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กุ๊ก\งานประมวล\ปีงบ 61\สรุป ปีงบประมาณ 61\"/>
    </mc:Choice>
  </mc:AlternateContent>
  <bookViews>
    <workbookView xWindow="5490" yWindow="1845" windowWidth="14535" windowHeight="6075" tabRatio="736"/>
  </bookViews>
  <sheets>
    <sheet name="TOTALall " sheetId="43" r:id="rId1"/>
    <sheet name="Total คดีสัตว์ป่า" sheetId="44" r:id="rId2"/>
    <sheet name="รายเดือน" sheetId="46" r:id="rId3"/>
    <sheet name="หน่วยงาน เรียงตามคดี" sheetId="39" r:id="rId4"/>
    <sheet name="จังหวัด สบอ" sheetId="51" r:id="rId5"/>
    <sheet name="คดีไม้พะยูง" sheetId="50" r:id="rId6"/>
  </sheets>
  <definedNames>
    <definedName name="_xlnm._FilterDatabase" localSheetId="3" hidden="1">'หน่วยงาน เรียงตามคดี'!$A$1:$AH$269</definedName>
    <definedName name="_xlnm.Print_Area" localSheetId="0">'TOTALall '!$A$1:$I$48</definedName>
    <definedName name="_xlnm.Print_Area" localSheetId="5">คดีไม้พะยูง!$A$1:$G$48</definedName>
    <definedName name="_xlnm.Print_Area" localSheetId="4">'จังหวัด สบอ'!$A$1:$R$203</definedName>
    <definedName name="_xlnm.Print_Area" localSheetId="2">รายเดือน!$A$1:$R$20</definedName>
    <definedName name="_xlnm.Print_Area" localSheetId="3">'หน่วยงาน เรียงตามคดี'!$A$1:$R$271</definedName>
    <definedName name="_xlnm.Print_Titles" localSheetId="5">คดีไม้พะยูง!$1:$6</definedName>
    <definedName name="_xlnm.Print_Titles" localSheetId="3">'หน่วยงาน เรียงตามคดี'!$3:$6</definedName>
    <definedName name="Z_1EFA904E_A20A_413E_9CBB_37505A0C1F46_.wvu.Cols" localSheetId="4" hidden="1">'จังหวัด สบอ'!#REF!</definedName>
    <definedName name="Z_1EFA904E_A20A_413E_9CBB_37505A0C1F46_.wvu.Cols" localSheetId="3" hidden="1">'หน่วยงาน เรียงตามคดี'!$C:$E</definedName>
    <definedName name="Z_1EFA904E_A20A_413E_9CBB_37505A0C1F46_.wvu.Rows" localSheetId="3" hidden="1">'หน่วยงาน เรียงตามคดี'!$2:$3</definedName>
    <definedName name="Z_73B74DF8_D6D9_4340_A063_5DEEC9ABB7BE_.wvu.Cols" localSheetId="4" hidden="1">'จังหวัด สบอ'!#REF!</definedName>
    <definedName name="Z_73B74DF8_D6D9_4340_A063_5DEEC9ABB7BE_.wvu.Cols" localSheetId="3" hidden="1">'หน่วยงาน เรียงตามคดี'!$C:$E</definedName>
    <definedName name="Z_73B74DF8_D6D9_4340_A063_5DEEC9ABB7BE_.wvu.Rows" localSheetId="3" hidden="1">'หน่วยงาน เรียงตามคดี'!$2:$3</definedName>
    <definedName name="Z_A296B0E8_C7DF_4B36_A546_97FFC2589B37_.wvu.Cols" localSheetId="4" hidden="1">'จังหวัด สบอ'!#REF!</definedName>
    <definedName name="Z_A296B0E8_C7DF_4B36_A546_97FFC2589B37_.wvu.Cols" localSheetId="3" hidden="1">'หน่วยงาน เรียงตามคดี'!$C:$E</definedName>
    <definedName name="Z_A296B0E8_C7DF_4B36_A546_97FFC2589B37_.wvu.Rows" localSheetId="3" hidden="1">'หน่วยงาน เรียงตามคดี'!$2:$3</definedName>
    <definedName name="Z_A8F49D6C_427E_41A8_8F1A_E85405206937_.wvu.Cols" localSheetId="4" hidden="1">'จังหวัด สบอ'!#REF!</definedName>
    <definedName name="Z_A8F49D6C_427E_41A8_8F1A_E85405206937_.wvu.Cols" localSheetId="3" hidden="1">'หน่วยงาน เรียงตามคดี'!$C:$E</definedName>
    <definedName name="Z_A8F49D6C_427E_41A8_8F1A_E85405206937_.wvu.Rows" localSheetId="3" hidden="1">'หน่วยงาน เรียงตามคดี'!$2:$3</definedName>
    <definedName name="Z_D64DDD4C_2393_4286_AE18_5E8A754ABDE3_.wvu.Cols" localSheetId="3" hidden="1">'หน่วยงาน เรียงตามคดี'!#REF!</definedName>
  </definedNames>
  <calcPr calcId="152511"/>
  <customWorkbookViews>
    <customWorkbookView name="ตรวจสอบซากสัตว์ป่า" guid="{73B74DF8-D6D9-4340-A063-5DEEC9ABB7BE}" maximized="1" windowWidth="1276" windowHeight="815" activeSheetId="1"/>
    <customWorkbookView name="ตรวจสอบสัตว์มีชีวิต" guid="{1EFA904E-A20A-413E-9CBB-37505A0C1F46}" maximized="1" windowWidth="1276" windowHeight="815" activeSheetId="1"/>
    <customWorkbookView name="คดีสัตว์ป่า" guid="{A8F49D6C-427E-41A8-8F1A-E85405206937}" maximized="1" windowWidth="1276" windowHeight="815" activeSheetId="1"/>
    <customWorkbookView name="ข้อมูลดิบ" guid="{D64DDD4C-2393-4286-AE18-5E8A754ABDE3}" xWindow="5" yWindow="24" windowWidth="626" windowHeight="777" activeSheetId="1"/>
    <customWorkbookView name="ปกติ" guid="{A296B0E8-C7DF-4B36-A546-97FFC2589B37}" maximized="1" windowWidth="1276" windowHeight="815" activeSheetId="1"/>
  </customWorkbookViews>
</workbook>
</file>

<file path=xl/calcChain.xml><?xml version="1.0" encoding="utf-8"?>
<calcChain xmlns="http://schemas.openxmlformats.org/spreadsheetml/2006/main">
  <c r="D269" i="39" l="1"/>
  <c r="E269" i="39"/>
  <c r="F269" i="39"/>
  <c r="G269" i="39"/>
  <c r="K269" i="39"/>
  <c r="L269" i="39"/>
  <c r="M269" i="39"/>
  <c r="N269" i="39"/>
  <c r="O269" i="39"/>
  <c r="P269" i="39"/>
  <c r="Q269" i="39"/>
  <c r="R269" i="39"/>
  <c r="C269" i="39"/>
  <c r="D18" i="46" l="1"/>
  <c r="E18" i="46"/>
  <c r="F18" i="46"/>
  <c r="G18" i="46"/>
  <c r="K18" i="46"/>
  <c r="L18" i="46"/>
  <c r="M18" i="46"/>
  <c r="N18" i="46"/>
  <c r="O18" i="46"/>
  <c r="P18" i="46"/>
  <c r="Q18" i="46"/>
  <c r="R18" i="46"/>
  <c r="C18" i="46"/>
  <c r="G38" i="50"/>
  <c r="G39" i="50"/>
  <c r="G40" i="50"/>
  <c r="G41" i="50"/>
  <c r="G42" i="50"/>
  <c r="G43" i="50"/>
  <c r="G44" i="50"/>
  <c r="G45" i="50"/>
  <c r="H131" i="51" l="1"/>
  <c r="I131" i="51"/>
  <c r="J131" i="51"/>
  <c r="H79" i="51"/>
  <c r="I79" i="51"/>
  <c r="J79" i="51"/>
  <c r="H74" i="51"/>
  <c r="I74" i="51"/>
  <c r="J74" i="51"/>
  <c r="G28" i="50" l="1"/>
  <c r="G29" i="50"/>
  <c r="G30" i="50"/>
  <c r="G31" i="50"/>
  <c r="G32" i="50"/>
  <c r="G33" i="50"/>
  <c r="G34" i="50"/>
  <c r="G35" i="50"/>
  <c r="G36" i="50"/>
  <c r="G37" i="50"/>
  <c r="C46" i="50" l="1"/>
  <c r="D46" i="50"/>
  <c r="E46" i="50"/>
  <c r="F46" i="50"/>
  <c r="H151" i="51" l="1"/>
  <c r="I151" i="51"/>
  <c r="J151" i="51"/>
  <c r="G8" i="50" l="1"/>
  <c r="G9" i="50"/>
  <c r="G10" i="50"/>
  <c r="G11" i="50"/>
  <c r="G12" i="50"/>
  <c r="G13" i="50"/>
  <c r="G14" i="50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7" i="50"/>
  <c r="G12" i="51" l="1"/>
  <c r="H155" i="51" l="1"/>
  <c r="I155" i="51"/>
  <c r="J155" i="51"/>
  <c r="H137" i="51"/>
  <c r="I137" i="51"/>
  <c r="J137" i="51"/>
  <c r="H172" i="51" l="1"/>
  <c r="I172" i="51"/>
  <c r="J172" i="51"/>
  <c r="H180" i="51"/>
  <c r="I180" i="51"/>
  <c r="J180" i="51"/>
  <c r="H179" i="51"/>
  <c r="I179" i="51"/>
  <c r="J179" i="51"/>
  <c r="H177" i="51"/>
  <c r="I177" i="51"/>
  <c r="J177" i="51"/>
  <c r="H176" i="51"/>
  <c r="I176" i="51"/>
  <c r="J176" i="51"/>
  <c r="H174" i="51"/>
  <c r="I174" i="51"/>
  <c r="J174" i="51"/>
  <c r="H173" i="51"/>
  <c r="I173" i="51"/>
  <c r="J173" i="51"/>
  <c r="J170" i="51" l="1"/>
  <c r="I170" i="51"/>
  <c r="H170" i="51"/>
  <c r="H181" i="51" l="1"/>
  <c r="I181" i="51"/>
  <c r="J181" i="51"/>
  <c r="H182" i="51"/>
  <c r="I182" i="51"/>
  <c r="J182" i="51"/>
  <c r="H183" i="51"/>
  <c r="I183" i="51"/>
  <c r="J183" i="51"/>
  <c r="H184" i="51"/>
  <c r="I184" i="51"/>
  <c r="J184" i="51"/>
  <c r="H188" i="51"/>
  <c r="I188" i="51"/>
  <c r="J188" i="51"/>
  <c r="J175" i="51" l="1"/>
  <c r="I175" i="51"/>
  <c r="H175" i="51"/>
  <c r="I198" i="51"/>
  <c r="J198" i="51"/>
  <c r="H198" i="51"/>
  <c r="C162" i="51"/>
  <c r="C190" i="51" s="1"/>
  <c r="D162" i="51"/>
  <c r="D190" i="51" s="1"/>
  <c r="E162" i="51"/>
  <c r="E190" i="51" s="1"/>
  <c r="F162" i="51"/>
  <c r="F190" i="51" s="1"/>
  <c r="G162" i="51"/>
  <c r="G190" i="51" s="1"/>
  <c r="H162" i="51"/>
  <c r="H190" i="51" s="1"/>
  <c r="I162" i="51"/>
  <c r="I190" i="51" s="1"/>
  <c r="J162" i="51"/>
  <c r="J190" i="51" s="1"/>
  <c r="K162" i="51"/>
  <c r="K190" i="51" s="1"/>
  <c r="L162" i="51"/>
  <c r="L190" i="51" s="1"/>
  <c r="M162" i="51"/>
  <c r="M190" i="51" s="1"/>
  <c r="N162" i="51"/>
  <c r="N190" i="51" s="1"/>
  <c r="O162" i="51"/>
  <c r="O190" i="51" s="1"/>
  <c r="P162" i="51"/>
  <c r="P190" i="51" s="1"/>
  <c r="Q162" i="51"/>
  <c r="Q190" i="51" s="1"/>
  <c r="R162" i="51"/>
  <c r="R190" i="51" s="1"/>
  <c r="K110" i="51" l="1"/>
  <c r="K181" i="51" s="1"/>
  <c r="H187" i="51" l="1"/>
  <c r="I187" i="51"/>
  <c r="J187" i="51"/>
  <c r="K151" i="51"/>
  <c r="K187" i="51" s="1"/>
  <c r="H144" i="51"/>
  <c r="I144" i="51"/>
  <c r="J144" i="51"/>
  <c r="I186" i="51" l="1"/>
  <c r="H186" i="51"/>
  <c r="J186" i="51"/>
  <c r="I185" i="51"/>
  <c r="H185" i="51"/>
  <c r="J185" i="51"/>
  <c r="I178" i="51"/>
  <c r="I200" i="51"/>
  <c r="H178" i="51"/>
  <c r="H200" i="51"/>
  <c r="J178" i="51"/>
  <c r="J200" i="51"/>
  <c r="C12" i="51"/>
  <c r="C170" i="51" s="1"/>
  <c r="D12" i="51"/>
  <c r="D170" i="51" s="1"/>
  <c r="K67" i="51"/>
  <c r="K176" i="51" s="1"/>
  <c r="C46" i="51"/>
  <c r="C174" i="51" s="1"/>
  <c r="D46" i="51"/>
  <c r="D174" i="51" s="1"/>
  <c r="E46" i="51"/>
  <c r="E174" i="51" s="1"/>
  <c r="F46" i="51"/>
  <c r="F174" i="51" s="1"/>
  <c r="G46" i="51"/>
  <c r="G174" i="51" s="1"/>
  <c r="K46" i="51"/>
  <c r="K174" i="51" s="1"/>
  <c r="L46" i="51"/>
  <c r="L174" i="51" s="1"/>
  <c r="M46" i="51"/>
  <c r="M174" i="51" s="1"/>
  <c r="N46" i="51"/>
  <c r="N174" i="51" s="1"/>
  <c r="O46" i="51"/>
  <c r="O174" i="51" s="1"/>
  <c r="P46" i="51"/>
  <c r="P174" i="51" s="1"/>
  <c r="Q46" i="51"/>
  <c r="Q174" i="51" s="1"/>
  <c r="R46" i="51"/>
  <c r="R174" i="51" s="1"/>
  <c r="K59" i="51" l="1"/>
  <c r="K175" i="51" s="1"/>
  <c r="AH187" i="51" l="1"/>
  <c r="AG187" i="51"/>
  <c r="AF187" i="51"/>
  <c r="AE187" i="51"/>
  <c r="AD187" i="51"/>
  <c r="AC187" i="51"/>
  <c r="AB187" i="51"/>
  <c r="AA187" i="51"/>
  <c r="Z187" i="51"/>
  <c r="Y187" i="51"/>
  <c r="X187" i="51"/>
  <c r="W187" i="51"/>
  <c r="V187" i="51"/>
  <c r="U187" i="51"/>
  <c r="T187" i="51"/>
  <c r="S187" i="51"/>
  <c r="AH162" i="51"/>
  <c r="AG162" i="51"/>
  <c r="AF162" i="51"/>
  <c r="AE162" i="51"/>
  <c r="AD162" i="51"/>
  <c r="AC162" i="51"/>
  <c r="AB162" i="51"/>
  <c r="AA162" i="51"/>
  <c r="Z162" i="51"/>
  <c r="Y162" i="51"/>
  <c r="X162" i="51"/>
  <c r="W162" i="51"/>
  <c r="V162" i="51"/>
  <c r="U162" i="51"/>
  <c r="T162" i="51"/>
  <c r="S162" i="51"/>
  <c r="AH159" i="51"/>
  <c r="AG159" i="51"/>
  <c r="AF159" i="51"/>
  <c r="AE159" i="51"/>
  <c r="AD159" i="51"/>
  <c r="AC159" i="51"/>
  <c r="AB159" i="51"/>
  <c r="AA159" i="51"/>
  <c r="Z159" i="51"/>
  <c r="Y159" i="51"/>
  <c r="X159" i="51"/>
  <c r="W159" i="51"/>
  <c r="V159" i="51"/>
  <c r="U159" i="51"/>
  <c r="T159" i="51"/>
  <c r="S159" i="51"/>
  <c r="R159" i="51"/>
  <c r="R189" i="51" s="1"/>
  <c r="Q159" i="51"/>
  <c r="Q189" i="51" s="1"/>
  <c r="P159" i="51"/>
  <c r="P189" i="51" s="1"/>
  <c r="O159" i="51"/>
  <c r="O189" i="51" s="1"/>
  <c r="N159" i="51"/>
  <c r="N189" i="51" s="1"/>
  <c r="M159" i="51"/>
  <c r="M189" i="51" s="1"/>
  <c r="L159" i="51"/>
  <c r="L189" i="51" s="1"/>
  <c r="K159" i="51"/>
  <c r="K189" i="51" s="1"/>
  <c r="G159" i="51"/>
  <c r="G189" i="51" s="1"/>
  <c r="F159" i="51"/>
  <c r="F189" i="51" s="1"/>
  <c r="E159" i="51"/>
  <c r="E189" i="51" s="1"/>
  <c r="C159" i="51"/>
  <c r="C189" i="51" s="1"/>
  <c r="R155" i="51"/>
  <c r="R188" i="51" s="1"/>
  <c r="Q155" i="51"/>
  <c r="Q188" i="51" s="1"/>
  <c r="P155" i="51"/>
  <c r="P188" i="51" s="1"/>
  <c r="O155" i="51"/>
  <c r="O188" i="51" s="1"/>
  <c r="N155" i="51"/>
  <c r="N188" i="51" s="1"/>
  <c r="M155" i="51"/>
  <c r="M188" i="51" s="1"/>
  <c r="L155" i="51"/>
  <c r="L188" i="51" s="1"/>
  <c r="K155" i="51"/>
  <c r="K188" i="51" s="1"/>
  <c r="G155" i="51"/>
  <c r="G188" i="51" s="1"/>
  <c r="F155" i="51"/>
  <c r="F188" i="51" s="1"/>
  <c r="E155" i="51"/>
  <c r="E188" i="51" s="1"/>
  <c r="D155" i="51"/>
  <c r="D188" i="51" s="1"/>
  <c r="C155" i="51"/>
  <c r="C188" i="51" s="1"/>
  <c r="R151" i="51"/>
  <c r="R187" i="51" s="1"/>
  <c r="Q151" i="51"/>
  <c r="Q187" i="51" s="1"/>
  <c r="P151" i="51"/>
  <c r="P187" i="51" s="1"/>
  <c r="O151" i="51"/>
  <c r="O187" i="51" s="1"/>
  <c r="N151" i="51"/>
  <c r="N187" i="51" s="1"/>
  <c r="M151" i="51"/>
  <c r="M187" i="51" s="1"/>
  <c r="L151" i="51"/>
  <c r="L187" i="51" s="1"/>
  <c r="G151" i="51"/>
  <c r="G187" i="51" s="1"/>
  <c r="F151" i="51"/>
  <c r="F187" i="51" s="1"/>
  <c r="E151" i="51"/>
  <c r="E187" i="51" s="1"/>
  <c r="D151" i="51"/>
  <c r="D187" i="51" s="1"/>
  <c r="C151" i="51"/>
  <c r="C187" i="51" s="1"/>
  <c r="R144" i="51"/>
  <c r="R186" i="51" s="1"/>
  <c r="Q144" i="51"/>
  <c r="Q186" i="51" s="1"/>
  <c r="P144" i="51"/>
  <c r="P186" i="51" s="1"/>
  <c r="O144" i="51"/>
  <c r="O186" i="51" s="1"/>
  <c r="N144" i="51"/>
  <c r="N186" i="51" s="1"/>
  <c r="M144" i="51"/>
  <c r="M186" i="51" s="1"/>
  <c r="L144" i="51"/>
  <c r="L186" i="51" s="1"/>
  <c r="K144" i="51"/>
  <c r="K186" i="51" s="1"/>
  <c r="G144" i="51"/>
  <c r="G186" i="51" s="1"/>
  <c r="F144" i="51"/>
  <c r="F186" i="51" s="1"/>
  <c r="E144" i="51"/>
  <c r="E186" i="51" s="1"/>
  <c r="D144" i="51"/>
  <c r="D186" i="51" s="1"/>
  <c r="C144" i="51"/>
  <c r="C186" i="51" s="1"/>
  <c r="R141" i="51"/>
  <c r="R185" i="51" s="1"/>
  <c r="Q141" i="51"/>
  <c r="Q185" i="51" s="1"/>
  <c r="P141" i="51"/>
  <c r="P185" i="51" s="1"/>
  <c r="O141" i="51"/>
  <c r="O185" i="51" s="1"/>
  <c r="N141" i="51"/>
  <c r="N185" i="51" s="1"/>
  <c r="M141" i="51"/>
  <c r="M185" i="51" s="1"/>
  <c r="L141" i="51"/>
  <c r="L185" i="51" s="1"/>
  <c r="K141" i="51"/>
  <c r="K185" i="51" s="1"/>
  <c r="G141" i="51"/>
  <c r="G185" i="51" s="1"/>
  <c r="F141" i="51"/>
  <c r="F185" i="51" s="1"/>
  <c r="E141" i="51"/>
  <c r="E185" i="51" s="1"/>
  <c r="D141" i="51"/>
  <c r="D185" i="51" s="1"/>
  <c r="C141" i="51"/>
  <c r="C185" i="51" s="1"/>
  <c r="AH137" i="51"/>
  <c r="AG137" i="51"/>
  <c r="AG163" i="51" s="1"/>
  <c r="AF137" i="51"/>
  <c r="AF163" i="51" s="1"/>
  <c r="AE137" i="51"/>
  <c r="AD137" i="51"/>
  <c r="AD163" i="51" s="1"/>
  <c r="AC137" i="51"/>
  <c r="AC163" i="51" s="1"/>
  <c r="AB137" i="51"/>
  <c r="AA137" i="51"/>
  <c r="AA163" i="51" s="1"/>
  <c r="Z137" i="51"/>
  <c r="Z163" i="51" s="1"/>
  <c r="Y137" i="51"/>
  <c r="X137" i="51"/>
  <c r="X163" i="51" s="1"/>
  <c r="W137" i="51"/>
  <c r="W163" i="51" s="1"/>
  <c r="V137" i="51"/>
  <c r="U137" i="51"/>
  <c r="U163" i="51" s="1"/>
  <c r="T137" i="51"/>
  <c r="T163" i="51" s="1"/>
  <c r="S137" i="51"/>
  <c r="R137" i="51"/>
  <c r="R184" i="51" s="1"/>
  <c r="Q137" i="51"/>
  <c r="Q184" i="51" s="1"/>
  <c r="P137" i="51"/>
  <c r="P184" i="51" s="1"/>
  <c r="O137" i="51"/>
  <c r="O184" i="51" s="1"/>
  <c r="N137" i="51"/>
  <c r="N184" i="51" s="1"/>
  <c r="M137" i="51"/>
  <c r="M184" i="51" s="1"/>
  <c r="L137" i="51"/>
  <c r="L184" i="51" s="1"/>
  <c r="K137" i="51"/>
  <c r="K184" i="51" s="1"/>
  <c r="G137" i="51"/>
  <c r="G184" i="51" s="1"/>
  <c r="F137" i="51"/>
  <c r="F184" i="51" s="1"/>
  <c r="E137" i="51"/>
  <c r="E184" i="51" s="1"/>
  <c r="D137" i="51"/>
  <c r="D184" i="51" s="1"/>
  <c r="C137" i="51"/>
  <c r="C184" i="51" s="1"/>
  <c r="R131" i="51"/>
  <c r="R183" i="51" s="1"/>
  <c r="Q131" i="51"/>
  <c r="Q183" i="51" s="1"/>
  <c r="P131" i="51"/>
  <c r="P183" i="51" s="1"/>
  <c r="O131" i="51"/>
  <c r="O183" i="51" s="1"/>
  <c r="N131" i="51"/>
  <c r="N183" i="51" s="1"/>
  <c r="M131" i="51"/>
  <c r="M183" i="51" s="1"/>
  <c r="L131" i="51"/>
  <c r="L183" i="51" s="1"/>
  <c r="K131" i="51"/>
  <c r="K183" i="51" s="1"/>
  <c r="G131" i="51"/>
  <c r="G183" i="51" s="1"/>
  <c r="F131" i="51"/>
  <c r="F183" i="51" s="1"/>
  <c r="E131" i="51"/>
  <c r="E183" i="51" s="1"/>
  <c r="D131" i="51"/>
  <c r="D183" i="51" s="1"/>
  <c r="C131" i="51"/>
  <c r="C183" i="51" s="1"/>
  <c r="R118" i="51"/>
  <c r="R182" i="51" s="1"/>
  <c r="Q118" i="51"/>
  <c r="Q182" i="51" s="1"/>
  <c r="P118" i="51"/>
  <c r="P182" i="51" s="1"/>
  <c r="O118" i="51"/>
  <c r="O182" i="51" s="1"/>
  <c r="N118" i="51"/>
  <c r="N182" i="51" s="1"/>
  <c r="M118" i="51"/>
  <c r="M182" i="51" s="1"/>
  <c r="L118" i="51"/>
  <c r="L182" i="51" s="1"/>
  <c r="K118" i="51"/>
  <c r="K182" i="51" s="1"/>
  <c r="G118" i="51"/>
  <c r="G182" i="51" s="1"/>
  <c r="F118" i="51"/>
  <c r="F182" i="51" s="1"/>
  <c r="E118" i="51"/>
  <c r="E182" i="51" s="1"/>
  <c r="D118" i="51"/>
  <c r="D182" i="51" s="1"/>
  <c r="C118" i="51"/>
  <c r="C182" i="51" s="1"/>
  <c r="R110" i="51"/>
  <c r="R181" i="51" s="1"/>
  <c r="Q110" i="51"/>
  <c r="Q181" i="51" s="1"/>
  <c r="P110" i="51"/>
  <c r="P181" i="51" s="1"/>
  <c r="O110" i="51"/>
  <c r="O181" i="51" s="1"/>
  <c r="N110" i="51"/>
  <c r="N181" i="51" s="1"/>
  <c r="M110" i="51"/>
  <c r="M181" i="51" s="1"/>
  <c r="L110" i="51"/>
  <c r="L181" i="51" s="1"/>
  <c r="G110" i="51"/>
  <c r="G181" i="51" s="1"/>
  <c r="F110" i="51"/>
  <c r="F181" i="51" s="1"/>
  <c r="E110" i="51"/>
  <c r="E181" i="51" s="1"/>
  <c r="D110" i="51"/>
  <c r="D181" i="51" s="1"/>
  <c r="C110" i="51"/>
  <c r="C181" i="51" s="1"/>
  <c r="AH99" i="51"/>
  <c r="AG99" i="51"/>
  <c r="AF99" i="51"/>
  <c r="AE99" i="51"/>
  <c r="AD99" i="51"/>
  <c r="AC99" i="51"/>
  <c r="AB99" i="51"/>
  <c r="AA99" i="51"/>
  <c r="Z99" i="51"/>
  <c r="Y99" i="51"/>
  <c r="X99" i="51"/>
  <c r="W99" i="51"/>
  <c r="V99" i="51"/>
  <c r="U99" i="51"/>
  <c r="T99" i="51"/>
  <c r="S99" i="51"/>
  <c r="R99" i="51"/>
  <c r="R180" i="51" s="1"/>
  <c r="Q99" i="51"/>
  <c r="Q180" i="51" s="1"/>
  <c r="P99" i="51"/>
  <c r="P180" i="51" s="1"/>
  <c r="O99" i="51"/>
  <c r="O180" i="51" s="1"/>
  <c r="N99" i="51"/>
  <c r="N180" i="51" s="1"/>
  <c r="M99" i="51"/>
  <c r="M180" i="51" s="1"/>
  <c r="L99" i="51"/>
  <c r="L180" i="51" s="1"/>
  <c r="K99" i="51"/>
  <c r="K180" i="51" s="1"/>
  <c r="G99" i="51"/>
  <c r="G180" i="51" s="1"/>
  <c r="F99" i="51"/>
  <c r="F180" i="51" s="1"/>
  <c r="E99" i="51"/>
  <c r="E180" i="51" s="1"/>
  <c r="D99" i="51"/>
  <c r="D180" i="51" s="1"/>
  <c r="C99" i="51"/>
  <c r="C180" i="51" s="1"/>
  <c r="R92" i="51"/>
  <c r="R179" i="51" s="1"/>
  <c r="Q92" i="51"/>
  <c r="Q179" i="51" s="1"/>
  <c r="P92" i="51"/>
  <c r="P179" i="51" s="1"/>
  <c r="O92" i="51"/>
  <c r="O179" i="51" s="1"/>
  <c r="N92" i="51"/>
  <c r="N179" i="51" s="1"/>
  <c r="M92" i="51"/>
  <c r="M179" i="51" s="1"/>
  <c r="L92" i="51"/>
  <c r="L179" i="51" s="1"/>
  <c r="K92" i="51"/>
  <c r="K179" i="51" s="1"/>
  <c r="G92" i="51"/>
  <c r="G179" i="51" s="1"/>
  <c r="F92" i="51"/>
  <c r="F179" i="51" s="1"/>
  <c r="E92" i="51"/>
  <c r="E179" i="51" s="1"/>
  <c r="D92" i="51"/>
  <c r="D179" i="51" s="1"/>
  <c r="C92" i="51"/>
  <c r="C179" i="51" s="1"/>
  <c r="AH79" i="51"/>
  <c r="AG79" i="51"/>
  <c r="AF79" i="51"/>
  <c r="AE79" i="51"/>
  <c r="AD79" i="51"/>
  <c r="AC79" i="51"/>
  <c r="AB79" i="51"/>
  <c r="AA79" i="51"/>
  <c r="Z79" i="51"/>
  <c r="Y79" i="51"/>
  <c r="X79" i="51"/>
  <c r="W79" i="51"/>
  <c r="V79" i="51"/>
  <c r="U79" i="51"/>
  <c r="T79" i="51"/>
  <c r="S79" i="51"/>
  <c r="R79" i="51"/>
  <c r="R178" i="51" s="1"/>
  <c r="Q79" i="51"/>
  <c r="Q178" i="51" s="1"/>
  <c r="P79" i="51"/>
  <c r="P178" i="51" s="1"/>
  <c r="O79" i="51"/>
  <c r="O178" i="51" s="1"/>
  <c r="N79" i="51"/>
  <c r="N178" i="51" s="1"/>
  <c r="M79" i="51"/>
  <c r="M178" i="51" s="1"/>
  <c r="L79" i="51"/>
  <c r="L178" i="51" s="1"/>
  <c r="K79" i="51"/>
  <c r="K178" i="51" s="1"/>
  <c r="G79" i="51"/>
  <c r="G178" i="51" s="1"/>
  <c r="F79" i="51"/>
  <c r="F178" i="51" s="1"/>
  <c r="E79" i="51"/>
  <c r="E178" i="51" s="1"/>
  <c r="D79" i="51"/>
  <c r="D178" i="51" s="1"/>
  <c r="C79" i="51"/>
  <c r="C178" i="51" s="1"/>
  <c r="AH74" i="51"/>
  <c r="AG74" i="51"/>
  <c r="AF74" i="51"/>
  <c r="AE74" i="51"/>
  <c r="AD74" i="51"/>
  <c r="AC74" i="51"/>
  <c r="AB74" i="51"/>
  <c r="AA74" i="51"/>
  <c r="Z74" i="51"/>
  <c r="Y74" i="51"/>
  <c r="X74" i="51"/>
  <c r="W74" i="51"/>
  <c r="V74" i="51"/>
  <c r="U74" i="51"/>
  <c r="T74" i="51"/>
  <c r="S74" i="51"/>
  <c r="R74" i="51"/>
  <c r="R177" i="51" s="1"/>
  <c r="Q74" i="51"/>
  <c r="Q177" i="51" s="1"/>
  <c r="P74" i="51"/>
  <c r="P177" i="51" s="1"/>
  <c r="O74" i="51"/>
  <c r="O177" i="51" s="1"/>
  <c r="N74" i="51"/>
  <c r="N177" i="51" s="1"/>
  <c r="M74" i="51"/>
  <c r="M177" i="51" s="1"/>
  <c r="L74" i="51"/>
  <c r="L177" i="51" s="1"/>
  <c r="K74" i="51"/>
  <c r="K177" i="51" s="1"/>
  <c r="G74" i="51"/>
  <c r="G177" i="51" s="1"/>
  <c r="F74" i="51"/>
  <c r="F177" i="51" s="1"/>
  <c r="E74" i="51"/>
  <c r="E177" i="51" s="1"/>
  <c r="D74" i="51"/>
  <c r="D177" i="51" s="1"/>
  <c r="C74" i="51"/>
  <c r="C177" i="51" s="1"/>
  <c r="R67" i="51"/>
  <c r="R176" i="51" s="1"/>
  <c r="Q67" i="51"/>
  <c r="Q176" i="51" s="1"/>
  <c r="P67" i="51"/>
  <c r="P176" i="51" s="1"/>
  <c r="O67" i="51"/>
  <c r="O176" i="51" s="1"/>
  <c r="N67" i="51"/>
  <c r="N176" i="51" s="1"/>
  <c r="M67" i="51"/>
  <c r="M176" i="51" s="1"/>
  <c r="L67" i="51"/>
  <c r="L176" i="51" s="1"/>
  <c r="G67" i="51"/>
  <c r="G176" i="51" s="1"/>
  <c r="F67" i="51"/>
  <c r="F176" i="51" s="1"/>
  <c r="E67" i="51"/>
  <c r="E176" i="51" s="1"/>
  <c r="D67" i="51"/>
  <c r="D176" i="51" s="1"/>
  <c r="C67" i="51"/>
  <c r="C176" i="51" s="1"/>
  <c r="AH59" i="51"/>
  <c r="AG59" i="51"/>
  <c r="AG80" i="51" s="1"/>
  <c r="AF59" i="51"/>
  <c r="AE59" i="51"/>
  <c r="AD59" i="51"/>
  <c r="AD80" i="51" s="1"/>
  <c r="AC59" i="51"/>
  <c r="AB59" i="51"/>
  <c r="AA59" i="51"/>
  <c r="AA80" i="51" s="1"/>
  <c r="Z59" i="51"/>
  <c r="Y59" i="51"/>
  <c r="X59" i="51"/>
  <c r="X80" i="51" s="1"/>
  <c r="W59" i="51"/>
  <c r="V59" i="51"/>
  <c r="U59" i="51"/>
  <c r="U80" i="51" s="1"/>
  <c r="T59" i="51"/>
  <c r="S59" i="51"/>
  <c r="R59" i="51"/>
  <c r="R175" i="51" s="1"/>
  <c r="Q59" i="51"/>
  <c r="Q175" i="51" s="1"/>
  <c r="P59" i="51"/>
  <c r="P175" i="51" s="1"/>
  <c r="O59" i="51"/>
  <c r="O175" i="51" s="1"/>
  <c r="N59" i="51"/>
  <c r="N175" i="51" s="1"/>
  <c r="M59" i="51"/>
  <c r="M175" i="51" s="1"/>
  <c r="L59" i="51"/>
  <c r="L175" i="51" s="1"/>
  <c r="G59" i="51"/>
  <c r="G175" i="51" s="1"/>
  <c r="F59" i="51"/>
  <c r="F175" i="51" s="1"/>
  <c r="E59" i="51"/>
  <c r="E175" i="51" s="1"/>
  <c r="D59" i="51"/>
  <c r="D175" i="51" s="1"/>
  <c r="C59" i="51"/>
  <c r="C175" i="51" s="1"/>
  <c r="AH47" i="51"/>
  <c r="AG47" i="51"/>
  <c r="AF47" i="51"/>
  <c r="AE47" i="51"/>
  <c r="AD47" i="51"/>
  <c r="AC47" i="51"/>
  <c r="AB47" i="51"/>
  <c r="AA47" i="51"/>
  <c r="Z47" i="51"/>
  <c r="Y47" i="51"/>
  <c r="X47" i="51"/>
  <c r="W47" i="51"/>
  <c r="V47" i="51"/>
  <c r="U47" i="51"/>
  <c r="T47" i="51"/>
  <c r="S47" i="51"/>
  <c r="R42" i="51"/>
  <c r="R173" i="51" s="1"/>
  <c r="Q42" i="51"/>
  <c r="Q173" i="51" s="1"/>
  <c r="P42" i="51"/>
  <c r="P173" i="51" s="1"/>
  <c r="O42" i="51"/>
  <c r="O173" i="51" s="1"/>
  <c r="N42" i="51"/>
  <c r="N173" i="51" s="1"/>
  <c r="M42" i="51"/>
  <c r="M173" i="51" s="1"/>
  <c r="L42" i="51"/>
  <c r="L173" i="51" s="1"/>
  <c r="K42" i="51"/>
  <c r="K173" i="51" s="1"/>
  <c r="G42" i="51"/>
  <c r="G173" i="51" s="1"/>
  <c r="F42" i="51"/>
  <c r="F173" i="51" s="1"/>
  <c r="E42" i="51"/>
  <c r="E173" i="51" s="1"/>
  <c r="D42" i="51"/>
  <c r="D173" i="51" s="1"/>
  <c r="C42" i="51"/>
  <c r="C173" i="51" s="1"/>
  <c r="R34" i="51"/>
  <c r="R172" i="51" s="1"/>
  <c r="Q34" i="51"/>
  <c r="Q172" i="51" s="1"/>
  <c r="P34" i="51"/>
  <c r="P172" i="51" s="1"/>
  <c r="O34" i="51"/>
  <c r="O172" i="51" s="1"/>
  <c r="N34" i="51"/>
  <c r="N172" i="51" s="1"/>
  <c r="M34" i="51"/>
  <c r="M172" i="51" s="1"/>
  <c r="L34" i="51"/>
  <c r="L172" i="51" s="1"/>
  <c r="K34" i="51"/>
  <c r="K172" i="51" s="1"/>
  <c r="G34" i="51"/>
  <c r="G172" i="51" s="1"/>
  <c r="F34" i="51"/>
  <c r="F172" i="51" s="1"/>
  <c r="E34" i="51"/>
  <c r="E172" i="51" s="1"/>
  <c r="D34" i="51"/>
  <c r="D172" i="51" s="1"/>
  <c r="C34" i="51"/>
  <c r="C172" i="51" s="1"/>
  <c r="R21" i="51"/>
  <c r="R171" i="51" s="1"/>
  <c r="Q21" i="51"/>
  <c r="Q171" i="51" s="1"/>
  <c r="P21" i="51"/>
  <c r="P171" i="51" s="1"/>
  <c r="O21" i="51"/>
  <c r="O171" i="51" s="1"/>
  <c r="N21" i="51"/>
  <c r="N171" i="51" s="1"/>
  <c r="M21" i="51"/>
  <c r="M171" i="51" s="1"/>
  <c r="L21" i="51"/>
  <c r="L171" i="51" s="1"/>
  <c r="K21" i="51"/>
  <c r="K171" i="51" s="1"/>
  <c r="J21" i="51"/>
  <c r="I21" i="51"/>
  <c r="H21" i="51"/>
  <c r="G21" i="51"/>
  <c r="G171" i="51" s="1"/>
  <c r="F21" i="51"/>
  <c r="F171" i="51" s="1"/>
  <c r="E21" i="51"/>
  <c r="E171" i="51" s="1"/>
  <c r="D21" i="51"/>
  <c r="D171" i="51" s="1"/>
  <c r="C21" i="51"/>
  <c r="C171" i="51" s="1"/>
  <c r="R12" i="51"/>
  <c r="R170" i="51" s="1"/>
  <c r="Q12" i="51"/>
  <c r="Q170" i="51" s="1"/>
  <c r="P12" i="51"/>
  <c r="P170" i="51" s="1"/>
  <c r="O12" i="51"/>
  <c r="O170" i="51" s="1"/>
  <c r="N12" i="51"/>
  <c r="N170" i="51" s="1"/>
  <c r="M12" i="51"/>
  <c r="M170" i="51" s="1"/>
  <c r="L12" i="51"/>
  <c r="L170" i="51" s="1"/>
  <c r="K12" i="51"/>
  <c r="K170" i="51" s="1"/>
  <c r="F12" i="51"/>
  <c r="F170" i="51" s="1"/>
  <c r="E12" i="51"/>
  <c r="E170" i="51" s="1"/>
  <c r="T80" i="51" l="1"/>
  <c r="W80" i="51"/>
  <c r="Z80" i="51"/>
  <c r="AC80" i="51"/>
  <c r="AF80" i="51"/>
  <c r="S163" i="51"/>
  <c r="V163" i="51"/>
  <c r="Y163" i="51"/>
  <c r="AB163" i="51"/>
  <c r="AE163" i="51"/>
  <c r="AH163" i="51"/>
  <c r="S80" i="51"/>
  <c r="V80" i="51"/>
  <c r="Y80" i="51"/>
  <c r="AB80" i="51"/>
  <c r="AE80" i="51"/>
  <c r="AH80" i="51"/>
  <c r="J199" i="51"/>
  <c r="J189" i="51"/>
  <c r="H199" i="51"/>
  <c r="H189" i="51"/>
  <c r="I199" i="51"/>
  <c r="I189" i="51"/>
  <c r="H171" i="51"/>
  <c r="H197" i="51"/>
  <c r="I171" i="51"/>
  <c r="I197" i="51"/>
  <c r="J171" i="51"/>
  <c r="J197" i="51"/>
  <c r="D80" i="51"/>
  <c r="D200" i="51" s="1"/>
  <c r="F191" i="51"/>
  <c r="D47" i="51"/>
  <c r="D197" i="51" s="1"/>
  <c r="N191" i="51"/>
  <c r="R191" i="51"/>
  <c r="P191" i="51"/>
  <c r="L191" i="51"/>
  <c r="C191" i="51"/>
  <c r="K191" i="51"/>
  <c r="O191" i="51"/>
  <c r="E191" i="51"/>
  <c r="M191" i="51"/>
  <c r="Q191" i="51"/>
  <c r="E47" i="51"/>
  <c r="E197" i="51" s="1"/>
  <c r="L47" i="51"/>
  <c r="L197" i="51" s="1"/>
  <c r="P47" i="51"/>
  <c r="P197" i="51" s="1"/>
  <c r="E80" i="51"/>
  <c r="E200" i="51" s="1"/>
  <c r="L80" i="51"/>
  <c r="L200" i="51" s="1"/>
  <c r="P80" i="51"/>
  <c r="P200" i="51" s="1"/>
  <c r="E119" i="51"/>
  <c r="E198" i="51" s="1"/>
  <c r="L119" i="51"/>
  <c r="L198" i="51" s="1"/>
  <c r="P119" i="51"/>
  <c r="P198" i="51" s="1"/>
  <c r="E163" i="51"/>
  <c r="E199" i="51" s="1"/>
  <c r="L163" i="51"/>
  <c r="L199" i="51" s="1"/>
  <c r="P163" i="51"/>
  <c r="P199" i="51" s="1"/>
  <c r="F47" i="51"/>
  <c r="F197" i="51" s="1"/>
  <c r="M47" i="51"/>
  <c r="M197" i="51" s="1"/>
  <c r="Q47" i="51"/>
  <c r="Q197" i="51" s="1"/>
  <c r="F80" i="51"/>
  <c r="F200" i="51" s="1"/>
  <c r="M80" i="51"/>
  <c r="M200" i="51" s="1"/>
  <c r="Q80" i="51"/>
  <c r="Q200" i="51" s="1"/>
  <c r="F119" i="51"/>
  <c r="F198" i="51" s="1"/>
  <c r="M119" i="51"/>
  <c r="M198" i="51" s="1"/>
  <c r="Q119" i="51"/>
  <c r="Q198" i="51" s="1"/>
  <c r="F163" i="51"/>
  <c r="F199" i="51" s="1"/>
  <c r="M163" i="51"/>
  <c r="M199" i="51" s="1"/>
  <c r="Q163" i="51"/>
  <c r="Q199" i="51" s="1"/>
  <c r="C47" i="51"/>
  <c r="C197" i="51" s="1"/>
  <c r="N47" i="51"/>
  <c r="N197" i="51" s="1"/>
  <c r="R47" i="51"/>
  <c r="R197" i="51" s="1"/>
  <c r="C80" i="51"/>
  <c r="C200" i="51" s="1"/>
  <c r="G80" i="51"/>
  <c r="G200" i="51" s="1"/>
  <c r="N80" i="51"/>
  <c r="N200" i="51" s="1"/>
  <c r="R80" i="51"/>
  <c r="R200" i="51" s="1"/>
  <c r="C119" i="51"/>
  <c r="C198" i="51" s="1"/>
  <c r="G119" i="51"/>
  <c r="G198" i="51" s="1"/>
  <c r="N119" i="51"/>
  <c r="N198" i="51" s="1"/>
  <c r="R119" i="51"/>
  <c r="R198" i="51" s="1"/>
  <c r="C163" i="51"/>
  <c r="C199" i="51" s="1"/>
  <c r="G163" i="51"/>
  <c r="G199" i="51" s="1"/>
  <c r="N163" i="51"/>
  <c r="N199" i="51" s="1"/>
  <c r="R163" i="51"/>
  <c r="R199" i="51" s="1"/>
  <c r="K47" i="51"/>
  <c r="K197" i="51" s="1"/>
  <c r="O47" i="51"/>
  <c r="O197" i="51" s="1"/>
  <c r="K80" i="51"/>
  <c r="K200" i="51" s="1"/>
  <c r="O80" i="51"/>
  <c r="O200" i="51" s="1"/>
  <c r="D119" i="51"/>
  <c r="D198" i="51" s="1"/>
  <c r="K119" i="51"/>
  <c r="K198" i="51" s="1"/>
  <c r="O119" i="51"/>
  <c r="O198" i="51" s="1"/>
  <c r="K163" i="51"/>
  <c r="K199" i="51" s="1"/>
  <c r="O163" i="51"/>
  <c r="O199" i="51" s="1"/>
  <c r="K201" i="51" l="1"/>
  <c r="C201" i="51"/>
  <c r="F201" i="51"/>
  <c r="P201" i="51"/>
  <c r="R201" i="51"/>
  <c r="L201" i="51"/>
  <c r="N201" i="51"/>
  <c r="Q201" i="51"/>
  <c r="E201" i="51"/>
  <c r="O201" i="51"/>
  <c r="M201" i="51"/>
  <c r="G46" i="50" l="1"/>
  <c r="J13" i="43" l="1"/>
  <c r="J12" i="43"/>
  <c r="J14" i="43" l="1"/>
  <c r="J15" i="43" l="1"/>
  <c r="D159" i="51" l="1"/>
  <c r="D189" i="51" s="1"/>
  <c r="D191" i="51" s="1"/>
  <c r="D163" i="51"/>
  <c r="D199" i="51" s="1"/>
  <c r="D201" i="51" s="1"/>
  <c r="G170" i="51" l="1"/>
  <c r="G191" i="51"/>
  <c r="G47" i="51"/>
  <c r="G197" i="51" s="1"/>
  <c r="G201" i="51" s="1"/>
</calcChain>
</file>

<file path=xl/sharedStrings.xml><?xml version="1.0" encoding="utf-8"?>
<sst xmlns="http://schemas.openxmlformats.org/spreadsheetml/2006/main" count="1523" uniqueCount="697">
  <si>
    <t>รวมค่าเสียหาย</t>
  </si>
  <si>
    <t>สำนักบริหารพื้นที่อนุรักษ์ที่ 5 (นครศรีธรรมราช)</t>
  </si>
  <si>
    <t xml:space="preserve"> - จังหวัดนครศรีธรรมราช</t>
  </si>
  <si>
    <t xml:space="preserve"> - จังหวัดกระบี่</t>
  </si>
  <si>
    <t xml:space="preserve"> - จังหวัดพังงา</t>
  </si>
  <si>
    <t xml:space="preserve"> - จังหวัดสระบุรี</t>
  </si>
  <si>
    <t>รวม</t>
  </si>
  <si>
    <t>(ไร่)</t>
  </si>
  <si>
    <t>คดีสัตว์ป่า</t>
  </si>
  <si>
    <t>จำนวน</t>
  </si>
  <si>
    <t>คดี</t>
  </si>
  <si>
    <t>ไม้สัก</t>
  </si>
  <si>
    <t>ไม้กระยาเลย</t>
  </si>
  <si>
    <t>ไร่</t>
  </si>
  <si>
    <t>งาน</t>
  </si>
  <si>
    <t>จำนวนคดี</t>
  </si>
  <si>
    <t>ลำดับ</t>
  </si>
  <si>
    <t>บุกรุก</t>
  </si>
  <si>
    <t>สัตว์ป่า</t>
  </si>
  <si>
    <t>(คดี)</t>
  </si>
  <si>
    <t>พื้นที่บุกรุก</t>
  </si>
  <si>
    <t xml:space="preserve"> ตรว.</t>
  </si>
  <si>
    <t xml:space="preserve">สรุปการรายงานสถิติคดีเกี่ยวกับ พ.ร.บ. สงวนและคุ้มครองสัตว์ป่า พ.ศ. 2535  </t>
  </si>
  <si>
    <t>ต้น/กอ</t>
  </si>
  <si>
    <t>สำนักบริหารพื้นที่อนุรักษ์ที่ 16 (เชียงใหม่)</t>
  </si>
  <si>
    <t xml:space="preserve"> - จังหวัดเชียงใหม่</t>
  </si>
  <si>
    <t xml:space="preserve"> - จังหวัดแม่ฮ่องสอน</t>
  </si>
  <si>
    <t>รวมภาคเหนือทั้งสิ้น</t>
  </si>
  <si>
    <t>ตารางข้อมูลผลคดีเกี่ยวกับการป่าไม้ ท้องที่สำนักบริหารพื้นที่อนุรักษ์ที่ 4-6 (ภาคใต้)</t>
  </si>
  <si>
    <t>สำนักบริหารพื้นที่อนุรักษ์ที่ 4 (สุราษฎร์ธานี)</t>
  </si>
  <si>
    <t xml:space="preserve"> - จังหวัดสุราษฎร์ธานี</t>
  </si>
  <si>
    <t xml:space="preserve"> - จังหวัดระนอง</t>
  </si>
  <si>
    <t xml:space="preserve"> - จังหวัดกรุงเทพมหานคร</t>
  </si>
  <si>
    <t>ท่อน</t>
  </si>
  <si>
    <t>ปริมาตร</t>
  </si>
  <si>
    <t>ลูกบาศก์เมตร</t>
  </si>
  <si>
    <t>แผ่น</t>
  </si>
  <si>
    <t>ต้น</t>
  </si>
  <si>
    <t>สิ่งปลูกสร้าง</t>
  </si>
  <si>
    <t>หลัง</t>
  </si>
  <si>
    <t>สิ่งประดิษฐ์ฯ</t>
  </si>
  <si>
    <t>ชิ้น/อัน</t>
  </si>
  <si>
    <t>ตัว</t>
  </si>
  <si>
    <t>กิโลกรัม</t>
  </si>
  <si>
    <t>ซาก</t>
  </si>
  <si>
    <t xml:space="preserve"> -ปลา</t>
  </si>
  <si>
    <t>รวมภาคตะวันออกเฉียงเหนือทั้งสิ้น</t>
  </si>
  <si>
    <t>ตารางข้อมูลผลคดีเกี่ยวกับการป่าไม้ ท้องที่สำนักบริหารพื้นที่อนุรักษ์ที่ 11-16 (ภาคเหนือ)</t>
  </si>
  <si>
    <t>(ท./ผ./ล.)</t>
  </si>
  <si>
    <t>(ซาก)</t>
  </si>
  <si>
    <t>(ก.ก.)</t>
  </si>
  <si>
    <t>สำนักบริหารพื้นที่อนุรักษ์ที่ 1 (ปราจีนบุรี)</t>
  </si>
  <si>
    <t xml:space="preserve"> - จังหวัดปราจีนบุรี</t>
  </si>
  <si>
    <t xml:space="preserve"> - จังหวัดสระแก้ว</t>
  </si>
  <si>
    <t xml:space="preserve"> - จังหวัดลำปาง</t>
  </si>
  <si>
    <t xml:space="preserve"> - จังหวัดน่าน</t>
  </si>
  <si>
    <t>พื้นที่ป่า</t>
  </si>
  <si>
    <t>ไม้ของกลาง</t>
  </si>
  <si>
    <t>ซากสัตว์ป่า</t>
  </si>
  <si>
    <t>ถูกบุกรุก</t>
  </si>
  <si>
    <t>น้ำหนัก</t>
  </si>
  <si>
    <t>(งาน)</t>
  </si>
  <si>
    <t>(ตรว.)</t>
  </si>
  <si>
    <t>ก.ก.</t>
  </si>
  <si>
    <t xml:space="preserve"> -ช้างป่า</t>
  </si>
  <si>
    <t>สถานะทางคดี (คดี)</t>
  </si>
  <si>
    <t>ระหว่างสอบสวน</t>
  </si>
  <si>
    <t>อัยการสั่งไม่ฟ้อง</t>
  </si>
  <si>
    <t>ศาลยกฟ้อง</t>
  </si>
  <si>
    <t>พิพากษาลงโทษ</t>
  </si>
  <si>
    <t>ตารางข้อมูลผลคดีเกี่ยวกับการป่าไม้ ท้องที่สำนักบริหารพื้นที่อนุรักษ์ที่ 1-3 (ภาคกลาง)</t>
  </si>
  <si>
    <t>ความเสียหาย</t>
  </si>
  <si>
    <t>สำนักฯ 6 (สงขลา)</t>
  </si>
  <si>
    <t>สำนักฯ 7 (นครราชสีมา)</t>
  </si>
  <si>
    <t>สำนักฯ 8 (ขอนแก่น)</t>
  </si>
  <si>
    <t>สำนักฯ 9 (อุบลราชธานี)</t>
  </si>
  <si>
    <t>สำนักฯ 10 (อุดรธานี)</t>
  </si>
  <si>
    <t>สำนักฯ 11 (พิษณุโลก)</t>
  </si>
  <si>
    <t>สำนักฯ 12 (นครสวรรค์)</t>
  </si>
  <si>
    <t>ของกลางที่ตรวจยึดได้</t>
  </si>
  <si>
    <t>สำนักฯ 3 (บ้านโป่ง)</t>
  </si>
  <si>
    <t>สำนักฯ 4 (สุราษฎร์ธานี)</t>
  </si>
  <si>
    <t>สำนักฯ 5 (นครศรีธรรมราช)</t>
  </si>
  <si>
    <t>1.</t>
  </si>
  <si>
    <t xml:space="preserve"> ผลคดี  (รวม)</t>
  </si>
  <si>
    <t xml:space="preserve"> จับกุมการกระทำผิด</t>
  </si>
  <si>
    <t xml:space="preserve"> -ได้ตัวผู้ต้องหา</t>
  </si>
  <si>
    <t>สำนักบริหารพื้นที่อนุรักษ์ที่ 2 (ศรีราชา)</t>
  </si>
  <si>
    <t xml:space="preserve"> - จังหวัดจันทบุรี</t>
  </si>
  <si>
    <t>ภาคเหนือ</t>
  </si>
  <si>
    <t>ภาคใต้</t>
  </si>
  <si>
    <t>สถิติการกระทำผิดกฎหมายเกี่ยวกับการป่าไม้ (ตาม อส.แบบ 202)</t>
  </si>
  <si>
    <t>สำนักบริหารพื้นที่อนุรักษ์ที่ 11 (พิษณุโลก)</t>
  </si>
  <si>
    <t xml:space="preserve"> - จังหวัดพิษณุโลก</t>
  </si>
  <si>
    <t xml:space="preserve"> - จังหวัดอุตรดิตถ์</t>
  </si>
  <si>
    <t xml:space="preserve"> - จังหวัดเพชรบูรณ์</t>
  </si>
  <si>
    <t>งดสอบสวน</t>
  </si>
  <si>
    <t xml:space="preserve"> -ผู้ต้องหารวม</t>
  </si>
  <si>
    <t xml:space="preserve"> -ไม่ได้ตัวผู้ต้องหา</t>
  </si>
  <si>
    <t>ค่าเสียหายของรัฐ(พื้นที่)</t>
  </si>
  <si>
    <t>บาท</t>
  </si>
  <si>
    <t>ทำไม้มีตัว</t>
  </si>
  <si>
    <t>ทำไม้ไม่มีตัว</t>
  </si>
  <si>
    <t>MOU</t>
  </si>
  <si>
    <t>สำนักฯ 2 (ศรีราชา)</t>
  </si>
  <si>
    <t>สำนักฯ 13 (แพร่)</t>
  </si>
  <si>
    <t>คดีรายเล็ก</t>
  </si>
  <si>
    <t>คดีรายใหญ่</t>
  </si>
  <si>
    <t xml:space="preserve"> - จังหวัดตรัง</t>
  </si>
  <si>
    <t>สำนักบริหารพื้นที่อนุรักษ์ที่ 6 (สงขลา)</t>
  </si>
  <si>
    <t xml:space="preserve"> - จังหวัดสงขลา</t>
  </si>
  <si>
    <t xml:space="preserve"> - จังหวัดพัทลุง</t>
  </si>
  <si>
    <t>รวมภาคใต้ทั้งสิ้น</t>
  </si>
  <si>
    <t>ภาคกลาง</t>
  </si>
  <si>
    <t>ภาคตะวันออกเฉียงเหนือ</t>
  </si>
  <si>
    <t>คดีบุกรุก</t>
  </si>
  <si>
    <t>ระหว่างดำเนินคดี</t>
  </si>
  <si>
    <t>ชั้นอัยการ</t>
  </si>
  <si>
    <t>ชั้นศาล</t>
  </si>
  <si>
    <t>ทำไม้/ของป่า</t>
  </si>
  <si>
    <t>จำนวนผู้ต้องหา (คน)</t>
  </si>
  <si>
    <t>จำนวนคดี (คดี)</t>
  </si>
  <si>
    <t>ลำดับที่</t>
  </si>
  <si>
    <t>รวมผู้ต้องหา (คน)</t>
  </si>
  <si>
    <t>สัตว์ป่า (ตัว)</t>
  </si>
  <si>
    <t>มูลค่าความเสียหาย (บาท)</t>
  </si>
  <si>
    <t>จำนวน (ซาก)</t>
  </si>
  <si>
    <t>น้ำหนัก (ก.ก.)</t>
  </si>
  <si>
    <t>ของป่าหวงห้าม</t>
  </si>
  <si>
    <t xml:space="preserve"> - จันทน์ผา</t>
  </si>
  <si>
    <t xml:space="preserve"> - ไม้ไผ่</t>
  </si>
  <si>
    <t>ลำ</t>
  </si>
  <si>
    <t xml:space="preserve"> - หวาย</t>
  </si>
  <si>
    <t xml:space="preserve"> - มูลค้างคาว</t>
  </si>
  <si>
    <t xml:space="preserve"> -หินแผ่น</t>
  </si>
  <si>
    <t xml:space="preserve"> - ใบลาน</t>
  </si>
  <si>
    <t>ใบ</t>
  </si>
  <si>
    <t xml:space="preserve"> - หน่อไม้</t>
  </si>
  <si>
    <t>อุปกรณ์การกระทำผิด</t>
  </si>
  <si>
    <t xml:space="preserve"> -รถยนต์</t>
  </si>
  <si>
    <t>คัน</t>
  </si>
  <si>
    <t xml:space="preserve"> - เครื่องกระสุน</t>
  </si>
  <si>
    <t>นัด</t>
  </si>
  <si>
    <t>เครื่อง</t>
  </si>
  <si>
    <t xml:space="preserve"> - รถแบ็คโฮ</t>
  </si>
  <si>
    <t xml:space="preserve"> - รถแทรกเตอร์</t>
  </si>
  <si>
    <t xml:space="preserve"> -เลื่อย</t>
  </si>
  <si>
    <t>ปื้น</t>
  </si>
  <si>
    <t xml:space="preserve"> -มีด</t>
  </si>
  <si>
    <t>เล่ม</t>
  </si>
  <si>
    <t xml:space="preserve"> -รถไทยประดิษฐ์ฯ</t>
  </si>
  <si>
    <t xml:space="preserve"> -จอบ</t>
  </si>
  <si>
    <t xml:space="preserve"> - รถจักรยานยนต์</t>
  </si>
  <si>
    <t xml:space="preserve"> - ขวาน</t>
  </si>
  <si>
    <t>ด้าม</t>
  </si>
  <si>
    <t xml:space="preserve"> - รถจักรยาน</t>
  </si>
  <si>
    <t xml:space="preserve"> - กรงนก</t>
  </si>
  <si>
    <t>กรง</t>
  </si>
  <si>
    <t xml:space="preserve"> - สาลี่เข็นไม้</t>
  </si>
  <si>
    <t xml:space="preserve"> - เรือ</t>
  </si>
  <si>
    <t xml:space="preserve"> - ปืน</t>
  </si>
  <si>
    <t>กระบอก</t>
  </si>
  <si>
    <t xml:space="preserve"> -อุปกรณ์อื่น ๆ</t>
  </si>
  <si>
    <t>รายการ</t>
  </si>
  <si>
    <t>ชิ้น</t>
  </si>
  <si>
    <t>สำนักบริหารพื้นที่อนุรักษ์ที่ 14 (ตาก)</t>
  </si>
  <si>
    <t xml:space="preserve"> - จังหวัดตาก</t>
  </si>
  <si>
    <t xml:space="preserve"> - จังหวัดสุโขทัย</t>
  </si>
  <si>
    <t>สำนักบริหารพื้นที่อนุรักษ์ที่ 15 (เชียงราย)</t>
  </si>
  <si>
    <t xml:space="preserve"> - จังหวัดเชียงราย</t>
  </si>
  <si>
    <t>สำนักบริหารพื้นที่อนุรักษ์ที่ 3 (บ้านโป่ง)</t>
  </si>
  <si>
    <t xml:space="preserve"> - จังหวัดกาญจนบุรี</t>
  </si>
  <si>
    <t xml:space="preserve"> - จังหวัดประจวบคีรีขันธ์</t>
  </si>
  <si>
    <t>รวมภาคกลางทั้งสิ้น</t>
  </si>
  <si>
    <t>หน่วยงาน</t>
  </si>
  <si>
    <t>ลบ.ม.</t>
  </si>
  <si>
    <t>ตัว/ซาก</t>
  </si>
  <si>
    <t>คดีเล็ก</t>
  </si>
  <si>
    <t>คดีใหญ่</t>
  </si>
  <si>
    <t>สำนักบริหารพื้นที่อนุรักษ์ที่ 13 (แพร่)</t>
  </si>
  <si>
    <t xml:space="preserve"> - จังหวัดแพร่</t>
  </si>
  <si>
    <t>สำนักฯ 14 (ตาก)</t>
  </si>
  <si>
    <t>สำนักฯ 15 (เชียงราย)</t>
  </si>
  <si>
    <t>ประจำเดือน</t>
  </si>
  <si>
    <t>บุกรุกมีตัว</t>
  </si>
  <si>
    <t>บุกรุกไม่มีตัว</t>
  </si>
  <si>
    <t>สัตว์ป่ามีตัว</t>
  </si>
  <si>
    <t>สัตว์ป่าไม่มีตัว</t>
  </si>
  <si>
    <t>สำนักฯ 1 (ปราจีนบุรี)</t>
  </si>
  <si>
    <t>ตารางข้อมูลผลคดีเกี่ยวกับการป่าไม้  ท้องที่สำนักบริหารพื้นที่อนุรักษ์ที่ 7-10 (ภาคตะวันออกเฉียงเหนือ)</t>
  </si>
  <si>
    <t>สำนักบริหารพื้นที่อนุรักษ์ที่ 7 (นครราชสีมา)</t>
  </si>
  <si>
    <t xml:space="preserve"> - จังหวัดชัยภูมิ</t>
  </si>
  <si>
    <t xml:space="preserve"> - จังหวัดบุรีรัมย์</t>
  </si>
  <si>
    <t>สำนักบริหารพื้นที่อนุรักษ์ที่ 8 (ขอนแก่น)</t>
  </si>
  <si>
    <t xml:space="preserve"> - จังหวัดขอนแก่น</t>
  </si>
  <si>
    <t xml:space="preserve"> - จังหวัดกาฬสินธุ์</t>
  </si>
  <si>
    <t xml:space="preserve"> - จังหวัดเลย</t>
  </si>
  <si>
    <t>สำนักบริหารพื้นที่อนุรักษ์ที่ 9 (อุบลราชธานี)</t>
  </si>
  <si>
    <t xml:space="preserve"> - จังหวัดอุบลราชธานี</t>
  </si>
  <si>
    <t xml:space="preserve"> - จังหวัดศรีสะเกษ</t>
  </si>
  <si>
    <t xml:space="preserve"> - จังหวัดมุกดาหาร</t>
  </si>
  <si>
    <t>สำนักบริหารพื้นที่อนุรักษ์ที่ 10 (อุดรธานี)</t>
  </si>
  <si>
    <t xml:space="preserve"> - จังหวัดสกลนคร</t>
  </si>
  <si>
    <t xml:space="preserve"> - จังหวัดนครพนม</t>
  </si>
  <si>
    <t>สำนักบริหารพื้นที่อนุรักษ์ที่ 12 (นครสวรรค์)</t>
  </si>
  <si>
    <t xml:space="preserve"> - จังหวัดอุทัยธานี</t>
  </si>
  <si>
    <t>ค่าเสียหายพื้นที่ถูกบุกรุก</t>
  </si>
  <si>
    <t>ค่าเสียหายไม้/ของป่า</t>
  </si>
  <si>
    <t>ค่าเสียหายสัตว์ป่า</t>
  </si>
  <si>
    <t>สำนักฯ 16 (เชียงใหม่)</t>
  </si>
  <si>
    <t>บุกรุกมีตัว (คดี)</t>
  </si>
  <si>
    <t>บุกรุกไม่มีตัว (คดี)</t>
  </si>
  <si>
    <t>ทำไม้มีตัว (คดี)</t>
  </si>
  <si>
    <t>ทำไม้ไม่มีตัว (คดี)</t>
  </si>
  <si>
    <t>สัตว์ป่ามีตัว (คดี)</t>
  </si>
  <si>
    <t>สัตว์ป่าไม่มีตัว (คดี)</t>
  </si>
  <si>
    <t>MOU (คดี)</t>
  </si>
  <si>
    <t>คดีรายเล็ก (คดี)</t>
  </si>
  <si>
    <t>คดีรายใหญ่ (คดี)</t>
  </si>
  <si>
    <t xml:space="preserve"> - คดี MOU</t>
  </si>
  <si>
    <t xml:space="preserve"> - คดีทำไม้/ของป่า</t>
  </si>
  <si>
    <t xml:space="preserve"> พื้นที่รวมที่ตรวจยึดได้</t>
  </si>
  <si>
    <t>มีตัว (คดี)</t>
  </si>
  <si>
    <t>ไม่มีตัว (คดี)</t>
  </si>
  <si>
    <t>รวม (คดี)</t>
  </si>
  <si>
    <t>คดีทำไม้/ของป่า</t>
  </si>
  <si>
    <t>กิ่ง</t>
  </si>
  <si>
    <t xml:space="preserve"> - กล้วยไม้ป่า</t>
  </si>
  <si>
    <t xml:space="preserve"> -เลื่อยยนต์</t>
  </si>
  <si>
    <t xml:space="preserve"> -ไม้ที่ถูกกานยืนต้นตาย</t>
  </si>
  <si>
    <t xml:space="preserve">     - ไม้พะยูงท่อน</t>
  </si>
  <si>
    <t xml:space="preserve">     - ไม้พะยูงแปรรูป</t>
  </si>
  <si>
    <t>ท่อน/แผ่น</t>
  </si>
  <si>
    <t xml:space="preserve"> - คดีเกี่ยวกับไม้พะยูง</t>
  </si>
  <si>
    <t xml:space="preserve">       - รวมไม้พะยูง</t>
  </si>
  <si>
    <t xml:space="preserve"> ผลคดีเกี่ยวกับสัตว์ป่า  (รวม)</t>
  </si>
  <si>
    <t xml:space="preserve"> -MOU</t>
  </si>
  <si>
    <t xml:space="preserve"> - คดีรายเล็ก</t>
  </si>
  <si>
    <t xml:space="preserve"> -คดีรายใหญ่</t>
  </si>
  <si>
    <t>สัตว์ป่าและซากสัตว์ป่าที่ตรวจยึดได้</t>
  </si>
  <si>
    <t xml:space="preserve"> -เสือ  </t>
  </si>
  <si>
    <t xml:space="preserve"> -กระจง </t>
  </si>
  <si>
    <t xml:space="preserve"> -เนื้อทราย  </t>
  </si>
  <si>
    <t xml:space="preserve"> -ปูต่างๆ</t>
  </si>
  <si>
    <t xml:space="preserve"> -เก้ง </t>
  </si>
  <si>
    <t xml:space="preserve"> -กิ้งก่า </t>
  </si>
  <si>
    <t xml:space="preserve"> -ลิ่น </t>
  </si>
  <si>
    <t xml:space="preserve"> -กบ ต่าง </t>
  </si>
  <si>
    <t xml:space="preserve"> -กระรอก </t>
  </si>
  <si>
    <t xml:space="preserve"> -ไก่ป่า </t>
  </si>
  <si>
    <t xml:space="preserve"> -นกชนิดต่าง ๆ </t>
  </si>
  <si>
    <t xml:space="preserve"> -ค่าง ,บ่าง </t>
  </si>
  <si>
    <t xml:space="preserve"> -งู</t>
  </si>
  <si>
    <t xml:space="preserve"> -ซากละมั่ง</t>
  </si>
  <si>
    <t xml:space="preserve"> -ซากวัวแดง</t>
  </si>
  <si>
    <t xml:space="preserve"> -ซากเสือ</t>
  </si>
  <si>
    <t xml:space="preserve"> -ซากหมี</t>
  </si>
  <si>
    <t xml:space="preserve"> -ซากหมูป่า</t>
  </si>
  <si>
    <t xml:space="preserve"> -ซากเลียงผา</t>
  </si>
  <si>
    <t xml:space="preserve"> -ซากเก้ง</t>
  </si>
  <si>
    <t xml:space="preserve"> -ซากกระทิง</t>
  </si>
  <si>
    <t xml:space="preserve"> -ซากกวาง</t>
  </si>
  <si>
    <t xml:space="preserve"> -ซากเนื้อทราย</t>
  </si>
  <si>
    <t xml:space="preserve"> -ซากบ่าง,ค่าง</t>
  </si>
  <si>
    <t xml:space="preserve"> -ซากกระจง</t>
  </si>
  <si>
    <t xml:space="preserve"> -ซากกระรอก, กระแต</t>
  </si>
  <si>
    <t xml:space="preserve"> -ซากลิ่น</t>
  </si>
  <si>
    <t xml:space="preserve"> -ซากกบ</t>
  </si>
  <si>
    <t xml:space="preserve"> -ซากเม่น</t>
  </si>
  <si>
    <t xml:space="preserve"> -ซากไก่ป่า,ไก่ฟ้า</t>
  </si>
  <si>
    <t xml:space="preserve"> -ซากลิง,ชะนี</t>
  </si>
  <si>
    <t xml:space="preserve"> -ซากกระต่าย </t>
  </si>
  <si>
    <t xml:space="preserve"> -ซากนกต่างๆ </t>
  </si>
  <si>
    <t xml:space="preserve"> -ซากช้าง </t>
  </si>
  <si>
    <t xml:space="preserve"> -น้ำผึ้ง</t>
  </si>
  <si>
    <t xml:space="preserve"> -ซากค้างคาว </t>
  </si>
  <si>
    <t xml:space="preserve"> -ซากปลาต่าง</t>
  </si>
  <si>
    <t xml:space="preserve"> -ซากสัตว์ป่าอื่นๆ </t>
  </si>
  <si>
    <t xml:space="preserve"> -งาช้าง</t>
  </si>
  <si>
    <t>สัตว์ป่าคุ้มครอง</t>
  </si>
  <si>
    <t>มูลค่า</t>
  </si>
  <si>
    <t>ที่</t>
  </si>
  <si>
    <t>ผู้ต้องหา</t>
  </si>
  <si>
    <t>(คน)</t>
  </si>
  <si>
    <t>(บาท)</t>
  </si>
  <si>
    <t>(ตัว)</t>
  </si>
  <si>
    <t xml:space="preserve"> - จังหวัดพะเยา</t>
  </si>
  <si>
    <t xml:space="preserve"> - จังหวัดนครราชสีมา</t>
  </si>
  <si>
    <t xml:space="preserve"> - จังหวัดราชบุรี</t>
  </si>
  <si>
    <t xml:space="preserve"> - จังหวัดสุพรรณบุรี</t>
  </si>
  <si>
    <t xml:space="preserve"> - จังหวัดชุมพร</t>
  </si>
  <si>
    <t xml:space="preserve"> - คดีบุกรุกพื้นที่</t>
  </si>
  <si>
    <t xml:space="preserve"> - คดีเกี่ยวกับสัตว์ป่า</t>
  </si>
  <si>
    <t xml:space="preserve"> - ได้ตัวผู้ต้องหา</t>
  </si>
  <si>
    <t xml:space="preserve"> - ผู้ต้องหารวม</t>
  </si>
  <si>
    <t xml:space="preserve"> - ไม่ได้ตัวผู้ต้องหา</t>
  </si>
  <si>
    <t>มูลค่าของกลาง</t>
  </si>
  <si>
    <t xml:space="preserve"> - ไม้สักท่อน</t>
  </si>
  <si>
    <t xml:space="preserve"> - ไม้สักแปรรูป</t>
  </si>
  <si>
    <t xml:space="preserve"> - ไม้กระยาเลยท่อน</t>
  </si>
  <si>
    <t xml:space="preserve"> - ไม้กระยาเลยแปรรูป</t>
  </si>
  <si>
    <t xml:space="preserve"> - ซากสัตว์ป่าชนิดต่าง ๆ รวม</t>
  </si>
  <si>
    <t xml:space="preserve">  - ลิ่น</t>
  </si>
  <si>
    <t xml:space="preserve"> - แยกเป็นสัตว์ป่าอื่นๆ </t>
  </si>
  <si>
    <t xml:space="preserve"> - เต่า,ตะพาบ</t>
  </si>
  <si>
    <t xml:space="preserve"> - ปลา</t>
  </si>
  <si>
    <t xml:space="preserve">  - นกชนิดต่างๆ</t>
  </si>
  <si>
    <t xml:space="preserve"> - งูชนิดต่างๆ</t>
  </si>
  <si>
    <t xml:space="preserve"> - ช้าง</t>
  </si>
  <si>
    <t xml:space="preserve"> - เสือ  </t>
  </si>
  <si>
    <t xml:space="preserve">  - งาช้าง</t>
  </si>
  <si>
    <t xml:space="preserve"> - ถ่านไม้</t>
  </si>
  <si>
    <t xml:space="preserve"> - ชิ้นไม้กฤษณา</t>
  </si>
  <si>
    <t xml:space="preserve"> - คลั่ง</t>
  </si>
  <si>
    <t xml:space="preserve"> - น้ำผึ้ง</t>
  </si>
  <si>
    <t xml:space="preserve"> - ลูกจากหรือตาว</t>
  </si>
  <si>
    <t xml:space="preserve"> - ไม้สนเกี๊ยะ(ฟืน)</t>
  </si>
  <si>
    <t xml:space="preserve"> - รถยนต์</t>
  </si>
  <si>
    <t xml:space="preserve"> - เลื่อยยนต์</t>
  </si>
  <si>
    <t xml:space="preserve"> - รถบรรทุกสิบล้อ</t>
  </si>
  <si>
    <t xml:space="preserve"> - เลื่อยไฟฟ้าดัดแปลง</t>
  </si>
  <si>
    <t xml:space="preserve"> - เลื่อย</t>
  </si>
  <si>
    <t xml:space="preserve"> - รถไถ</t>
  </si>
  <si>
    <t xml:space="preserve"> - รถไทยประดิษฐ์ฯ</t>
  </si>
  <si>
    <t xml:space="preserve"> - มีด</t>
  </si>
  <si>
    <t xml:space="preserve"> - จอบ</t>
  </si>
  <si>
    <t xml:space="preserve"> - อุปกรณ์อื่น ๆ</t>
  </si>
  <si>
    <t xml:space="preserve"> - เครื่องกำเนิดไฟฟ้า</t>
  </si>
  <si>
    <t>2.1 สัตว์ป่าที่มีชีวิตอยู่  (รวม)</t>
  </si>
  <si>
    <t xml:space="preserve"> -จระเข้, ตะกวด , เหี้ย</t>
  </si>
  <si>
    <t xml:space="preserve"> -ชะมด, อีเห็น </t>
  </si>
  <si>
    <t xml:space="preserve"> -ควาย</t>
  </si>
  <si>
    <t xml:space="preserve"> -วัว</t>
  </si>
  <si>
    <t xml:space="preserve"> -เต่า, ตะพาบน้ำ</t>
  </si>
  <si>
    <t xml:space="preserve"> -สัตว์ป่าชนิดอื่น ๆ</t>
  </si>
  <si>
    <t>2.2 ซากสัตว์ป่า (รวม)</t>
  </si>
  <si>
    <t xml:space="preserve"> -ซากจระเข้, ตะกวด, เหี้ย</t>
  </si>
  <si>
    <t xml:space="preserve"> -ซากชะมด, อีเห็น</t>
  </si>
  <si>
    <t xml:space="preserve"> -มูลค้างคาว</t>
  </si>
  <si>
    <t>กิ่ง, ชิ้น</t>
  </si>
  <si>
    <t xml:space="preserve"> -รถจักรยานยนต์</t>
  </si>
  <si>
    <t xml:space="preserve"> -ขวาน</t>
  </si>
  <si>
    <t xml:space="preserve"> -รถจักรยาน</t>
  </si>
  <si>
    <t xml:space="preserve"> -กรงนก</t>
  </si>
  <si>
    <t xml:space="preserve"> -ปืน</t>
  </si>
  <si>
    <t xml:space="preserve"> -เรือ</t>
  </si>
  <si>
    <t xml:space="preserve"> -เครื่องกระสุน</t>
  </si>
  <si>
    <t>สรุปการรายงานสถิติคดีเกี่ยวกับการป่าไม้ ของหน่วยงานในสังกัดกรมอุทยานแห่งชาติ สัตว์ป่า และพันธุ์พืช</t>
  </si>
  <si>
    <t>ไม้พะยูง</t>
  </si>
  <si>
    <t>หมายเหตุ        เรียงลำดับตามจำนวนคดีเกี่ยวกับไม้พะยูง</t>
  </si>
  <si>
    <t>ราย</t>
  </si>
  <si>
    <t xml:space="preserve"> - จังหวัดร้อยเอ็ด</t>
  </si>
  <si>
    <r>
      <t>ม.</t>
    </r>
    <r>
      <rPr>
        <b/>
        <vertAlign val="superscript"/>
        <sz val="16"/>
        <rFont val="TH SarabunPSK"/>
        <family val="2"/>
      </rPr>
      <t>3</t>
    </r>
  </si>
  <si>
    <t>ฝ่ายคดีและของกลาง ส่วนยุทธการด้านป้องกันและปราบปราม สำนักป้องกัน ปราบปราม และควบคุมไฟป่า</t>
  </si>
  <si>
    <r>
      <t>มูลค่าไม้พะยูงจากการประเมินโดยเฉลี่ย (500,000 บาท/ม.</t>
    </r>
    <r>
      <rPr>
        <b/>
        <vertAlign val="superscript"/>
        <sz val="16"/>
        <rFont val="TH SarabunPSK"/>
        <family val="2"/>
      </rPr>
      <t>3</t>
    </r>
    <r>
      <rPr>
        <b/>
        <sz val="16"/>
        <rFont val="TH SarabunPSK"/>
        <family val="2"/>
      </rPr>
      <t>)</t>
    </r>
  </si>
  <si>
    <r>
      <t>ม.</t>
    </r>
    <r>
      <rPr>
        <b/>
        <vertAlign val="superscript"/>
        <sz val="14"/>
        <rFont val="TH SarabunPSK"/>
        <family val="2"/>
      </rPr>
      <t>3</t>
    </r>
  </si>
  <si>
    <t>2.</t>
  </si>
  <si>
    <t>3.</t>
  </si>
  <si>
    <t>4.</t>
  </si>
  <si>
    <t>5.</t>
  </si>
  <si>
    <t>6.</t>
  </si>
  <si>
    <t xml:space="preserve"> - จังหวัดนครนายก</t>
  </si>
  <si>
    <t xml:space="preserve"> - จังหวัดสมุทรสาคร</t>
  </si>
  <si>
    <t xml:space="preserve"> - จังหวัดสุรินทร์</t>
  </si>
  <si>
    <t xml:space="preserve"> - จังหวัดหนองคาย</t>
  </si>
  <si>
    <t xml:space="preserve"> - จังหวัดหนองบัวลำภู </t>
  </si>
  <si>
    <t xml:space="preserve"> - จังหวัดอุดรธานี</t>
  </si>
  <si>
    <t xml:space="preserve"> - จังหวัดนครสวรรค์</t>
  </si>
  <si>
    <t xml:space="preserve"> - จังหวัดนราธิวาส</t>
  </si>
  <si>
    <t xml:space="preserve"> - จังหวัดยะลา</t>
  </si>
  <si>
    <t xml:space="preserve"> - จังหวัดอ่างทอง</t>
  </si>
  <si>
    <t xml:space="preserve"> - จังหวัดตราด</t>
  </si>
  <si>
    <t xml:space="preserve"> - จังหวัดฉะเชิงเทรา</t>
  </si>
  <si>
    <t xml:space="preserve"> - จังหวัดเพชรบุรี</t>
  </si>
  <si>
    <t xml:space="preserve"> - จังหวัดกำแพงเพชร</t>
  </si>
  <si>
    <t xml:space="preserve"> - จังหวัดลำพูน</t>
  </si>
  <si>
    <t xml:space="preserve"> - จังหวัดสตูล</t>
  </si>
  <si>
    <r>
      <t xml:space="preserve">                **</t>
    </r>
    <r>
      <rPr>
        <b/>
        <i/>
        <u/>
        <sz val="16"/>
        <rFont val="TH SarabunPSK"/>
        <family val="2"/>
      </rPr>
      <t>หมายเหตุ</t>
    </r>
    <r>
      <rPr>
        <i/>
        <sz val="16"/>
        <rFont val="TH SarabunPSK"/>
        <family val="2"/>
      </rPr>
      <t xml:space="preserve">  เรียงลำดับตามจำนวนคดีรวม  จากมากไปหาน้อย</t>
    </r>
  </si>
  <si>
    <t xml:space="preserve"> - จังหวัดชัยนาท</t>
  </si>
  <si>
    <t xml:space="preserve"> - จังหวัดพระนครศรีอยุธยา</t>
  </si>
  <si>
    <t xml:space="preserve"> - จังหวัดชลบุรี</t>
  </si>
  <si>
    <t xml:space="preserve"> - จังหวัดนครปฐม</t>
  </si>
  <si>
    <t xml:space="preserve"> - จังหวัดสมุทรสงคราม</t>
  </si>
  <si>
    <t xml:space="preserve"> - จังหวัดอำนาจเจริญ</t>
  </si>
  <si>
    <t xml:space="preserve"> - จังหวัดพิจิตร</t>
  </si>
  <si>
    <t xml:space="preserve"> - จังหวัดภูเก็ต</t>
  </si>
  <si>
    <t xml:space="preserve"> - จังหวัดปัตตานี</t>
  </si>
  <si>
    <t>สำนักบริหารพื้นที่อนุรักษ์ที่ 1 (สาขาสระบุรี)</t>
  </si>
  <si>
    <t xml:space="preserve"> - จังหวัดลพบุรี</t>
  </si>
  <si>
    <t xml:space="preserve"> - จังหวัดสิงห์บุรี</t>
  </si>
  <si>
    <t xml:space="preserve"> - จังหวัดปทุมธานี</t>
  </si>
  <si>
    <t xml:space="preserve"> - จังหวัดนนทบุรี</t>
  </si>
  <si>
    <t xml:space="preserve"> - จังหวัดสมุทรปราการ</t>
  </si>
  <si>
    <t xml:space="preserve"> - จังหวัดระยอง</t>
  </si>
  <si>
    <t>สำนักบริหารพื้นที่อนุรักษ์ที่ 3 (สาขาเพชรบุรี)</t>
  </si>
  <si>
    <t>สำนักบริหารพื้นที่อนุรักษ์ที่ 6 (สาขาปัตตานี)</t>
  </si>
  <si>
    <t xml:space="preserve"> - จังหวัดมหาสารคาม</t>
  </si>
  <si>
    <t xml:space="preserve"> - จังหวัดยโสธร</t>
  </si>
  <si>
    <t>สำนักบริหารพื้นที่อนุรักษ์ที่ 13 (สาขาลำปาง)</t>
  </si>
  <si>
    <t>สำนักบริหารพื้นที่อนุรักษ์ที่ 16 (สาขาแม่สะเรียง)</t>
  </si>
  <si>
    <t>สำนักฯ 1 (สาขาสระบุรี)</t>
  </si>
  <si>
    <t>สำนักฯ 3 (สาขาเพชรบุรี)</t>
  </si>
  <si>
    <t>สำนักฯ 6 (สาขาปัตตานี)</t>
  </si>
  <si>
    <t>สำนักฯ 13 (สาขาลำปาง)</t>
  </si>
  <si>
    <t>สำนักฯ 16 (สาขาแม่สะเรียง)</t>
  </si>
  <si>
    <t xml:space="preserve"> -ลิง,ชะนี </t>
  </si>
  <si>
    <t xml:space="preserve"> - จังหวัดบึงกาฬ</t>
  </si>
  <si>
    <r>
      <t>ม.</t>
    </r>
    <r>
      <rPr>
        <b/>
        <vertAlign val="superscript"/>
        <sz val="20"/>
        <rFont val="TH SarabunPSK"/>
        <family val="2"/>
      </rPr>
      <t>3</t>
    </r>
  </si>
  <si>
    <t>ตุลาคม 2560</t>
  </si>
  <si>
    <t>ธันวาคม 2560</t>
  </si>
  <si>
    <t>พฤศจิกายน 2560</t>
  </si>
  <si>
    <t>มกราคม 2561</t>
  </si>
  <si>
    <t>ของกรมอุทยานแห่งชาติ สัตว์ป่า และพันธุ์พืช     ปีงบประมาณ พ.ศ. 2561</t>
  </si>
  <si>
    <r>
      <t xml:space="preserve">สรุปการรายงานสถิติคดีเกี่ยวกับการป่าไม้ ของ กรมอุทยานแห่งชาติ สัตว์ป่า และพันธุ์พืช 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ปีงบประมาณ พ.ศ. 2561</t>
    </r>
  </si>
  <si>
    <t>ตารางข้อมูลผลคดีเกี่ยวกับการป่าไม้ แยกเป็นรายเดือน กรมอุทยานแห่งชาติ สัตว์ป่า และพันธุ์พืช  ประจำปีงบประมาณ พ.ศ. 2561</t>
  </si>
  <si>
    <t>สรุปการรายงานสถิติคดีเกี่ยวกับการป่าไม้ ของหน่วยงานในสังกัดกรมอุทยานแห่งชาติ สัตว์ป่า และพันธุ์พืช ปีงบประมาณ พ.ศ. 2561</t>
  </si>
  <si>
    <t>กรมอุทยานแห่งชาติ สัตว์ป่า และพันธุ์พืช  ประจำปีงบประมาณ พ.ศ. 2561</t>
  </si>
  <si>
    <t>ตารางข้อมูลผลคดีเกี่ยวกับการป่าไม้ แยกเป็นภาค กรมอุทยานแห่งชาติ สัตว์ป่า และพันธุ์พืช  ประจำปีงบประมาณ พ.ศ. 2561</t>
  </si>
  <si>
    <t>ที่พบการกระทำผิดเกี่ยวกับไม้พะยูง   ปีงบประมาณ พ.ศ. 2561</t>
  </si>
  <si>
    <t>กุมภาพันธ์ 2561</t>
  </si>
  <si>
    <t>มีนาคม 2561</t>
  </si>
  <si>
    <t>เมษายน 2561</t>
  </si>
  <si>
    <t>พฤษภาคม 2561</t>
  </si>
  <si>
    <t>มิถุนายน 2561</t>
  </si>
  <si>
    <t>ตั้งแต่วันที่   1  ตุลาคม  2560   ถึง  30 กันยายน  2561</t>
  </si>
  <si>
    <t>รวม 39 หน่วยงาน</t>
  </si>
  <si>
    <t>ขสป.ห้วยทับทัน-ห้วยสำราญ</t>
  </si>
  <si>
    <t>อช.ภูจองนายอย</t>
  </si>
  <si>
    <t>อช.เขาพระวิหาร</t>
  </si>
  <si>
    <t>ขสป.ห้วยศาลา</t>
  </si>
  <si>
    <t>อช.ตาพระยา</t>
  </si>
  <si>
    <t>ขสป.พนมดงรัก</t>
  </si>
  <si>
    <t>อช.ทับลาน</t>
  </si>
  <si>
    <t>อช.ภูพาน</t>
  </si>
  <si>
    <t>ขสป.เขาอ่างฤๅไน</t>
  </si>
  <si>
    <t>สปป.2 (ภาคตะวันออกเฉียงเหนือ)</t>
  </si>
  <si>
    <t>ขสป.บุณฑริก-ยอดมน</t>
  </si>
  <si>
    <t>ขสป.ยอดโดม</t>
  </si>
  <si>
    <t>อช.เขาใหญ่</t>
  </si>
  <si>
    <t>อช.ปางสีดา</t>
  </si>
  <si>
    <t>สบอ.9</t>
  </si>
  <si>
    <t>อช.ภูเวียง</t>
  </si>
  <si>
    <t>ขหล.ป่าเขาภูหลวง</t>
  </si>
  <si>
    <t>ขสป.ภูสีฐาน</t>
  </si>
  <si>
    <t>ขสป.ดงใหญ่</t>
  </si>
  <si>
    <t>อช.ตาดโตน</t>
  </si>
  <si>
    <t>อช.น้ำพอง</t>
  </si>
  <si>
    <t>อช.ภูผาเหล็ก</t>
  </si>
  <si>
    <t>อช.ภูผายล</t>
  </si>
  <si>
    <t>อช.ผาแต้ม</t>
  </si>
  <si>
    <t>ขหล.คุ้งกระเบน</t>
  </si>
  <si>
    <t>อช.ภูเก้า-ภูพานคำ</t>
  </si>
  <si>
    <t>อช.ภูผาม่าน</t>
  </si>
  <si>
    <t>ขหล.ถ้ำผาน้ำทิพย์</t>
  </si>
  <si>
    <t>อช.เขาสิบห้าชั้น</t>
  </si>
  <si>
    <t>อช.ภูผาเทิบ</t>
  </si>
  <si>
    <t>ขสป.อุทยานเสด็จในกรม กรมหลวงชุมพร ด้านทิศเหนือ (ตอนบน)</t>
  </si>
  <si>
    <t>วนอุทยานน้ำตกคอยนาง</t>
  </si>
  <si>
    <t>อช.น้ำตกพลิ้ว</t>
  </si>
  <si>
    <t>ขหล.แก่งคอย</t>
  </si>
  <si>
    <t>ขสป.ภูวัว</t>
  </si>
  <si>
    <t>อช.ภูลังกา</t>
  </si>
  <si>
    <t>อช.ป่าหินงาม</t>
  </si>
  <si>
    <t xml:space="preserve">สปป.1 (ภาคกลาง) </t>
  </si>
  <si>
    <t>อช.น้ำตกคลองแก้ว</t>
  </si>
  <si>
    <t>กรกฎาคม 2561</t>
  </si>
  <si>
    <t>สิงหาคม 2561</t>
  </si>
  <si>
    <t>กันยายน 2561</t>
  </si>
  <si>
    <t>ตั้งแต่วันที่  1  ตุลาคม  2560   ถึง  30 กันยายน  2561</t>
  </si>
  <si>
    <r>
      <t xml:space="preserve">ตั้งแต่วันที่  1  ตุลาคม  2560   ถึง  30  กันยนยน  2561    </t>
    </r>
    <r>
      <rPr>
        <i/>
        <sz val="16"/>
        <rFont val="TH SarabunPSK"/>
        <family val="2"/>
      </rPr>
      <t xml:space="preserve"> เรียงลำดับตามจำนวนคดี</t>
    </r>
  </si>
  <si>
    <t>ตั้งแต่วันที่  1  ตุลาคม  2560   ถึง  30 กันยายน 2561</t>
  </si>
  <si>
    <t xml:space="preserve">ขสป.อุทยานเสด็จในกรม กรมหลวงชุมพร ด้านทิศเหนือ (ตอนบน) </t>
  </si>
  <si>
    <t>อช.เขื่อนศรีนครินทร์</t>
  </si>
  <si>
    <t>ขสป.คลองยัน</t>
  </si>
  <si>
    <t>อช.เขาปู่-เขาย่า</t>
  </si>
  <si>
    <t>อช.ลำคลองงู</t>
  </si>
  <si>
    <t>ขสป.ควนแม่ยายหม่อน</t>
  </si>
  <si>
    <t>อช.แก่งกระจาน</t>
  </si>
  <si>
    <t>อช.เขาแหลม</t>
  </si>
  <si>
    <t>ขสป.เขาบรรทัด</t>
  </si>
  <si>
    <t>สบอ.3 (สาขาเพชรบุรี)</t>
  </si>
  <si>
    <t>อช.ถ้ำผาไท</t>
  </si>
  <si>
    <t xml:space="preserve">ชุดปฎิบัติการพิเศษ 1362 </t>
  </si>
  <si>
    <t>อช.บูโด-สุไหงปาดี</t>
  </si>
  <si>
    <t>ขสป.ห้วยขาแข้ง</t>
  </si>
  <si>
    <t>อช.ดอยสุเทพ-ปุย</t>
  </si>
  <si>
    <t>อช.ผาแดง</t>
  </si>
  <si>
    <t>อช.แก่งกรุง</t>
  </si>
  <si>
    <t>อช.ดอยเวียงผา</t>
  </si>
  <si>
    <t>อช.คลองพนม</t>
  </si>
  <si>
    <t>อช.น้ำตกสี่ขีด</t>
  </si>
  <si>
    <t>อช.ไทรโยค</t>
  </si>
  <si>
    <t>ขสป.ทุ่งระยะ-นาสัก</t>
  </si>
  <si>
    <t>อช.แจ้ซ้อน</t>
  </si>
  <si>
    <t>ขสป.สลักพระ</t>
  </si>
  <si>
    <t>ขสป.คลองพระยา</t>
  </si>
  <si>
    <t>อช.ใต้ร่มเย็น</t>
  </si>
  <si>
    <t>อช.เขาหลวง</t>
  </si>
  <si>
    <t>อช.ดอยภูคา</t>
  </si>
  <si>
    <t>อช.ลำน้ำน่าน</t>
  </si>
  <si>
    <t>อช.ขุนพะวอ</t>
  </si>
  <si>
    <t>อช.คลองวังเจ้า</t>
  </si>
  <si>
    <t>อช.นายูง-น้ำโสม</t>
  </si>
  <si>
    <t>ขสป.อุทยานเสด็จในกรม กรมหลวงชุมพร ด้านทิศใต้</t>
  </si>
  <si>
    <t>ขสป.แม่ตื่น</t>
  </si>
  <si>
    <t>อช.น้ำตกหงาว</t>
  </si>
  <si>
    <t>อช.น้ำตกโยง</t>
  </si>
  <si>
    <t>อช.เขานัน</t>
  </si>
  <si>
    <t>อช.เขาแหลมหญ้า-หมู่เกาะเสม็ด</t>
  </si>
  <si>
    <t>อช.แม่ตะไคร้</t>
  </si>
  <si>
    <t>อช.ออบหลวง</t>
  </si>
  <si>
    <t>ขสป.อุ้มผาง</t>
  </si>
  <si>
    <t>อช.แม่วงก์</t>
  </si>
  <si>
    <t>สปป.3 (ภาคเหนือ)</t>
  </si>
  <si>
    <t>อช.เขาน้ำค้าง</t>
  </si>
  <si>
    <t>ขสป.ฮาลา-บาลา</t>
  </si>
  <si>
    <t>อช.กุยบุรี</t>
  </si>
  <si>
    <t>อช.ถ้ำปลา-น้ำตกผาเสื่อ</t>
  </si>
  <si>
    <t>อช.ดอยหลวง</t>
  </si>
  <si>
    <t>ด่านตรวจสัตว์ป่าหนองคาย</t>
  </si>
  <si>
    <t>อช.ไทรทอง</t>
  </si>
  <si>
    <t>อช.หาดนพรัตน์ธารา-หมู่เกาะพีพี</t>
  </si>
  <si>
    <t>อช.เอราวัณ</t>
  </si>
  <si>
    <t>ขสป.คลองเครือหวายเฉลิมพระเกรียรติ</t>
  </si>
  <si>
    <t>ด่านตรวจสัตว์ป่าท่าอากาศยานสุวรรณภูมิ</t>
  </si>
  <si>
    <t>สบอ.6 (สาขาปัตตานี)</t>
  </si>
  <si>
    <t>ขสป.ทุ่งใหญ่นเรศวรด้านตะวันตก</t>
  </si>
  <si>
    <t>ขสป.ภูเขียว</t>
  </si>
  <si>
    <t>อช.ศรีลานนา</t>
  </si>
  <si>
    <t>ขสป.โตนงาช้าง</t>
  </si>
  <si>
    <t>อช.ต้นสักใหญ่</t>
  </si>
  <si>
    <t>อช.แม่วะ</t>
  </si>
  <si>
    <t>ขสป.ลุ่มน้ำปาย</t>
  </si>
  <si>
    <t>อช.ภูผายา</t>
  </si>
  <si>
    <t>ขสป.เชียงดาว</t>
  </si>
  <si>
    <t>อช.แม่ปิง</t>
  </si>
  <si>
    <t>ขสป.สะเมิง</t>
  </si>
  <si>
    <t>สบอ.3 (บ้านโป่ง)</t>
  </si>
  <si>
    <t>ขหล.ทะเลน้อย</t>
  </si>
  <si>
    <t>ขหล.เขาปะช้าง-แหลมขาม</t>
  </si>
  <si>
    <t>อช.ศรีน่าน</t>
  </si>
  <si>
    <t>อช.ห้วยน้ำดัง</t>
  </si>
  <si>
    <t>อช.เฉลิมพระเกียรติไทยประจัน</t>
  </si>
  <si>
    <t>ขสป.ดอยผาเมือง</t>
  </si>
  <si>
    <t>อช.สันกาลาคีรี</t>
  </si>
  <si>
    <t>อช.ทุ่งแสลงหลวง</t>
  </si>
  <si>
    <t>อช.ภูหินร่องกล้า</t>
  </si>
  <si>
    <t>ขสป.แม่ยวมฝั่งขวา</t>
  </si>
  <si>
    <t>อช.ตากสินมหาราช</t>
  </si>
  <si>
    <t>อช.หมู่เกาะชุมพร</t>
  </si>
  <si>
    <t>สปป.4 (ภาคใต้)</t>
  </si>
  <si>
    <t>อช.พุเตย</t>
  </si>
  <si>
    <t>อช.ลานสาง</t>
  </si>
  <si>
    <t>สบอ.4</t>
  </si>
  <si>
    <t>อช.หมู่เกาะเภตรา</t>
  </si>
  <si>
    <t>อช.หาดขนอม-หมู่เกาะทะเลใต้</t>
  </si>
  <si>
    <t>ขสป.เขาประ-บางคราม</t>
  </si>
  <si>
    <t>อช.แม่จริม</t>
  </si>
  <si>
    <t>วนอุทยานเขาพลึง-บ้านด่าน</t>
  </si>
  <si>
    <t>ขสป.ผาผึ้ง</t>
  </si>
  <si>
    <t>ขสป.ภูเมี่ยงและภูทอง</t>
  </si>
  <si>
    <t>ขหล.ทุ่งทะเล</t>
  </si>
  <si>
    <t>อช.เขาหลัก-ลำรู่</t>
  </si>
  <si>
    <t>ขสป.แม่จริม</t>
  </si>
  <si>
    <t>อช.เวียงโกศัย</t>
  </si>
  <si>
    <t>อช.ภูเรือ</t>
  </si>
  <si>
    <t>อช.หมู่เกาะช้าง</t>
  </si>
  <si>
    <t>ขหล.เขาพระแทว</t>
  </si>
  <si>
    <t>ขหล.ป่าเลนคลองม่วงกลวง</t>
  </si>
  <si>
    <t>ขสป.เขาเขียว-เขาชมภู่</t>
  </si>
  <si>
    <t>อช.หมู่เกาะระนอง</t>
  </si>
  <si>
    <t>อช.เขาสามร้อยยอด</t>
  </si>
  <si>
    <t>อช.ภูสอยดาว</t>
  </si>
  <si>
    <t>อช.แก่งตะนะ</t>
  </si>
  <si>
    <t>ขหล.เขาน้ำพราย</t>
  </si>
  <si>
    <t>อช.เฉลิมรัตนโกสินทร์</t>
  </si>
  <si>
    <t>ขสป.อมก๋อย</t>
  </si>
  <si>
    <t>ขสป.สันปันแดน</t>
  </si>
  <si>
    <t>สบอ.16 (เชียงใหม่)</t>
  </si>
  <si>
    <t>อช.ภูกระดึง</t>
  </si>
  <si>
    <t>ขหล.นันทบุรี</t>
  </si>
  <si>
    <t>ขสป.ดอยเวียงหล้า</t>
  </si>
  <si>
    <t>ขสป.ภูขัด</t>
  </si>
  <si>
    <t>ขสป.ถ้ำเจ้าราม</t>
  </si>
  <si>
    <t>อช.นันทบุรี</t>
  </si>
  <si>
    <t>อช.ธารเสด็จ-เกาะพะงัน</t>
  </si>
  <si>
    <t>อช.ดอยอินทนนท์</t>
  </si>
  <si>
    <t>อช.ดอยผ้าห่มปก</t>
  </si>
  <si>
    <t>วนอุทยานเขาหลวง</t>
  </si>
  <si>
    <t>อช.ดอยภูนาง</t>
  </si>
  <si>
    <t>อช.หมู่เกาะลันตา</t>
  </si>
  <si>
    <t>ขสป.ลำน้ำน่านฝั่งขวา</t>
  </si>
  <si>
    <t>ขหล.หนองปลักพระยาและเขาระยาบังสา</t>
  </si>
  <si>
    <t>ขสป.ตะเบาะ-ห้วยใหญ่</t>
  </si>
  <si>
    <t>อช.ทองผาภูมิ</t>
  </si>
  <si>
    <t>ขสป.เขาสอยดาว</t>
  </si>
  <si>
    <t>อช.เขาลำปี-หาดท้ายเหมือง</t>
  </si>
  <si>
    <t>อช.หมู่เกาะสุรินทร์</t>
  </si>
  <si>
    <t>วนอุทยานน้ำตกห้วยแม่ไข</t>
  </si>
  <si>
    <t>ขสป.ภูหลวง</t>
  </si>
  <si>
    <t>ขสป.แม่เลา-แม่แสะ</t>
  </si>
  <si>
    <t>อช.ภูสระดอกบัว</t>
  </si>
  <si>
    <t>อช.น้ำตกพาเจริญ</t>
  </si>
  <si>
    <t>ขหล.อุทยานสมเด็จพระศรีนครินทร์กาญจนบุรี</t>
  </si>
  <si>
    <t>ขสป.น้ำปาด</t>
  </si>
  <si>
    <t>อช.ภูซาง</t>
  </si>
  <si>
    <t>อช.ตาดหมอก</t>
  </si>
  <si>
    <t>อช.หมู่เกาะอ่างทอง</t>
  </si>
  <si>
    <t>อช.ภูสวนทราย</t>
  </si>
  <si>
    <t>ขหล.หมู่เกาะระ-เกาะพระทอง</t>
  </si>
  <si>
    <t>ขหล.หมู่เกาะลิบง</t>
  </si>
  <si>
    <t>อช.แม่ยม</t>
  </si>
  <si>
    <t>ขสป.ภูค้อ-ภูกระแต</t>
  </si>
  <si>
    <t>สปป.1 (ภาคกลาง)</t>
  </si>
  <si>
    <t>ขหล.หนองทุ่งทอง</t>
  </si>
  <si>
    <t>อช.น้ำตกชาติตระการ</t>
  </si>
  <si>
    <t>ขสป.โตนปริวรรต</t>
  </si>
  <si>
    <t>อช.ภูแลนคา</t>
  </si>
  <si>
    <t>ขหล.เขาแผงม้า</t>
  </si>
  <si>
    <t>ขหล.วังโป่ง-ชนแดน</t>
  </si>
  <si>
    <t>สบอ.2 (ศรีราชา)</t>
  </si>
  <si>
    <t>ด่านตรวจสัตว์ป่าคลองใหญ่</t>
  </si>
  <si>
    <t>สบอ.1 (สระบุรี)</t>
  </si>
  <si>
    <t>ขหล.ถ้ำประทุน</t>
  </si>
  <si>
    <t>ขสป.ดอยผาช้าง</t>
  </si>
  <si>
    <t>ขสป.สาละวิน</t>
  </si>
  <si>
    <t>ขหล.อุทยานสมเด็จพระศรีนครินทร์</t>
  </si>
  <si>
    <t>อช.หาดเจ้าไหม</t>
  </si>
  <si>
    <t>อช.น้ำตกสามหลั่น</t>
  </si>
  <si>
    <t>สบอ.13 (สาขาลำปาง)</t>
  </si>
  <si>
    <t>ขสป.เวียงลอ</t>
  </si>
  <si>
    <t>ขหล.เขาเหรง</t>
  </si>
  <si>
    <t>ขหล.เขาสลอบ</t>
  </si>
  <si>
    <t>อช.ดอยขุนตาล</t>
  </si>
  <si>
    <t>อช.ศรีพังงา</t>
  </si>
  <si>
    <t>อช.ขุนสถาน</t>
  </si>
  <si>
    <t>ขหล.หนองแวง</t>
  </si>
  <si>
    <t>ด่านตรวจสัตว์ป่าสงขลา</t>
  </si>
  <si>
    <t>ด่านตรวจสัตว์ป่าสะเดา</t>
  </si>
  <si>
    <t>อช.ขุนตาล</t>
  </si>
  <si>
    <t>สปป.3 (ภาตเหนือ)</t>
  </si>
  <si>
    <t>อช.ลำน้ำกระบุรี</t>
  </si>
  <si>
    <t>วนอุทยานดงบังอี่</t>
  </si>
  <si>
    <t>ขสป.คลองนาคา</t>
  </si>
  <si>
    <t>ขหล.เขาใหญ่ เขาหน้าผาตั้ง และเขาตาพรม</t>
  </si>
  <si>
    <t>อช.แหลมสน</t>
  </si>
  <si>
    <t>ขสป.เขาสนามเพรียง</t>
  </si>
  <si>
    <t>ขหล.ภูสันเขียว</t>
  </si>
  <si>
    <t>อช.สาละวิน</t>
  </si>
  <si>
    <t xml:space="preserve">อช.เขาสก </t>
  </si>
  <si>
    <t>อช.ทะเลบัน</t>
  </si>
  <si>
    <t>โครงการฟื้นฟูพื้นที่ภาคใต้ที่ประสบวาตภัยจากไต้ฝุ่นเกย์</t>
  </si>
  <si>
    <t>อช.ขุนน่าน</t>
  </si>
  <si>
    <t>อช.ขุนขาน</t>
  </si>
  <si>
    <t>สวนป่าแม่ตื่น</t>
  </si>
  <si>
    <t>ขหล.บึงฉวาก</t>
  </si>
  <si>
    <t>ด่านตรวจห้วยยะอุ</t>
  </si>
  <si>
    <t>อช.น้ำตกทรายขาว</t>
  </si>
  <si>
    <t>วนอุทยานถ้ำแสงธรรมพรหมมาวาส</t>
  </si>
  <si>
    <t>ขหล.เวียงเชียงรุ้ง</t>
  </si>
  <si>
    <t>ขสป.ดอยหลวง</t>
  </si>
  <si>
    <t>ขหล.ป่าวังโป่ง-ชนแดน</t>
  </si>
  <si>
    <t>อช.แม่โถ</t>
  </si>
  <si>
    <t>สบอ.14 (ตาก)</t>
  </si>
  <si>
    <t>ด่านตรวจสัตว์ป่าตากใบ</t>
  </si>
  <si>
    <t>สบอ.7 (นครราชสีมา)</t>
  </si>
  <si>
    <t>อช.สิรินาถ</t>
  </si>
  <si>
    <t>ด่านตรวจสัตว์ป่าท่าอากาศยานหาดใหญ่</t>
  </si>
  <si>
    <t>ขสป.เฉลิมพระเกียรติสมเด็จพระเทพรัตนราชสุดาฯ สยามบรมราชกุมารี</t>
  </si>
  <si>
    <t>อช.ตะรุเตา</t>
  </si>
  <si>
    <t xml:space="preserve">อช.เขาแหลม </t>
  </si>
  <si>
    <t>สบอ.1 (ปราจีนบุรี)</t>
  </si>
  <si>
    <t>อช.หมู่เกาะสิมิลัน</t>
  </si>
  <si>
    <t>ขหล.เขาค้อ</t>
  </si>
  <si>
    <t>ขหล.เขาน้อย-เขาประดู่</t>
  </si>
  <si>
    <t>ขหล.พันท้ายนรสิงห์</t>
  </si>
  <si>
    <t>ศูนย์คุ้มครองพันธุ์พืชป่าจังหวัดหนองคาย</t>
  </si>
  <si>
    <t>ขหล.ทะเลสาบสงขลา</t>
  </si>
  <si>
    <t>อช.คลองลาน</t>
  </si>
  <si>
    <t>วนอุทยานน้ำตกเขาเจ้าบ่อทอง</t>
  </si>
  <si>
    <t>วนอุทยานภูผาแดง</t>
  </si>
  <si>
    <t>สบอ.13 (แพร่)</t>
  </si>
  <si>
    <t>อช.เขาค้อ</t>
  </si>
  <si>
    <t>ขหล.ดอยหลวง</t>
  </si>
  <si>
    <t>สบอ.12</t>
  </si>
  <si>
    <t>อช.ลำน้ำกก</t>
  </si>
  <si>
    <t>ขหล.ป่ากราด</t>
  </si>
  <si>
    <t>หน่วยจัดการต้นน้ำน้ำกาด</t>
  </si>
  <si>
    <t>ขหล.ภูฟ้า</t>
  </si>
  <si>
    <t>ขหล.เขื่อนป่าสักชลสิทธ์</t>
  </si>
  <si>
    <t>ด่านตรวจสัตว์ป่านครพนม</t>
  </si>
  <si>
    <t>ด่านตรวจสัตว์ป่าบึงกาฬ</t>
  </si>
  <si>
    <t>อช.ดอยผากลอง</t>
  </si>
  <si>
    <t>อช.ขุนแจ</t>
  </si>
  <si>
    <t>รวมทั้งสิ้น 262 หน่วยงาน</t>
  </si>
  <si>
    <t>19,178-0-81.44</t>
  </si>
  <si>
    <t>ตั้งแต่วันที่  1  ตุลาคม  2560   ถึง  30  กันยายน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</si>
</sst>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_(* #,##0_);_(* \(#,##0\);_(* &quot;-&quot;??_);_(@_)"/>
    <numFmt numFmtId="167" formatCode="_-* #,##0_-;\-* #,##0_-;_-* &quot;-&quot;??_-;_-@_-"/>
    <numFmt numFmtId="168" formatCode="_-* #,##0.000_-;\-* #,##0.000_-;_-* &quot;-&quot;??_-;_-@_-"/>
    <numFmt numFmtId="169" formatCode="[$-107041E]d\ mmmm\ yyyy;@"/>
    <numFmt numFmtId="170" formatCode="_(* #,##0.0000_);_(* \(#,##0.0000\);_(* &quot;-&quot;??_);_(@_)"/>
    <numFmt numFmtId="171" formatCode="_-* #,##0.000_-;\-* #,##0.000_-;_-* &quot;-&quot;_-;_-@_-"/>
    <numFmt numFmtId="172" formatCode="_-* #,##0.00_-;\-* #,##0.00_-;_-* &quot;-&quot;_-;_-@_-"/>
    <numFmt numFmtId="173" formatCode="0.000"/>
    <numFmt numFmtId="174" formatCode="#,##0.0"/>
    <numFmt numFmtId="175" formatCode="0.0"/>
    <numFmt numFmtId="176" formatCode="_-* #,##0.0_-;\-* #,##0.0_-;_-* &quot;-&quot;_-;_-@_-"/>
  </numFmts>
  <fonts count="39" x14ac:knownFonts="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8"/>
      <name val="Cordia New"/>
      <family val="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b/>
      <vertAlign val="superscript"/>
      <sz val="16"/>
      <name val="TH SarabunPSK"/>
      <family val="2"/>
    </font>
    <font>
      <b/>
      <sz val="14"/>
      <color indexed="8"/>
      <name val="TH SarabunPSK"/>
      <family val="2"/>
    </font>
    <font>
      <sz val="16"/>
      <color indexed="8"/>
      <name val="TH SarabunPSK"/>
      <family val="2"/>
    </font>
    <font>
      <b/>
      <sz val="20"/>
      <name val="TH SarabunPSK"/>
      <family val="2"/>
    </font>
    <font>
      <b/>
      <vertAlign val="superscript"/>
      <sz val="2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b/>
      <sz val="13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b/>
      <vertAlign val="superscript"/>
      <sz val="14"/>
      <name val="TH SarabunPSK"/>
      <family val="2"/>
    </font>
    <font>
      <sz val="14"/>
      <color theme="1"/>
      <name val="TH SarabunPSK"/>
      <family val="2"/>
    </font>
    <font>
      <i/>
      <sz val="16"/>
      <name val="TH SarabunPSK"/>
      <family val="2"/>
    </font>
    <font>
      <i/>
      <sz val="18"/>
      <name val="TH SarabunPSK"/>
      <family val="2"/>
    </font>
    <font>
      <b/>
      <i/>
      <u/>
      <sz val="16"/>
      <name val="TH SarabunPSK"/>
      <family val="2"/>
    </font>
    <font>
      <i/>
      <sz val="14"/>
      <name val="TH SarabunPSK"/>
      <family val="2"/>
    </font>
    <font>
      <u/>
      <sz val="16.8"/>
      <color indexed="12"/>
      <name val="Cordia New"/>
      <family val="2"/>
    </font>
    <font>
      <sz val="18"/>
      <color rgb="FFFF0000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CC"/>
      </left>
      <right style="thin">
        <color rgb="FF000080"/>
      </right>
      <top style="medium">
        <color rgb="FF0000CC"/>
      </top>
      <bottom style="thin">
        <color rgb="FF000080"/>
      </bottom>
      <diagonal/>
    </border>
    <border>
      <left/>
      <right style="dotted">
        <color rgb="FF000080"/>
      </right>
      <top style="medium">
        <color rgb="FF0000CC"/>
      </top>
      <bottom style="thin">
        <color rgb="FF000080"/>
      </bottom>
      <diagonal/>
    </border>
    <border>
      <left style="dotted">
        <color rgb="FF000080"/>
      </left>
      <right style="dotted">
        <color rgb="FF000080"/>
      </right>
      <top style="medium">
        <color rgb="FF0000CC"/>
      </top>
      <bottom style="thin">
        <color rgb="FF000080"/>
      </bottom>
      <diagonal/>
    </border>
    <border>
      <left style="dotted">
        <color rgb="FF000080"/>
      </left>
      <right style="medium">
        <color rgb="FF0000CC"/>
      </right>
      <top style="medium">
        <color rgb="FF0000CC"/>
      </top>
      <bottom style="thin">
        <color rgb="FF000080"/>
      </bottom>
      <diagonal/>
    </border>
    <border>
      <left style="medium">
        <color rgb="FF0000CC"/>
      </left>
      <right style="thin">
        <color rgb="FF000080"/>
      </right>
      <top/>
      <bottom style="dotted">
        <color rgb="FF000080"/>
      </bottom>
      <diagonal/>
    </border>
    <border>
      <left/>
      <right style="dotted">
        <color rgb="FF000080"/>
      </right>
      <top/>
      <bottom style="dotted">
        <color rgb="FF000080"/>
      </bottom>
      <diagonal/>
    </border>
    <border>
      <left style="dotted">
        <color rgb="FF000080"/>
      </left>
      <right style="dotted">
        <color rgb="FF000080"/>
      </right>
      <top/>
      <bottom style="dotted">
        <color rgb="FF000080"/>
      </bottom>
      <diagonal/>
    </border>
    <border>
      <left style="dotted">
        <color rgb="FF000080"/>
      </left>
      <right style="medium">
        <color rgb="FF0000CC"/>
      </right>
      <top/>
      <bottom style="dotted">
        <color rgb="FF000080"/>
      </bottom>
      <diagonal/>
    </border>
    <border>
      <left style="medium">
        <color rgb="FF0000CC"/>
      </left>
      <right style="thin">
        <color rgb="FF000080"/>
      </right>
      <top style="dotted">
        <color rgb="FF000080"/>
      </top>
      <bottom style="dotted">
        <color rgb="FF000080"/>
      </bottom>
      <diagonal/>
    </border>
    <border>
      <left/>
      <right style="dotted">
        <color rgb="FF000080"/>
      </right>
      <top style="dotted">
        <color rgb="FF000080"/>
      </top>
      <bottom style="dotted">
        <color rgb="FF000080"/>
      </bottom>
      <diagonal/>
    </border>
    <border>
      <left style="dotted">
        <color rgb="FF000080"/>
      </left>
      <right style="dotted">
        <color rgb="FF000080"/>
      </right>
      <top style="dotted">
        <color rgb="FF000080"/>
      </top>
      <bottom style="dotted">
        <color rgb="FF000080"/>
      </bottom>
      <diagonal/>
    </border>
    <border>
      <left style="medium">
        <color rgb="FF0000CC"/>
      </left>
      <right style="thin">
        <color rgb="FF000080"/>
      </right>
      <top style="dotted">
        <color rgb="FF000080"/>
      </top>
      <bottom style="medium">
        <color rgb="FF0000CC"/>
      </bottom>
      <diagonal/>
    </border>
    <border>
      <left/>
      <right style="dotted">
        <color rgb="FF000080"/>
      </right>
      <top style="dotted">
        <color rgb="FF000080"/>
      </top>
      <bottom style="medium">
        <color rgb="FF0000CC"/>
      </bottom>
      <diagonal/>
    </border>
    <border>
      <left style="dotted">
        <color rgb="FF000080"/>
      </left>
      <right style="dotted">
        <color rgb="FF000080"/>
      </right>
      <top style="dotted">
        <color rgb="FF000080"/>
      </top>
      <bottom style="medium">
        <color rgb="FF0000CC"/>
      </bottom>
      <diagonal/>
    </border>
    <border>
      <left style="dotted">
        <color rgb="FF000080"/>
      </left>
      <right style="medium">
        <color rgb="FF0000CC"/>
      </right>
      <top style="dotted">
        <color rgb="FF000080"/>
      </top>
      <bottom style="medium">
        <color rgb="FF0000CC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169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1" fillId="0" borderId="0"/>
    <xf numFmtId="169" fontId="2" fillId="0" borderId="0"/>
    <xf numFmtId="169" fontId="4" fillId="0" borderId="0"/>
    <xf numFmtId="169" fontId="1" fillId="0" borderId="0"/>
    <xf numFmtId="16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9" fontId="1" fillId="0" borderId="0"/>
  </cellStyleXfs>
  <cellXfs count="643">
    <xf numFmtId="169" fontId="0" fillId="0" borderId="0" xfId="0"/>
    <xf numFmtId="169" fontId="6" fillId="0" borderId="0" xfId="0" applyFont="1"/>
    <xf numFmtId="169" fontId="7" fillId="0" borderId="5" xfId="0" applyFont="1" applyBorder="1" applyAlignment="1" applyProtection="1">
      <alignment horizontal="center"/>
      <protection hidden="1"/>
    </xf>
    <xf numFmtId="3" fontId="9" fillId="0" borderId="3" xfId="1" applyNumberFormat="1" applyFont="1" applyFill="1" applyBorder="1" applyAlignment="1" applyProtection="1">
      <alignment horizontal="center" shrinkToFit="1"/>
      <protection hidden="1"/>
    </xf>
    <xf numFmtId="4" fontId="9" fillId="0" borderId="3" xfId="1" applyNumberFormat="1" applyFont="1" applyFill="1" applyBorder="1" applyAlignment="1" applyProtection="1">
      <alignment horizontal="center" shrinkToFit="1"/>
      <protection hidden="1"/>
    </xf>
    <xf numFmtId="1" fontId="6" fillId="0" borderId="0" xfId="0" applyNumberFormat="1" applyFont="1"/>
    <xf numFmtId="169" fontId="7" fillId="0" borderId="1" xfId="0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 shrinkToFit="1"/>
      <protection hidden="1"/>
    </xf>
    <xf numFmtId="4" fontId="7" fillId="0" borderId="1" xfId="1" applyNumberFormat="1" applyFont="1" applyFill="1" applyBorder="1" applyAlignment="1" applyProtection="1">
      <alignment horizontal="center" shrinkToFit="1"/>
      <protection hidden="1"/>
    </xf>
    <xf numFmtId="169" fontId="8" fillId="0" borderId="0" xfId="0" applyFont="1"/>
    <xf numFmtId="3" fontId="6" fillId="0" borderId="0" xfId="0" applyNumberFormat="1" applyFont="1"/>
    <xf numFmtId="169" fontId="5" fillId="0" borderId="0" xfId="5" applyFont="1" applyFill="1" applyBorder="1" applyAlignment="1">
      <alignment horizontal="center"/>
    </xf>
    <xf numFmtId="169" fontId="6" fillId="0" borderId="0" xfId="0" applyFont="1" applyFill="1" applyBorder="1"/>
    <xf numFmtId="169" fontId="6" fillId="0" borderId="0" xfId="0" applyFont="1" applyBorder="1"/>
    <xf numFmtId="169" fontId="7" fillId="0" borderId="0" xfId="5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169" fontId="7" fillId="0" borderId="0" xfId="0" applyFont="1" applyFill="1" applyBorder="1" applyAlignment="1">
      <alignment horizontal="center" vertical="center" wrapText="1"/>
    </xf>
    <xf numFmtId="169" fontId="10" fillId="0" borderId="5" xfId="0" applyFont="1" applyFill="1" applyBorder="1" applyAlignment="1">
      <alignment horizontal="center" vertical="center" wrapText="1"/>
    </xf>
    <xf numFmtId="169" fontId="13" fillId="0" borderId="5" xfId="0" applyFont="1" applyBorder="1"/>
    <xf numFmtId="169" fontId="10" fillId="0" borderId="20" xfId="0" applyFont="1" applyFill="1" applyBorder="1" applyAlignment="1">
      <alignment horizontal="center" vertical="center" wrapText="1"/>
    </xf>
    <xf numFmtId="169" fontId="13" fillId="0" borderId="20" xfId="0" applyFont="1" applyBorder="1"/>
    <xf numFmtId="169" fontId="16" fillId="0" borderId="20" xfId="0" applyFont="1" applyBorder="1" applyAlignment="1">
      <alignment horizontal="center"/>
    </xf>
    <xf numFmtId="169" fontId="10" fillId="0" borderId="6" xfId="0" applyFont="1" applyFill="1" applyBorder="1" applyAlignment="1">
      <alignment horizontal="center" vertical="center" wrapText="1"/>
    </xf>
    <xf numFmtId="169" fontId="13" fillId="0" borderId="6" xfId="0" applyFont="1" applyBorder="1"/>
    <xf numFmtId="3" fontId="9" fillId="0" borderId="2" xfId="1" applyNumberFormat="1" applyFont="1" applyFill="1" applyBorder="1" applyAlignment="1" applyProtection="1">
      <alignment horizontal="center" shrinkToFit="1"/>
      <protection hidden="1"/>
    </xf>
    <xf numFmtId="3" fontId="7" fillId="2" borderId="2" xfId="1" applyNumberFormat="1" applyFont="1" applyFill="1" applyBorder="1" applyAlignment="1" applyProtection="1">
      <alignment horizontal="center" shrinkToFit="1"/>
      <protection hidden="1"/>
    </xf>
    <xf numFmtId="3" fontId="9" fillId="0" borderId="2" xfId="1" applyNumberFormat="1" applyFont="1" applyFill="1" applyBorder="1" applyAlignment="1" applyProtection="1">
      <alignment horizontal="center" vertical="center" shrinkToFit="1"/>
      <protection hidden="1"/>
    </xf>
    <xf numFmtId="3" fontId="9" fillId="0" borderId="24" xfId="1" applyNumberFormat="1" applyFont="1" applyFill="1" applyBorder="1" applyAlignment="1" applyProtection="1">
      <alignment horizontal="center" shrinkToFit="1"/>
      <protection hidden="1"/>
    </xf>
    <xf numFmtId="4" fontId="9" fillId="0" borderId="2" xfId="1" applyNumberFormat="1" applyFont="1" applyFill="1" applyBorder="1" applyAlignment="1" applyProtection="1">
      <alignment horizontal="center" shrinkToFit="1"/>
      <protection hidden="1"/>
    </xf>
    <xf numFmtId="167" fontId="9" fillId="0" borderId="2" xfId="1" applyNumberFormat="1" applyFont="1" applyFill="1" applyBorder="1" applyAlignment="1" applyProtection="1">
      <alignment horizontal="center" vertical="top" shrinkToFit="1"/>
      <protection hidden="1"/>
    </xf>
    <xf numFmtId="1" fontId="9" fillId="0" borderId="0" xfId="0" applyNumberFormat="1" applyFont="1" applyFill="1" applyBorder="1" applyAlignment="1" applyProtection="1">
      <alignment horizontal="center" vertical="top"/>
      <protection hidden="1"/>
    </xf>
    <xf numFmtId="43" fontId="17" fillId="0" borderId="2" xfId="1" applyFont="1" applyFill="1" applyBorder="1" applyAlignment="1" applyProtection="1">
      <alignment horizontal="center"/>
      <protection hidden="1"/>
    </xf>
    <xf numFmtId="168" fontId="17" fillId="0" borderId="2" xfId="1" applyNumberFormat="1" applyFont="1" applyFill="1" applyBorder="1" applyAlignment="1" applyProtection="1">
      <alignment horizontal="center"/>
      <protection hidden="1"/>
    </xf>
    <xf numFmtId="167" fontId="17" fillId="0" borderId="2" xfId="0" applyNumberFormat="1" applyFont="1" applyBorder="1"/>
    <xf numFmtId="43" fontId="13" fillId="0" borderId="2" xfId="1" applyFont="1" applyFill="1" applyBorder="1"/>
    <xf numFmtId="2" fontId="13" fillId="0" borderId="2" xfId="0" applyNumberFormat="1" applyFont="1" applyBorder="1"/>
    <xf numFmtId="43" fontId="17" fillId="0" borderId="3" xfId="1" applyFont="1" applyFill="1" applyBorder="1" applyAlignment="1" applyProtection="1">
      <alignment horizontal="center"/>
      <protection hidden="1"/>
    </xf>
    <xf numFmtId="168" fontId="17" fillId="0" borderId="3" xfId="1" applyNumberFormat="1" applyFont="1" applyFill="1" applyBorder="1" applyAlignment="1" applyProtection="1">
      <alignment horizontal="center"/>
      <protection hidden="1"/>
    </xf>
    <xf numFmtId="167" fontId="17" fillId="0" borderId="3" xfId="0" applyNumberFormat="1" applyFont="1" applyBorder="1"/>
    <xf numFmtId="43" fontId="13" fillId="0" borderId="3" xfId="1" applyFont="1" applyFill="1" applyBorder="1"/>
    <xf numFmtId="2" fontId="13" fillId="0" borderId="3" xfId="0" applyNumberFormat="1" applyFont="1" applyBorder="1"/>
    <xf numFmtId="3" fontId="7" fillId="2" borderId="3" xfId="1" applyNumberFormat="1" applyFont="1" applyFill="1" applyBorder="1" applyAlignment="1" applyProtection="1">
      <alignment horizontal="center" shrinkToFit="1"/>
      <protection hidden="1"/>
    </xf>
    <xf numFmtId="3" fontId="9" fillId="0" borderId="25" xfId="1" applyNumberFormat="1" applyFont="1" applyFill="1" applyBorder="1" applyAlignment="1" applyProtection="1">
      <alignment horizontal="center" shrinkToFit="1"/>
      <protection hidden="1"/>
    </xf>
    <xf numFmtId="1" fontId="7" fillId="0" borderId="14" xfId="0" applyNumberFormat="1" applyFont="1" applyFill="1" applyBorder="1" applyAlignment="1">
      <alignment vertical="top"/>
    </xf>
    <xf numFmtId="169" fontId="7" fillId="0" borderId="1" xfId="0" applyFont="1" applyFill="1" applyBorder="1" applyAlignment="1">
      <alignment horizontal="center" vertical="center" shrinkToFit="1"/>
    </xf>
    <xf numFmtId="169" fontId="8" fillId="0" borderId="0" xfId="0" applyFont="1" applyBorder="1"/>
    <xf numFmtId="1" fontId="9" fillId="0" borderId="0" xfId="0" applyNumberFormat="1" applyFont="1" applyFill="1"/>
    <xf numFmtId="169" fontId="9" fillId="0" borderId="0" xfId="0" applyFont="1" applyFill="1"/>
    <xf numFmtId="3" fontId="9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165" fontId="6" fillId="0" borderId="0" xfId="0" applyNumberFormat="1" applyFont="1" applyAlignment="1">
      <alignment horizontal="center" vertical="center"/>
    </xf>
    <xf numFmtId="4" fontId="6" fillId="0" borderId="0" xfId="0" applyNumberFormat="1" applyFont="1" applyBorder="1"/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Border="1" applyAlignment="1">
      <alignment horizontal="center"/>
    </xf>
    <xf numFmtId="169" fontId="9" fillId="0" borderId="0" xfId="0" applyFont="1" applyBorder="1"/>
    <xf numFmtId="169" fontId="9" fillId="0" borderId="0" xfId="0" applyFont="1"/>
    <xf numFmtId="1" fontId="9" fillId="0" borderId="0" xfId="0" applyNumberFormat="1" applyFont="1"/>
    <xf numFmtId="3" fontId="7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Border="1" applyAlignment="1">
      <alignment horizontal="center"/>
    </xf>
    <xf numFmtId="169" fontId="6" fillId="0" borderId="0" xfId="7" applyFont="1"/>
    <xf numFmtId="169" fontId="18" fillId="0" borderId="5" xfId="7" applyFont="1" applyFill="1" applyBorder="1" applyAlignment="1">
      <alignment horizontal="center" vertical="center" wrapText="1"/>
    </xf>
    <xf numFmtId="169" fontId="18" fillId="0" borderId="20" xfId="7" applyFont="1" applyFill="1" applyBorder="1" applyAlignment="1">
      <alignment horizontal="center" vertical="center" wrapText="1"/>
    </xf>
    <xf numFmtId="169" fontId="18" fillId="0" borderId="6" xfId="7" applyFont="1" applyFill="1" applyBorder="1" applyAlignment="1">
      <alignment horizontal="center" vertical="center" wrapText="1"/>
    </xf>
    <xf numFmtId="2" fontId="18" fillId="0" borderId="6" xfId="7" applyNumberFormat="1" applyFont="1" applyFill="1" applyBorder="1" applyAlignment="1">
      <alignment horizontal="center" vertical="center"/>
    </xf>
    <xf numFmtId="1" fontId="20" fillId="0" borderId="9" xfId="7" applyNumberFormat="1" applyFont="1" applyBorder="1" applyAlignment="1">
      <alignment horizontal="center" vertical="center"/>
    </xf>
    <xf numFmtId="169" fontId="20" fillId="0" borderId="9" xfId="7" applyFont="1" applyBorder="1" applyAlignment="1">
      <alignment vertical="center"/>
    </xf>
    <xf numFmtId="3" fontId="20" fillId="0" borderId="9" xfId="1" applyNumberFormat="1" applyFont="1" applyFill="1" applyBorder="1" applyAlignment="1" applyProtection="1">
      <alignment horizontal="center" vertical="center" shrinkToFit="1"/>
      <protection hidden="1"/>
    </xf>
    <xf numFmtId="1" fontId="20" fillId="0" borderId="2" xfId="7" applyNumberFormat="1" applyFont="1" applyFill="1" applyBorder="1" applyAlignment="1">
      <alignment horizontal="center" vertical="center" wrapText="1"/>
    </xf>
    <xf numFmtId="169" fontId="20" fillId="0" borderId="2" xfId="7" applyFont="1" applyBorder="1" applyAlignment="1">
      <alignment vertical="center"/>
    </xf>
    <xf numFmtId="169" fontId="8" fillId="0" borderId="0" xfId="7" applyFont="1" applyAlignment="1">
      <alignment horizontal="center"/>
    </xf>
    <xf numFmtId="1" fontId="18" fillId="0" borderId="0" xfId="7" applyNumberFormat="1" applyFont="1" applyFill="1" applyBorder="1" applyAlignment="1">
      <alignment horizontal="center" wrapText="1"/>
    </xf>
    <xf numFmtId="3" fontId="18" fillId="0" borderId="0" xfId="7" applyNumberFormat="1" applyFont="1" applyFill="1" applyBorder="1" applyAlignment="1">
      <alignment horizontal="center"/>
    </xf>
    <xf numFmtId="0" fontId="18" fillId="0" borderId="0" xfId="7" applyNumberFormat="1" applyFont="1" applyFill="1" applyBorder="1" applyAlignment="1">
      <alignment horizontal="center"/>
    </xf>
    <xf numFmtId="165" fontId="18" fillId="0" borderId="0" xfId="7" applyNumberFormat="1" applyFont="1" applyFill="1" applyBorder="1" applyAlignment="1">
      <alignment horizontal="center"/>
    </xf>
    <xf numFmtId="3" fontId="18" fillId="0" borderId="13" xfId="7" applyNumberFormat="1" applyFont="1" applyFill="1" applyBorder="1" applyAlignment="1">
      <alignment horizontal="center"/>
    </xf>
    <xf numFmtId="1" fontId="20" fillId="0" borderId="0" xfId="7" applyNumberFormat="1" applyFont="1"/>
    <xf numFmtId="169" fontId="20" fillId="0" borderId="0" xfId="7" applyFont="1"/>
    <xf numFmtId="2" fontId="20" fillId="0" borderId="0" xfId="7" applyNumberFormat="1" applyFont="1"/>
    <xf numFmtId="4" fontId="20" fillId="0" borderId="0" xfId="7" applyNumberFormat="1" applyFont="1" applyBorder="1" applyAlignment="1">
      <alignment horizontal="right"/>
    </xf>
    <xf numFmtId="1" fontId="6" fillId="0" borderId="0" xfId="7" applyNumberFormat="1" applyFont="1"/>
    <xf numFmtId="2" fontId="6" fillId="0" borderId="0" xfId="7" applyNumberFormat="1" applyFont="1"/>
    <xf numFmtId="2" fontId="6" fillId="0" borderId="0" xfId="7" applyNumberFormat="1" applyFont="1" applyBorder="1"/>
    <xf numFmtId="169" fontId="22" fillId="0" borderId="0" xfId="4" applyNumberFormat="1" applyFont="1" applyFill="1" applyBorder="1" applyAlignment="1" applyProtection="1">
      <protection hidden="1"/>
    </xf>
    <xf numFmtId="169" fontId="23" fillId="0" borderId="0" xfId="4" applyNumberFormat="1" applyFont="1" applyFill="1" applyBorder="1" applyAlignment="1" applyProtection="1">
      <protection hidden="1"/>
    </xf>
    <xf numFmtId="167" fontId="7" fillId="0" borderId="0" xfId="1" applyNumberFormat="1" applyFont="1" applyFill="1" applyBorder="1" applyAlignment="1" applyProtection="1">
      <alignment horizontal="right"/>
      <protection hidden="1"/>
    </xf>
    <xf numFmtId="3" fontId="23" fillId="0" borderId="0" xfId="2" applyNumberFormat="1" applyFont="1" applyFill="1" applyBorder="1" applyAlignment="1" applyProtection="1">
      <alignment horizontal="left"/>
      <protection hidden="1"/>
    </xf>
    <xf numFmtId="169" fontId="23" fillId="0" borderId="0" xfId="4" applyNumberFormat="1" applyFont="1" applyFill="1" applyBorder="1" applyAlignment="1" applyProtection="1">
      <alignment horizontal="left"/>
      <protection hidden="1"/>
    </xf>
    <xf numFmtId="3" fontId="9" fillId="0" borderId="0" xfId="4" applyNumberFormat="1" applyFont="1" applyFill="1" applyBorder="1" applyAlignment="1" applyProtection="1">
      <alignment horizontal="right" shrinkToFit="1"/>
      <protection hidden="1"/>
    </xf>
    <xf numFmtId="169" fontId="23" fillId="0" borderId="27" xfId="4" applyNumberFormat="1" applyFont="1" applyFill="1" applyBorder="1" applyAlignment="1" applyProtection="1">
      <alignment horizontal="left"/>
      <protection hidden="1"/>
    </xf>
    <xf numFmtId="169" fontId="22" fillId="0" borderId="7" xfId="4" applyNumberFormat="1" applyFont="1" applyFill="1" applyBorder="1" applyAlignment="1" applyProtection="1">
      <alignment horizontal="right"/>
      <protection hidden="1"/>
    </xf>
    <xf numFmtId="3" fontId="7" fillId="0" borderId="26" xfId="1" applyNumberFormat="1" applyFont="1" applyFill="1" applyBorder="1" applyAlignment="1" applyProtection="1">
      <alignment horizontal="right" shrinkToFit="1"/>
      <protection hidden="1"/>
    </xf>
    <xf numFmtId="169" fontId="22" fillId="0" borderId="22" xfId="4" applyNumberFormat="1" applyFont="1" applyFill="1" applyBorder="1" applyAlignment="1" applyProtection="1">
      <alignment horizontal="left"/>
      <protection hidden="1"/>
    </xf>
    <xf numFmtId="3" fontId="9" fillId="0" borderId="0" xfId="1" applyNumberFormat="1" applyFont="1" applyFill="1" applyBorder="1" applyAlignment="1" applyProtection="1">
      <alignment horizontal="right" shrinkToFit="1"/>
      <protection hidden="1"/>
    </xf>
    <xf numFmtId="3" fontId="23" fillId="0" borderId="0" xfId="4" applyNumberFormat="1" applyFont="1" applyFill="1" applyBorder="1" applyAlignment="1" applyProtection="1">
      <alignment horizontal="right"/>
      <protection hidden="1"/>
    </xf>
    <xf numFmtId="169" fontId="23" fillId="0" borderId="0" xfId="4" applyNumberFormat="1" applyFont="1" applyFill="1" applyBorder="1" applyAlignment="1" applyProtection="1">
      <alignment shrinkToFit="1"/>
      <protection hidden="1"/>
    </xf>
    <xf numFmtId="169" fontId="22" fillId="0" borderId="0" xfId="4" applyNumberFormat="1" applyFont="1" applyFill="1" applyBorder="1" applyAlignment="1" applyProtection="1">
      <protection locked="0"/>
    </xf>
    <xf numFmtId="166" fontId="23" fillId="0" borderId="0" xfId="3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/>
    <xf numFmtId="166" fontId="22" fillId="0" borderId="0" xfId="3" applyNumberFormat="1" applyFont="1" applyFill="1" applyBorder="1" applyAlignment="1" applyProtection="1">
      <protection hidden="1"/>
    </xf>
    <xf numFmtId="166" fontId="22" fillId="0" borderId="0" xfId="3" applyNumberFormat="1" applyFont="1" applyFill="1" applyBorder="1" applyAlignment="1" applyProtection="1">
      <alignment horizontal="left" shrinkToFit="1"/>
      <protection hidden="1"/>
    </xf>
    <xf numFmtId="166" fontId="7" fillId="0" borderId="42" xfId="3" applyNumberFormat="1" applyFont="1" applyFill="1" applyBorder="1" applyAlignment="1" applyProtection="1">
      <alignment horizontal="center" shrinkToFit="1"/>
      <protection hidden="1"/>
    </xf>
    <xf numFmtId="169" fontId="23" fillId="0" borderId="42" xfId="4" applyNumberFormat="1" applyFont="1" applyFill="1" applyBorder="1" applyAlignment="1" applyProtection="1">
      <protection hidden="1"/>
    </xf>
    <xf numFmtId="169" fontId="22" fillId="0" borderId="43" xfId="4" applyNumberFormat="1" applyFont="1" applyFill="1" applyBorder="1" applyAlignment="1" applyProtection="1">
      <protection hidden="1"/>
    </xf>
    <xf numFmtId="3" fontId="23" fillId="0" borderId="44" xfId="4" applyNumberFormat="1" applyFont="1" applyFill="1" applyBorder="1" applyAlignment="1" applyProtection="1">
      <alignment horizontal="right" shrinkToFit="1"/>
      <protection hidden="1"/>
    </xf>
    <xf numFmtId="166" fontId="9" fillId="0" borderId="0" xfId="3" applyNumberFormat="1" applyFont="1" applyFill="1" applyBorder="1" applyAlignment="1" applyProtection="1">
      <alignment horizontal="center" shrinkToFit="1"/>
      <protection hidden="1"/>
    </xf>
    <xf numFmtId="166" fontId="23" fillId="0" borderId="0" xfId="4" applyNumberFormat="1" applyFont="1" applyFill="1" applyBorder="1" applyAlignment="1" applyProtection="1">
      <alignment shrinkToFit="1"/>
      <protection hidden="1"/>
    </xf>
    <xf numFmtId="170" fontId="23" fillId="0" borderId="0" xfId="4" applyNumberFormat="1" applyFont="1" applyFill="1" applyBorder="1" applyAlignment="1" applyProtection="1">
      <alignment shrinkToFit="1"/>
      <protection hidden="1"/>
    </xf>
    <xf numFmtId="169" fontId="23" fillId="0" borderId="32" xfId="4" applyNumberFormat="1" applyFont="1" applyFill="1" applyBorder="1" applyAlignment="1" applyProtection="1">
      <protection hidden="1"/>
    </xf>
    <xf numFmtId="169" fontId="23" fillId="0" borderId="33" xfId="4" applyNumberFormat="1" applyFont="1" applyFill="1" applyBorder="1" applyAlignment="1" applyProtection="1">
      <protection hidden="1"/>
    </xf>
    <xf numFmtId="3" fontId="23" fillId="0" borderId="34" xfId="4" applyNumberFormat="1" applyFont="1" applyFill="1" applyBorder="1" applyAlignment="1" applyProtection="1">
      <alignment horizontal="right"/>
      <protection hidden="1"/>
    </xf>
    <xf numFmtId="169" fontId="23" fillId="0" borderId="35" xfId="4" applyNumberFormat="1" applyFont="1" applyFill="1" applyBorder="1" applyAlignment="1" applyProtection="1">
      <protection hidden="1"/>
    </xf>
    <xf numFmtId="169" fontId="23" fillId="0" borderId="36" xfId="4" applyNumberFormat="1" applyFont="1" applyFill="1" applyBorder="1" applyAlignment="1" applyProtection="1">
      <protection hidden="1"/>
    </xf>
    <xf numFmtId="3" fontId="23" fillId="0" borderId="37" xfId="4" applyNumberFormat="1" applyFont="1" applyFill="1" applyBorder="1" applyAlignment="1" applyProtection="1">
      <alignment horizontal="right"/>
      <protection hidden="1"/>
    </xf>
    <xf numFmtId="169" fontId="22" fillId="0" borderId="38" xfId="4" applyNumberFormat="1" applyFont="1" applyFill="1" applyBorder="1" applyAlignment="1" applyProtection="1">
      <protection hidden="1"/>
    </xf>
    <xf numFmtId="169" fontId="22" fillId="0" borderId="39" xfId="4" applyNumberFormat="1" applyFont="1" applyFill="1" applyBorder="1" applyAlignment="1" applyProtection="1">
      <protection hidden="1"/>
    </xf>
    <xf numFmtId="166" fontId="7" fillId="0" borderId="39" xfId="3" applyNumberFormat="1" applyFont="1" applyFill="1" applyBorder="1" applyAlignment="1" applyProtection="1">
      <alignment horizontal="center" shrinkToFit="1"/>
      <protection hidden="1"/>
    </xf>
    <xf numFmtId="3" fontId="22" fillId="0" borderId="40" xfId="4" applyNumberFormat="1" applyFont="1" applyFill="1" applyBorder="1" applyAlignment="1" applyProtection="1">
      <alignment horizontal="right"/>
      <protection hidden="1"/>
    </xf>
    <xf numFmtId="49" fontId="23" fillId="0" borderId="0" xfId="3" applyNumberFormat="1" applyFont="1" applyFill="1" applyBorder="1" applyAlignment="1" applyProtection="1">
      <alignment horizontal="left"/>
      <protection hidden="1"/>
    </xf>
    <xf numFmtId="169" fontId="23" fillId="0" borderId="45" xfId="4" applyNumberFormat="1" applyFont="1" applyFill="1" applyBorder="1" applyAlignment="1" applyProtection="1">
      <protection hidden="1"/>
    </xf>
    <xf numFmtId="166" fontId="23" fillId="0" borderId="46" xfId="3" applyNumberFormat="1" applyFont="1" applyFill="1" applyBorder="1" applyAlignment="1" applyProtection="1">
      <alignment horizontal="center"/>
      <protection hidden="1"/>
    </xf>
    <xf numFmtId="3" fontId="23" fillId="0" borderId="47" xfId="4" applyNumberFormat="1" applyFont="1" applyFill="1" applyBorder="1" applyAlignment="1" applyProtection="1">
      <alignment horizontal="right"/>
      <protection hidden="1"/>
    </xf>
    <xf numFmtId="169" fontId="23" fillId="0" borderId="48" xfId="4" applyNumberFormat="1" applyFont="1" applyFill="1" applyBorder="1" applyAlignment="1" applyProtection="1">
      <alignment horizontal="center"/>
      <protection hidden="1"/>
    </xf>
    <xf numFmtId="166" fontId="23" fillId="0" borderId="49" xfId="3" applyNumberFormat="1" applyFont="1" applyFill="1" applyBorder="1" applyAlignment="1" applyProtection="1">
      <alignment horizontal="left"/>
      <protection hidden="1"/>
    </xf>
    <xf numFmtId="3" fontId="9" fillId="0" borderId="51" xfId="3" applyNumberFormat="1" applyFont="1" applyFill="1" applyBorder="1" applyAlignment="1" applyProtection="1">
      <alignment horizontal="right" shrinkToFit="1"/>
      <protection hidden="1"/>
    </xf>
    <xf numFmtId="3" fontId="7" fillId="0" borderId="52" xfId="4" applyNumberFormat="1" applyFont="1" applyFill="1" applyBorder="1" applyAlignment="1" applyProtection="1">
      <alignment horizontal="right" shrinkToFit="1"/>
      <protection hidden="1"/>
    </xf>
    <xf numFmtId="166" fontId="23" fillId="0" borderId="53" xfId="3" applyNumberFormat="1" applyFont="1" applyFill="1" applyBorder="1" applyAlignment="1" applyProtection="1">
      <alignment horizontal="left"/>
      <protection hidden="1"/>
    </xf>
    <xf numFmtId="3" fontId="9" fillId="0" borderId="55" xfId="3" applyNumberFormat="1" applyFont="1" applyFill="1" applyBorder="1" applyAlignment="1" applyProtection="1">
      <alignment horizontal="right" shrinkToFit="1"/>
      <protection hidden="1"/>
    </xf>
    <xf numFmtId="166" fontId="23" fillId="0" borderId="56" xfId="3" applyNumberFormat="1" applyFont="1" applyFill="1" applyBorder="1" applyAlignment="1" applyProtection="1">
      <alignment horizontal="left"/>
      <protection hidden="1"/>
    </xf>
    <xf numFmtId="3" fontId="9" fillId="0" borderId="58" xfId="3" applyNumberFormat="1" applyFont="1" applyFill="1" applyBorder="1" applyAlignment="1" applyProtection="1">
      <alignment horizontal="right" shrinkToFit="1"/>
      <protection hidden="1"/>
    </xf>
    <xf numFmtId="3" fontId="7" fillId="0" borderId="59" xfId="3" applyNumberFormat="1" applyFont="1" applyFill="1" applyBorder="1" applyAlignment="1" applyProtection="1">
      <alignment horizontal="right" shrinkToFit="1"/>
      <protection hidden="1"/>
    </xf>
    <xf numFmtId="164" fontId="9" fillId="0" borderId="0" xfId="3" applyNumberFormat="1" applyFont="1" applyFill="1" applyBorder="1" applyAlignment="1" applyProtection="1">
      <alignment horizontal="center" shrinkToFit="1"/>
      <protection hidden="1"/>
    </xf>
    <xf numFmtId="169" fontId="23" fillId="0" borderId="0" xfId="5" applyNumberFormat="1" applyFont="1" applyFill="1" applyBorder="1" applyAlignment="1" applyProtection="1">
      <alignment horizontal="left"/>
      <protection hidden="1"/>
    </xf>
    <xf numFmtId="166" fontId="23" fillId="0" borderId="0" xfId="3" applyNumberFormat="1" applyFont="1" applyFill="1" applyBorder="1" applyAlignment="1" applyProtection="1">
      <alignment horizontal="left"/>
      <protection hidden="1"/>
    </xf>
    <xf numFmtId="169" fontId="23" fillId="0" borderId="0" xfId="5" applyNumberFormat="1" applyFont="1" applyFill="1" applyBorder="1" applyProtection="1">
      <protection hidden="1"/>
    </xf>
    <xf numFmtId="169" fontId="23" fillId="0" borderId="0" xfId="4" applyNumberFormat="1" applyFont="1" applyFill="1" applyBorder="1" applyProtection="1">
      <protection hidden="1"/>
    </xf>
    <xf numFmtId="49" fontId="23" fillId="0" borderId="0" xfId="4" applyNumberFormat="1" applyFont="1" applyFill="1" applyBorder="1" applyAlignment="1" applyProtection="1">
      <protection hidden="1"/>
    </xf>
    <xf numFmtId="3" fontId="9" fillId="0" borderId="0" xfId="0" applyNumberFormat="1" applyFont="1" applyAlignment="1" applyProtection="1">
      <protection hidden="1"/>
    </xf>
    <xf numFmtId="169" fontId="9" fillId="0" borderId="0" xfId="4" applyFont="1" applyFill="1" applyBorder="1" applyAlignment="1" applyProtection="1">
      <protection hidden="1"/>
    </xf>
    <xf numFmtId="169" fontId="9" fillId="0" borderId="0" xfId="0" applyFont="1" applyAlignment="1" applyProtection="1">
      <protection hidden="1"/>
    </xf>
    <xf numFmtId="167" fontId="9" fillId="0" borderId="0" xfId="1" applyNumberFormat="1" applyFont="1" applyAlignment="1" applyProtection="1">
      <alignment shrinkToFit="1"/>
      <protection hidden="1"/>
    </xf>
    <xf numFmtId="49" fontId="7" fillId="0" borderId="0" xfId="4" applyNumberFormat="1" applyFont="1" applyAlignment="1" applyProtection="1">
      <alignment horizontal="right" vertical="center"/>
      <protection hidden="1"/>
    </xf>
    <xf numFmtId="169" fontId="7" fillId="0" borderId="0" xfId="4" applyFont="1" applyAlignment="1" applyProtection="1">
      <alignment vertical="center"/>
      <protection hidden="1"/>
    </xf>
    <xf numFmtId="169" fontId="9" fillId="0" borderId="0" xfId="4" applyFont="1" applyAlignment="1" applyProtection="1">
      <alignment horizontal="left" vertical="center"/>
      <protection hidden="1"/>
    </xf>
    <xf numFmtId="3" fontId="7" fillId="0" borderId="0" xfId="2" applyNumberFormat="1" applyFont="1" applyFill="1" applyAlignment="1" applyProtection="1">
      <alignment horizontal="right" vertical="center"/>
      <protection hidden="1"/>
    </xf>
    <xf numFmtId="169" fontId="9" fillId="0" borderId="0" xfId="0" applyFont="1" applyAlignment="1" applyProtection="1">
      <alignment vertical="center"/>
      <protection hidden="1"/>
    </xf>
    <xf numFmtId="169" fontId="9" fillId="0" borderId="0" xfId="4" applyFont="1" applyFill="1" applyBorder="1" applyAlignment="1" applyProtection="1">
      <alignment vertical="center"/>
      <protection hidden="1"/>
    </xf>
    <xf numFmtId="49" fontId="9" fillId="0" borderId="0" xfId="1" applyNumberFormat="1" applyFont="1" applyFill="1" applyAlignment="1" applyProtection="1">
      <alignment horizontal="left" vertical="center"/>
      <protection hidden="1"/>
    </xf>
    <xf numFmtId="1" fontId="9" fillId="0" borderId="0" xfId="4" applyNumberFormat="1" applyFont="1" applyFill="1" applyAlignment="1" applyProtection="1">
      <alignment horizontal="right" vertical="center"/>
      <protection hidden="1"/>
    </xf>
    <xf numFmtId="169" fontId="9" fillId="0" borderId="0" xfId="4" applyFont="1" applyFill="1" applyBorder="1" applyAlignment="1" applyProtection="1">
      <alignment horizontal="left" vertical="center"/>
      <protection hidden="1"/>
    </xf>
    <xf numFmtId="169" fontId="9" fillId="0" borderId="0" xfId="4" applyFont="1" applyAlignment="1" applyProtection="1">
      <alignment vertical="center"/>
      <protection hidden="1"/>
    </xf>
    <xf numFmtId="166" fontId="7" fillId="0" borderId="0" xfId="3" applyNumberFormat="1" applyFont="1" applyAlignment="1" applyProtection="1">
      <alignment horizontal="center" vertical="center"/>
      <protection hidden="1"/>
    </xf>
    <xf numFmtId="169" fontId="9" fillId="0" borderId="0" xfId="4" applyFont="1" applyFill="1" applyBorder="1" applyAlignment="1" applyProtection="1">
      <alignment vertical="center" shrinkToFit="1"/>
      <protection hidden="1"/>
    </xf>
    <xf numFmtId="1" fontId="9" fillId="0" borderId="0" xfId="2" applyNumberFormat="1" applyFont="1" applyFill="1" applyAlignment="1" applyProtection="1">
      <alignment horizontal="right" vertical="center"/>
      <protection hidden="1"/>
    </xf>
    <xf numFmtId="3" fontId="9" fillId="0" borderId="0" xfId="2" applyNumberFormat="1" applyFont="1" applyFill="1" applyAlignment="1" applyProtection="1">
      <alignment horizontal="left" vertical="center"/>
      <protection hidden="1"/>
    </xf>
    <xf numFmtId="169" fontId="9" fillId="0" borderId="0" xfId="4" applyFont="1" applyFill="1" applyAlignment="1" applyProtection="1">
      <alignment horizontal="left" vertical="center"/>
      <protection hidden="1"/>
    </xf>
    <xf numFmtId="167" fontId="9" fillId="0" borderId="0" xfId="1" applyNumberFormat="1" applyFont="1" applyFill="1" applyAlignment="1" applyProtection="1">
      <alignment horizontal="right" vertical="center"/>
      <protection hidden="1"/>
    </xf>
    <xf numFmtId="166" fontId="7" fillId="0" borderId="0" xfId="3" applyNumberFormat="1" applyFont="1" applyAlignment="1" applyProtection="1">
      <alignment vertical="center"/>
      <protection hidden="1"/>
    </xf>
    <xf numFmtId="3" fontId="9" fillId="0" borderId="0" xfId="2" applyNumberFormat="1" applyFont="1" applyAlignment="1" applyProtection="1">
      <alignment horizontal="center" vertical="center"/>
      <protection hidden="1"/>
    </xf>
    <xf numFmtId="166" fontId="9" fillId="0" borderId="0" xfId="3" applyNumberFormat="1" applyFont="1" applyBorder="1" applyAlignment="1" applyProtection="1">
      <alignment horizontal="left" vertical="center"/>
      <protection hidden="1"/>
    </xf>
    <xf numFmtId="1" fontId="9" fillId="0" borderId="0" xfId="4" applyNumberFormat="1" applyFont="1" applyBorder="1" applyAlignment="1" applyProtection="1">
      <alignment vertical="center"/>
      <protection hidden="1"/>
    </xf>
    <xf numFmtId="166" fontId="9" fillId="0" borderId="0" xfId="3" applyNumberFormat="1" applyFont="1" applyBorder="1" applyAlignment="1" applyProtection="1">
      <alignment horizontal="center" vertical="center"/>
      <protection hidden="1"/>
    </xf>
    <xf numFmtId="1" fontId="7" fillId="0" borderId="0" xfId="4" applyNumberFormat="1" applyFont="1" applyBorder="1" applyAlignment="1" applyProtection="1">
      <alignment vertical="center"/>
      <protection hidden="1"/>
    </xf>
    <xf numFmtId="49" fontId="9" fillId="0" borderId="0" xfId="4" applyNumberFormat="1" applyFont="1" applyAlignment="1" applyProtection="1">
      <alignment horizontal="right" vertical="center"/>
      <protection hidden="1"/>
    </xf>
    <xf numFmtId="169" fontId="24" fillId="0" borderId="0" xfId="0" applyFont="1"/>
    <xf numFmtId="169" fontId="9" fillId="0" borderId="0" xfId="4" applyFont="1" applyFill="1" applyAlignment="1" applyProtection="1">
      <alignment vertical="center"/>
      <protection hidden="1"/>
    </xf>
    <xf numFmtId="166" fontId="9" fillId="0" borderId="0" xfId="3" applyNumberFormat="1" applyFont="1" applyAlignment="1" applyProtection="1">
      <alignment horizontal="center" vertical="center"/>
      <protection hidden="1"/>
    </xf>
    <xf numFmtId="0" fontId="9" fillId="0" borderId="0" xfId="3" applyNumberFormat="1" applyFont="1" applyFill="1" applyAlignment="1" applyProtection="1">
      <alignment horizontal="left" vertical="center"/>
      <protection hidden="1"/>
    </xf>
    <xf numFmtId="169" fontId="9" fillId="0" borderId="0" xfId="0" applyFont="1" applyFill="1" applyAlignment="1" applyProtection="1">
      <alignment vertical="center"/>
      <protection hidden="1"/>
    </xf>
    <xf numFmtId="169" fontId="7" fillId="0" borderId="0" xfId="0" applyFont="1" applyAlignment="1" applyProtection="1">
      <alignment vertical="center"/>
      <protection hidden="1"/>
    </xf>
    <xf numFmtId="164" fontId="7" fillId="0" borderId="0" xfId="3" applyNumberFormat="1" applyFont="1" applyAlignment="1" applyProtection="1">
      <alignment horizontal="left" vertical="center"/>
      <protection hidden="1"/>
    </xf>
    <xf numFmtId="164" fontId="7" fillId="0" borderId="0" xfId="3" applyFont="1" applyAlignment="1" applyProtection="1">
      <alignment horizontal="center" vertical="center" shrinkToFit="1"/>
      <protection hidden="1"/>
    </xf>
    <xf numFmtId="0" fontId="9" fillId="0" borderId="0" xfId="3" applyNumberFormat="1" applyFont="1" applyAlignment="1" applyProtection="1">
      <alignment horizontal="left" vertical="center"/>
      <protection hidden="1"/>
    </xf>
    <xf numFmtId="0" fontId="9" fillId="0" borderId="0" xfId="3" applyNumberFormat="1" applyFont="1" applyAlignment="1" applyProtection="1">
      <alignment horizontal="left" vertical="center" shrinkToFit="1"/>
      <protection hidden="1"/>
    </xf>
    <xf numFmtId="169" fontId="9" fillId="0" borderId="0" xfId="0" applyFont="1" applyProtection="1">
      <protection hidden="1"/>
    </xf>
    <xf numFmtId="164" fontId="9" fillId="0" borderId="0" xfId="3" applyFont="1" applyAlignment="1" applyProtection="1">
      <alignment horizontal="center" vertical="center"/>
      <protection hidden="1"/>
    </xf>
    <xf numFmtId="164" fontId="9" fillId="0" borderId="0" xfId="3" applyFont="1" applyAlignment="1" applyProtection="1">
      <alignment horizontal="center" vertical="center" shrinkToFit="1"/>
      <protection hidden="1"/>
    </xf>
    <xf numFmtId="167" fontId="9" fillId="0" borderId="0" xfId="1" applyNumberFormat="1" applyFont="1"/>
    <xf numFmtId="164" fontId="9" fillId="0" borderId="0" xfId="4" applyNumberFormat="1" applyFont="1" applyAlignment="1" applyProtection="1">
      <alignment vertical="center"/>
      <protection hidden="1"/>
    </xf>
    <xf numFmtId="166" fontId="9" fillId="0" borderId="0" xfId="3" applyNumberFormat="1" applyFont="1" applyFill="1" applyAlignment="1" applyProtection="1">
      <alignment horizontal="center" vertical="center"/>
      <protection hidden="1"/>
    </xf>
    <xf numFmtId="169" fontId="9" fillId="0" borderId="0" xfId="4" applyFont="1" applyBorder="1" applyAlignment="1" applyProtection="1">
      <alignment vertical="center"/>
      <protection hidden="1"/>
    </xf>
    <xf numFmtId="166" fontId="9" fillId="0" borderId="0" xfId="3" applyNumberFormat="1" applyFont="1" applyFill="1" applyBorder="1" applyAlignment="1" applyProtection="1">
      <alignment horizontal="center" vertical="center"/>
      <protection hidden="1"/>
    </xf>
    <xf numFmtId="167" fontId="9" fillId="0" borderId="0" xfId="1" applyNumberFormat="1" applyFont="1" applyFill="1" applyAlignment="1" applyProtection="1">
      <alignment vertical="center"/>
      <protection hidden="1"/>
    </xf>
    <xf numFmtId="167" fontId="9" fillId="0" borderId="0" xfId="1" applyNumberFormat="1" applyFont="1" applyProtection="1">
      <protection hidden="1"/>
    </xf>
    <xf numFmtId="167" fontId="12" fillId="0" borderId="0" xfId="1" applyNumberFormat="1" applyFont="1" applyFill="1" applyAlignment="1" applyProtection="1">
      <alignment horizontal="right" vertical="center"/>
      <protection hidden="1"/>
    </xf>
    <xf numFmtId="169" fontId="6" fillId="0" borderId="0" xfId="0" applyFont="1" applyAlignment="1">
      <alignment horizontal="right"/>
    </xf>
    <xf numFmtId="169" fontId="26" fillId="0" borderId="0" xfId="0" applyFont="1"/>
    <xf numFmtId="3" fontId="26" fillId="0" borderId="0" xfId="0" applyNumberFormat="1" applyFont="1" applyAlignment="1">
      <alignment horizontal="right"/>
    </xf>
    <xf numFmtId="169" fontId="6" fillId="0" borderId="0" xfId="0" applyFont="1" applyAlignment="1"/>
    <xf numFmtId="3" fontId="8" fillId="0" borderId="5" xfId="0" applyNumberFormat="1" applyFont="1" applyFill="1" applyBorder="1" applyAlignment="1" applyProtection="1">
      <alignment horizontal="center"/>
      <protection hidden="1"/>
    </xf>
    <xf numFmtId="3" fontId="8" fillId="0" borderId="5" xfId="0" applyNumberFormat="1" applyFont="1" applyBorder="1" applyAlignment="1" applyProtection="1">
      <alignment horizontal="center"/>
      <protection hidden="1"/>
    </xf>
    <xf numFmtId="169" fontId="29" fillId="0" borderId="5" xfId="0" applyFont="1" applyBorder="1" applyAlignment="1" applyProtection="1">
      <alignment horizontal="center"/>
      <protection hidden="1"/>
    </xf>
    <xf numFmtId="169" fontId="29" fillId="0" borderId="20" xfId="0" applyFont="1" applyBorder="1" applyAlignment="1" applyProtection="1">
      <alignment horizontal="center"/>
      <protection hidden="1"/>
    </xf>
    <xf numFmtId="3" fontId="8" fillId="0" borderId="20" xfId="0" applyNumberFormat="1" applyFont="1" applyFill="1" applyBorder="1" applyAlignment="1" applyProtection="1">
      <alignment horizontal="center"/>
      <protection hidden="1"/>
    </xf>
    <xf numFmtId="3" fontId="8" fillId="0" borderId="20" xfId="0" applyNumberFormat="1" applyFont="1" applyBorder="1" applyAlignment="1" applyProtection="1">
      <alignment horizontal="center"/>
      <protection hidden="1"/>
    </xf>
    <xf numFmtId="169" fontId="8" fillId="0" borderId="20" xfId="0" applyFont="1" applyBorder="1" applyAlignment="1" applyProtection="1">
      <alignment horizontal="center"/>
      <protection hidden="1"/>
    </xf>
    <xf numFmtId="169" fontId="29" fillId="0" borderId="4" xfId="0" applyNumberFormat="1" applyFont="1" applyBorder="1" applyAlignment="1" applyProtection="1">
      <alignment horizontal="center" vertical="center"/>
      <protection hidden="1"/>
    </xf>
    <xf numFmtId="4" fontId="29" fillId="0" borderId="1" xfId="0" applyNumberFormat="1" applyFont="1" applyBorder="1" applyAlignment="1" applyProtection="1">
      <alignment horizontal="center"/>
      <protection hidden="1"/>
    </xf>
    <xf numFmtId="1" fontId="29" fillId="0" borderId="21" xfId="0" applyNumberFormat="1" applyFont="1" applyBorder="1" applyAlignment="1" applyProtection="1">
      <alignment horizontal="center"/>
      <protection hidden="1"/>
    </xf>
    <xf numFmtId="169" fontId="29" fillId="0" borderId="6" xfId="0" applyFont="1" applyBorder="1" applyAlignment="1" applyProtection="1">
      <alignment horizontal="center"/>
      <protection hidden="1"/>
    </xf>
    <xf numFmtId="3" fontId="8" fillId="0" borderId="6" xfId="0" applyNumberFormat="1" applyFont="1" applyFill="1" applyBorder="1" applyAlignment="1" applyProtection="1">
      <alignment horizontal="center"/>
      <protection hidden="1"/>
    </xf>
    <xf numFmtId="3" fontId="8" fillId="0" borderId="6" xfId="0" applyNumberFormat="1" applyFont="1" applyBorder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center" shrinkToFit="1"/>
      <protection hidden="1"/>
    </xf>
    <xf numFmtId="169" fontId="8" fillId="0" borderId="1" xfId="0" applyFont="1" applyBorder="1" applyAlignment="1" applyProtection="1">
      <alignment horizontal="center" shrinkToFit="1"/>
      <protection hidden="1"/>
    </xf>
    <xf numFmtId="169" fontId="8" fillId="0" borderId="7" xfId="0" applyFont="1" applyBorder="1" applyAlignment="1" applyProtection="1">
      <alignment horizontal="center" shrinkToFit="1"/>
      <protection hidden="1"/>
    </xf>
    <xf numFmtId="169" fontId="8" fillId="0" borderId="6" xfId="0" applyFont="1" applyBorder="1" applyAlignment="1" applyProtection="1">
      <alignment horizontal="center" shrinkToFit="1"/>
      <protection hidden="1"/>
    </xf>
    <xf numFmtId="3" fontId="29" fillId="0" borderId="22" xfId="0" applyNumberFormat="1" applyFont="1" applyBorder="1" applyAlignment="1" applyProtection="1">
      <alignment horizontal="center" shrinkToFit="1"/>
      <protection hidden="1"/>
    </xf>
    <xf numFmtId="169" fontId="29" fillId="0" borderId="4" xfId="0" applyNumberFormat="1" applyFont="1" applyBorder="1" applyAlignment="1" applyProtection="1">
      <alignment horizontal="center" vertical="center" shrinkToFit="1"/>
      <protection hidden="1"/>
    </xf>
    <xf numFmtId="4" fontId="29" fillId="0" borderId="1" xfId="0" applyNumberFormat="1" applyFont="1" applyBorder="1" applyAlignment="1" applyProtection="1">
      <alignment horizontal="center" shrinkToFit="1"/>
      <protection hidden="1"/>
    </xf>
    <xf numFmtId="49" fontId="10" fillId="0" borderId="2" xfId="0" applyNumberFormat="1" applyFont="1" applyBorder="1" applyAlignment="1" applyProtection="1">
      <alignment horizontal="left" indent="1"/>
      <protection locked="0"/>
    </xf>
    <xf numFmtId="1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1" fontId="11" fillId="0" borderId="0" xfId="0" applyNumberFormat="1" applyFont="1" applyProtection="1">
      <protection hidden="1"/>
    </xf>
    <xf numFmtId="169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1" fillId="0" borderId="0" xfId="0" applyNumberFormat="1" applyFont="1" applyFill="1" applyProtection="1">
      <protection hidden="1"/>
    </xf>
    <xf numFmtId="3" fontId="31" fillId="0" borderId="0" xfId="0" applyNumberFormat="1" applyFont="1" applyProtection="1">
      <protection hidden="1"/>
    </xf>
    <xf numFmtId="169" fontId="31" fillId="0" borderId="0" xfId="0" applyFont="1" applyProtection="1">
      <protection hidden="1"/>
    </xf>
    <xf numFmtId="3" fontId="11" fillId="0" borderId="13" xfId="0" applyNumberFormat="1" applyFont="1" applyBorder="1" applyProtection="1">
      <protection hidden="1"/>
    </xf>
    <xf numFmtId="169" fontId="11" fillId="0" borderId="0" xfId="0" applyNumberFormat="1" applyFont="1" applyAlignment="1" applyProtection="1">
      <alignment horizontal="center" vertical="center"/>
      <protection hidden="1"/>
    </xf>
    <xf numFmtId="4" fontId="11" fillId="0" borderId="0" xfId="0" applyNumberFormat="1" applyFont="1" applyProtection="1">
      <protection hidden="1"/>
    </xf>
    <xf numFmtId="3" fontId="6" fillId="0" borderId="0" xfId="0" applyNumberFormat="1" applyFont="1" applyFill="1"/>
    <xf numFmtId="3" fontId="31" fillId="0" borderId="0" xfId="0" applyNumberFormat="1" applyFont="1"/>
    <xf numFmtId="169" fontId="31" fillId="0" borderId="0" xfId="0" applyFont="1"/>
    <xf numFmtId="169" fontId="6" fillId="0" borderId="0" xfId="0" applyNumberFormat="1" applyFont="1" applyAlignment="1">
      <alignment horizontal="center" vertical="center"/>
    </xf>
    <xf numFmtId="4" fontId="6" fillId="0" borderId="0" xfId="0" applyNumberFormat="1" applyFont="1"/>
    <xf numFmtId="2" fontId="22" fillId="0" borderId="0" xfId="4" applyNumberFormat="1" applyFont="1" applyFill="1" applyBorder="1" applyAlignment="1" applyProtection="1">
      <alignment horizontal="right"/>
      <protection hidden="1"/>
    </xf>
    <xf numFmtId="2" fontId="23" fillId="0" borderId="0" xfId="4" applyNumberFormat="1" applyFont="1" applyFill="1" applyBorder="1" applyAlignment="1" applyProtection="1">
      <alignment horizontal="right"/>
      <protection hidden="1"/>
    </xf>
    <xf numFmtId="49" fontId="22" fillId="0" borderId="0" xfId="4" applyNumberFormat="1" applyFont="1" applyFill="1" applyBorder="1" applyAlignment="1" applyProtection="1">
      <alignment horizontal="right"/>
      <protection hidden="1"/>
    </xf>
    <xf numFmtId="2" fontId="23" fillId="0" borderId="0" xfId="4" applyNumberFormat="1" applyFont="1" applyFill="1" applyBorder="1" applyAlignment="1" applyProtection="1">
      <protection hidden="1"/>
    </xf>
    <xf numFmtId="2" fontId="23" fillId="0" borderId="0" xfId="0" applyNumberFormat="1" applyFont="1" applyFill="1" applyBorder="1" applyProtection="1">
      <protection hidden="1"/>
    </xf>
    <xf numFmtId="3" fontId="20" fillId="0" borderId="9" xfId="7" applyNumberFormat="1" applyFont="1" applyFill="1" applyBorder="1" applyAlignment="1">
      <alignment horizontal="center" vertical="center"/>
    </xf>
    <xf numFmtId="3" fontId="20" fillId="0" borderId="2" xfId="7" applyNumberFormat="1" applyFont="1" applyFill="1" applyBorder="1" applyAlignment="1">
      <alignment horizontal="center" vertical="center"/>
    </xf>
    <xf numFmtId="1" fontId="18" fillId="0" borderId="14" xfId="7" applyNumberFormat="1" applyFont="1" applyFill="1" applyBorder="1" applyAlignment="1">
      <alignment horizontal="center" vertical="center" wrapText="1"/>
    </xf>
    <xf numFmtId="169" fontId="18" fillId="0" borderId="4" xfId="7" applyFont="1" applyFill="1" applyBorder="1" applyAlignment="1">
      <alignment horizontal="center" vertical="center" shrinkToFit="1"/>
    </xf>
    <xf numFmtId="3" fontId="18" fillId="0" borderId="4" xfId="7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 applyProtection="1">
      <alignment horizontal="center"/>
      <protection hidden="1"/>
    </xf>
    <xf numFmtId="1" fontId="8" fillId="0" borderId="19" xfId="0" applyNumberFormat="1" applyFont="1" applyBorder="1" applyAlignment="1" applyProtection="1">
      <alignment horizontal="center"/>
      <protection hidden="1"/>
    </xf>
    <xf numFmtId="3" fontId="28" fillId="0" borderId="1" xfId="0" applyNumberFormat="1" applyFont="1" applyBorder="1" applyAlignment="1" applyProtection="1">
      <alignment horizontal="center" shrinkToFit="1"/>
      <protection hidden="1"/>
    </xf>
    <xf numFmtId="169" fontId="28" fillId="0" borderId="1" xfId="0" applyFont="1" applyBorder="1" applyAlignment="1" applyProtection="1">
      <alignment horizontal="center" shrinkToFit="1"/>
      <protection hidden="1"/>
    </xf>
    <xf numFmtId="3" fontId="9" fillId="0" borderId="9" xfId="1" applyNumberFormat="1" applyFont="1" applyFill="1" applyBorder="1" applyAlignment="1" applyProtection="1">
      <alignment horizontal="center" shrinkToFit="1"/>
      <protection hidden="1"/>
    </xf>
    <xf numFmtId="1" fontId="9" fillId="0" borderId="9" xfId="1" applyNumberFormat="1" applyFont="1" applyFill="1" applyBorder="1" applyAlignment="1" applyProtection="1">
      <alignment horizontal="center" shrinkToFit="1"/>
      <protection hidden="1"/>
    </xf>
    <xf numFmtId="2" fontId="9" fillId="0" borderId="3" xfId="1" applyNumberFormat="1" applyFont="1" applyFill="1" applyBorder="1" applyAlignment="1" applyProtection="1">
      <alignment horizontal="center" shrinkToFit="1"/>
      <protection hidden="1"/>
    </xf>
    <xf numFmtId="1" fontId="9" fillId="0" borderId="9" xfId="0" applyNumberFormat="1" applyFont="1" applyBorder="1" applyAlignment="1" applyProtection="1">
      <alignment horizontal="center"/>
      <protection locked="0"/>
    </xf>
    <xf numFmtId="169" fontId="33" fillId="0" borderId="0" xfId="7" applyFont="1" applyBorder="1"/>
    <xf numFmtId="169" fontId="32" fillId="0" borderId="0" xfId="0" applyFont="1" applyFill="1" applyBorder="1" applyAlignment="1">
      <alignment vertical="center"/>
    </xf>
    <xf numFmtId="2" fontId="11" fillId="0" borderId="0" xfId="0" applyNumberFormat="1" applyFont="1" applyProtection="1">
      <protection hidden="1"/>
    </xf>
    <xf numFmtId="4" fontId="20" fillId="0" borderId="9" xfId="7" applyNumberFormat="1" applyFont="1" applyFill="1" applyBorder="1" applyAlignment="1">
      <alignment horizontal="center" vertical="center"/>
    </xf>
    <xf numFmtId="4" fontId="20" fillId="0" borderId="2" xfId="7" applyNumberFormat="1" applyFont="1" applyFill="1" applyBorder="1" applyAlignment="1">
      <alignment horizontal="center" vertical="center"/>
    </xf>
    <xf numFmtId="164" fontId="9" fillId="0" borderId="0" xfId="3" applyNumberFormat="1" applyFont="1" applyFill="1" applyBorder="1" applyAlignment="1" applyProtection="1">
      <alignment horizontal="center"/>
      <protection hidden="1"/>
    </xf>
    <xf numFmtId="164" fontId="7" fillId="0" borderId="39" xfId="3" applyNumberFormat="1" applyFont="1" applyFill="1" applyBorder="1" applyAlignment="1" applyProtection="1">
      <alignment horizontal="center"/>
      <protection hidden="1"/>
    </xf>
    <xf numFmtId="169" fontId="7" fillId="0" borderId="0" xfId="8" applyFont="1" applyFill="1" applyAlignment="1">
      <alignment horizontal="center" vertical="center"/>
    </xf>
    <xf numFmtId="169" fontId="9" fillId="0" borderId="0" xfId="8" applyFont="1" applyFill="1" applyAlignment="1">
      <alignment horizontal="center" vertical="center"/>
    </xf>
    <xf numFmtId="169" fontId="5" fillId="0" borderId="0" xfId="8" applyFont="1" applyFill="1" applyAlignment="1">
      <alignment horizontal="center" vertical="center"/>
    </xf>
    <xf numFmtId="169" fontId="6" fillId="0" borderId="0" xfId="8" applyFont="1" applyAlignment="1">
      <alignment vertical="center"/>
    </xf>
    <xf numFmtId="169" fontId="7" fillId="0" borderId="0" xfId="8" applyFont="1" applyFill="1" applyAlignment="1">
      <alignment horizontal="left" vertical="center"/>
    </xf>
    <xf numFmtId="3" fontId="9" fillId="0" borderId="0" xfId="8" applyNumberFormat="1" applyFont="1" applyFill="1" applyAlignment="1">
      <alignment vertical="center"/>
    </xf>
    <xf numFmtId="169" fontId="9" fillId="0" borderId="0" xfId="8" applyFont="1" applyFill="1" applyAlignment="1">
      <alignment vertical="center"/>
    </xf>
    <xf numFmtId="3" fontId="9" fillId="0" borderId="0" xfId="8" applyNumberFormat="1" applyFont="1" applyFill="1" applyAlignment="1">
      <alignment horizontal="center" vertical="center"/>
    </xf>
    <xf numFmtId="165" fontId="9" fillId="0" borderId="0" xfId="8" applyNumberFormat="1" applyFont="1" applyFill="1" applyAlignment="1">
      <alignment horizontal="center" vertical="center"/>
    </xf>
    <xf numFmtId="4" fontId="9" fillId="0" borderId="0" xfId="8" applyNumberFormat="1" applyFont="1" applyFill="1" applyAlignment="1">
      <alignment horizontal="center" vertical="center"/>
    </xf>
    <xf numFmtId="169" fontId="7" fillId="0" borderId="0" xfId="8" applyFont="1" applyFill="1" applyBorder="1" applyAlignment="1" applyProtection="1">
      <alignment horizontal="center" vertical="center" wrapText="1"/>
      <protection hidden="1"/>
    </xf>
    <xf numFmtId="3" fontId="8" fillId="0" borderId="4" xfId="8" applyNumberFormat="1" applyFont="1" applyFill="1" applyBorder="1" applyAlignment="1" applyProtection="1">
      <alignment horizontal="center" vertical="center" shrinkToFit="1"/>
      <protection hidden="1"/>
    </xf>
    <xf numFmtId="4" fontId="8" fillId="0" borderId="1" xfId="8" applyNumberFormat="1" applyFont="1" applyFill="1" applyBorder="1" applyAlignment="1" applyProtection="1">
      <alignment horizontal="center" vertical="center" shrinkToFit="1"/>
      <protection hidden="1"/>
    </xf>
    <xf numFmtId="3" fontId="7" fillId="0" borderId="1" xfId="8" applyNumberFormat="1" applyFont="1" applyFill="1" applyBorder="1" applyAlignment="1" applyProtection="1">
      <alignment horizontal="center" vertical="center" shrinkToFit="1"/>
      <protection hidden="1"/>
    </xf>
    <xf numFmtId="165" fontId="7" fillId="0" borderId="1" xfId="8" applyNumberFormat="1" applyFont="1" applyFill="1" applyBorder="1" applyAlignment="1" applyProtection="1">
      <alignment horizontal="center" vertical="center" shrinkToFit="1"/>
      <protection hidden="1"/>
    </xf>
    <xf numFmtId="165" fontId="7" fillId="0" borderId="7" xfId="8" applyNumberFormat="1" applyFont="1" applyFill="1" applyBorder="1" applyAlignment="1" applyProtection="1">
      <alignment horizontal="center" vertical="center" shrinkToFit="1"/>
      <protection hidden="1"/>
    </xf>
    <xf numFmtId="3" fontId="8" fillId="0" borderId="4" xfId="8" applyNumberFormat="1" applyFont="1" applyFill="1" applyBorder="1" applyAlignment="1" applyProtection="1">
      <alignment horizontal="center" vertical="center"/>
      <protection hidden="1"/>
    </xf>
    <xf numFmtId="4" fontId="8" fillId="0" borderId="1" xfId="8" applyNumberFormat="1" applyFont="1" applyFill="1" applyBorder="1" applyAlignment="1" applyProtection="1">
      <alignment horizontal="center" vertical="center"/>
      <protection hidden="1"/>
    </xf>
    <xf numFmtId="169" fontId="14" fillId="0" borderId="1" xfId="8" applyFont="1" applyBorder="1" applyAlignment="1" applyProtection="1">
      <alignment horizontal="center" vertical="center" wrapText="1" shrinkToFit="1"/>
      <protection hidden="1"/>
    </xf>
    <xf numFmtId="3" fontId="7" fillId="0" borderId="9" xfId="8" applyNumberFormat="1" applyFont="1" applyFill="1" applyBorder="1" applyAlignment="1" applyProtection="1">
      <alignment horizontal="center" vertical="center"/>
      <protection hidden="1"/>
    </xf>
    <xf numFmtId="3" fontId="7" fillId="0" borderId="9" xfId="9" applyNumberFormat="1" applyFont="1" applyFill="1" applyBorder="1" applyAlignment="1" applyProtection="1">
      <alignment horizontal="center" vertical="center" wrapText="1"/>
      <protection hidden="1"/>
    </xf>
    <xf numFmtId="3" fontId="9" fillId="0" borderId="9" xfId="9" applyNumberFormat="1" applyFont="1" applyFill="1" applyBorder="1" applyAlignment="1" applyProtection="1">
      <alignment horizontal="center" vertical="center"/>
      <protection hidden="1"/>
    </xf>
    <xf numFmtId="3" fontId="9" fillId="0" borderId="9" xfId="8" applyNumberFormat="1" applyFont="1" applyFill="1" applyBorder="1" applyAlignment="1" applyProtection="1">
      <alignment horizontal="center" vertical="center"/>
      <protection hidden="1"/>
    </xf>
    <xf numFmtId="165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65" fontId="9" fillId="0" borderId="9" xfId="8" applyNumberFormat="1" applyFont="1" applyFill="1" applyBorder="1" applyAlignment="1" applyProtection="1">
      <alignment horizontal="center" vertical="center"/>
      <protection hidden="1"/>
    </xf>
    <xf numFmtId="3" fontId="9" fillId="0" borderId="2" xfId="8" applyNumberFormat="1" applyFont="1" applyFill="1" applyBorder="1" applyAlignment="1" applyProtection="1">
      <alignment horizontal="center" vertical="center"/>
      <protection hidden="1"/>
    </xf>
    <xf numFmtId="4" fontId="9" fillId="0" borderId="9" xfId="8" applyNumberFormat="1" applyFont="1" applyFill="1" applyBorder="1" applyAlignment="1" applyProtection="1">
      <alignment horizontal="center" vertical="center"/>
      <protection hidden="1"/>
    </xf>
    <xf numFmtId="169" fontId="9" fillId="0" borderId="9" xfId="8" applyFont="1" applyFill="1" applyBorder="1" applyAlignment="1" applyProtection="1">
      <alignment horizontal="center" vertical="center"/>
      <protection hidden="1"/>
    </xf>
    <xf numFmtId="169" fontId="9" fillId="0" borderId="0" xfId="8" applyFont="1" applyFill="1" applyBorder="1" applyAlignment="1" applyProtection="1">
      <alignment horizontal="center" vertical="center"/>
      <protection hidden="1"/>
    </xf>
    <xf numFmtId="3" fontId="7" fillId="0" borderId="2" xfId="8" applyNumberFormat="1" applyFont="1" applyFill="1" applyBorder="1" applyAlignment="1" applyProtection="1">
      <alignment horizontal="center" vertical="center"/>
      <protection hidden="1"/>
    </xf>
    <xf numFmtId="17" fontId="9" fillId="0" borderId="10" xfId="8" applyNumberFormat="1" applyFont="1" applyFill="1" applyBorder="1" applyAlignment="1" applyProtection="1">
      <alignment vertical="center"/>
      <protection hidden="1"/>
    </xf>
    <xf numFmtId="167" fontId="9" fillId="0" borderId="2" xfId="9" applyNumberFormat="1" applyFont="1" applyFill="1" applyBorder="1" applyAlignment="1" applyProtection="1">
      <alignment horizontal="center" vertical="center"/>
      <protection hidden="1"/>
    </xf>
    <xf numFmtId="167" fontId="9" fillId="0" borderId="2" xfId="8" applyNumberFormat="1" applyFont="1" applyFill="1" applyBorder="1" applyAlignment="1" applyProtection="1">
      <alignment horizontal="center" vertical="center"/>
      <protection hidden="1"/>
    </xf>
    <xf numFmtId="168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68" fontId="9" fillId="0" borderId="2" xfId="8" applyNumberFormat="1" applyFont="1" applyFill="1" applyBorder="1" applyAlignment="1" applyProtection="1">
      <alignment horizontal="center" vertical="center"/>
      <protection hidden="1"/>
    </xf>
    <xf numFmtId="43" fontId="9" fillId="0" borderId="2" xfId="8" applyNumberFormat="1" applyFont="1" applyFill="1" applyBorder="1" applyAlignment="1" applyProtection="1">
      <alignment horizontal="center" vertical="center"/>
      <protection hidden="1"/>
    </xf>
    <xf numFmtId="169" fontId="9" fillId="0" borderId="2" xfId="8" applyFont="1" applyFill="1" applyBorder="1" applyAlignment="1" applyProtection="1">
      <alignment horizontal="center" vertical="center"/>
      <protection hidden="1"/>
    </xf>
    <xf numFmtId="167" fontId="9" fillId="0" borderId="2" xfId="9" applyNumberFormat="1" applyFont="1" applyFill="1" applyBorder="1" applyAlignment="1" applyProtection="1">
      <alignment horizontal="center" vertical="center" wrapText="1"/>
      <protection hidden="1"/>
    </xf>
    <xf numFmtId="3" fontId="9" fillId="0" borderId="3" xfId="8" applyNumberFormat="1" applyFont="1" applyFill="1" applyBorder="1" applyAlignment="1" applyProtection="1">
      <alignment horizontal="center" vertical="center"/>
      <protection hidden="1"/>
    </xf>
    <xf numFmtId="167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43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67" fontId="9" fillId="0" borderId="3" xfId="9" applyNumberFormat="1" applyFont="1" applyFill="1" applyBorder="1" applyAlignment="1" applyProtection="1">
      <alignment horizontal="right" vertical="center" shrinkToFit="1"/>
      <protection hidden="1"/>
    </xf>
    <xf numFmtId="3" fontId="6" fillId="0" borderId="0" xfId="9" applyNumberFormat="1" applyFont="1" applyFill="1" applyBorder="1" applyAlignment="1" applyProtection="1">
      <alignment horizontal="center" vertical="center"/>
      <protection hidden="1"/>
    </xf>
    <xf numFmtId="3" fontId="9" fillId="0" borderId="15" xfId="8" applyNumberFormat="1" applyFont="1" applyFill="1" applyBorder="1" applyAlignment="1" applyProtection="1">
      <alignment horizontal="center" vertical="center"/>
      <protection hidden="1"/>
    </xf>
    <xf numFmtId="169" fontId="7" fillId="0" borderId="1" xfId="8" applyFont="1" applyFill="1" applyBorder="1" applyAlignment="1" applyProtection="1">
      <alignment horizontal="center" vertical="center"/>
      <protection hidden="1"/>
    </xf>
    <xf numFmtId="167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168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43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167" fontId="7" fillId="0" borderId="1" xfId="9" applyNumberFormat="1" applyFont="1" applyFill="1" applyBorder="1" applyAlignment="1" applyProtection="1">
      <alignment horizontal="right" vertical="center" shrinkToFit="1"/>
      <protection hidden="1"/>
    </xf>
    <xf numFmtId="1" fontId="7" fillId="0" borderId="0" xfId="8" applyNumberFormat="1" applyFont="1" applyFill="1" applyBorder="1" applyAlignment="1" applyProtection="1">
      <alignment horizontal="center" vertical="center"/>
      <protection hidden="1"/>
    </xf>
    <xf numFmtId="41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71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72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41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171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172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3" fontId="7" fillId="0" borderId="2" xfId="8" applyNumberFormat="1" applyFont="1" applyFill="1" applyBorder="1" applyAlignment="1" applyProtection="1">
      <alignment horizontal="center" vertical="center" wrapText="1"/>
      <protection hidden="1"/>
    </xf>
    <xf numFmtId="169" fontId="9" fillId="0" borderId="3" xfId="8" applyFont="1" applyFill="1" applyBorder="1" applyAlignment="1" applyProtection="1">
      <alignment vertical="center"/>
      <protection hidden="1"/>
    </xf>
    <xf numFmtId="3" fontId="7" fillId="0" borderId="3" xfId="8" applyNumberFormat="1" applyFont="1" applyFill="1" applyBorder="1" applyAlignment="1" applyProtection="1">
      <alignment horizontal="center" vertical="center" wrapText="1"/>
      <protection hidden="1"/>
    </xf>
    <xf numFmtId="3" fontId="7" fillId="0" borderId="2" xfId="9" applyNumberFormat="1" applyFont="1" applyFill="1" applyBorder="1" applyAlignment="1" applyProtection="1">
      <alignment horizontal="center" vertical="center" shrinkToFit="1"/>
      <protection hidden="1"/>
    </xf>
    <xf numFmtId="3" fontId="9" fillId="0" borderId="9" xfId="9" applyNumberFormat="1" applyFont="1" applyFill="1" applyBorder="1" applyAlignment="1" applyProtection="1">
      <alignment horizontal="center" vertical="center" shrinkToFit="1"/>
      <protection hidden="1"/>
    </xf>
    <xf numFmtId="165" fontId="9" fillId="0" borderId="9" xfId="9" applyNumberFormat="1" applyFont="1" applyFill="1" applyBorder="1" applyAlignment="1" applyProtection="1">
      <alignment horizontal="center" vertical="center" shrinkToFit="1"/>
      <protection hidden="1"/>
    </xf>
    <xf numFmtId="4" fontId="9" fillId="0" borderId="9" xfId="9" applyNumberFormat="1" applyFont="1" applyFill="1" applyBorder="1" applyAlignment="1" applyProtection="1">
      <alignment horizontal="center" vertical="center" shrinkToFit="1"/>
      <protection hidden="1"/>
    </xf>
    <xf numFmtId="167" fontId="9" fillId="0" borderId="2" xfId="9" applyNumberFormat="1" applyFont="1" applyFill="1" applyBorder="1" applyAlignment="1" applyProtection="1">
      <alignment horizontal="right" vertical="center" shrinkToFit="1"/>
      <protection hidden="1"/>
    </xf>
    <xf numFmtId="17" fontId="9" fillId="0" borderId="3" xfId="8" applyNumberFormat="1" applyFont="1" applyFill="1" applyBorder="1" applyAlignment="1" applyProtection="1">
      <alignment vertical="center"/>
      <protection hidden="1"/>
    </xf>
    <xf numFmtId="43" fontId="9" fillId="0" borderId="10" xfId="9" applyNumberFormat="1" applyFont="1" applyFill="1" applyBorder="1" applyAlignment="1" applyProtection="1">
      <alignment horizontal="center" vertical="center" shrinkToFit="1"/>
      <protection hidden="1"/>
    </xf>
    <xf numFmtId="3" fontId="9" fillId="0" borderId="10" xfId="8" applyNumberFormat="1" applyFont="1" applyFill="1" applyBorder="1" applyAlignment="1" applyProtection="1">
      <alignment horizontal="center" vertical="center"/>
      <protection hidden="1"/>
    </xf>
    <xf numFmtId="167" fontId="9" fillId="0" borderId="20" xfId="9" applyNumberFormat="1" applyFont="1" applyFill="1" applyBorder="1" applyAlignment="1" applyProtection="1">
      <alignment horizontal="center" vertical="center" shrinkToFit="1"/>
      <protection hidden="1"/>
    </xf>
    <xf numFmtId="167" fontId="9" fillId="0" borderId="20" xfId="9" applyNumberFormat="1" applyFont="1" applyFill="1" applyBorder="1" applyAlignment="1" applyProtection="1">
      <alignment horizontal="right" vertical="center" shrinkToFit="1"/>
      <protection hidden="1"/>
    </xf>
    <xf numFmtId="169" fontId="7" fillId="0" borderId="16" xfId="8" applyFont="1" applyFill="1" applyBorder="1" applyAlignment="1" applyProtection="1">
      <alignment horizontal="center" vertical="center"/>
      <protection hidden="1"/>
    </xf>
    <xf numFmtId="167" fontId="7" fillId="0" borderId="16" xfId="9" applyNumberFormat="1" applyFont="1" applyFill="1" applyBorder="1" applyAlignment="1" applyProtection="1">
      <alignment horizontal="right" vertical="center" shrinkToFit="1"/>
      <protection hidden="1"/>
    </xf>
    <xf numFmtId="172" fontId="9" fillId="0" borderId="10" xfId="9" applyNumberFormat="1" applyFont="1" applyFill="1" applyBorder="1" applyAlignment="1" applyProtection="1">
      <alignment horizontal="center" vertical="center" shrinkToFit="1"/>
      <protection hidden="1"/>
    </xf>
    <xf numFmtId="41" fontId="7" fillId="0" borderId="16" xfId="9" applyNumberFormat="1" applyFont="1" applyFill="1" applyBorder="1" applyAlignment="1" applyProtection="1">
      <alignment horizontal="center" vertical="center" shrinkToFit="1"/>
      <protection hidden="1"/>
    </xf>
    <xf numFmtId="171" fontId="7" fillId="0" borderId="16" xfId="9" applyNumberFormat="1" applyFont="1" applyFill="1" applyBorder="1" applyAlignment="1" applyProtection="1">
      <alignment horizontal="center" vertical="center" shrinkToFit="1"/>
      <protection hidden="1"/>
    </xf>
    <xf numFmtId="172" fontId="7" fillId="0" borderId="16" xfId="9" applyNumberFormat="1" applyFont="1" applyFill="1" applyBorder="1" applyAlignment="1" applyProtection="1">
      <alignment horizontal="center" vertical="center" shrinkToFit="1"/>
      <protection hidden="1"/>
    </xf>
    <xf numFmtId="41" fontId="7" fillId="0" borderId="11" xfId="9" applyNumberFormat="1" applyFont="1" applyFill="1" applyBorder="1" applyAlignment="1" applyProtection="1">
      <alignment horizontal="center" vertical="center" shrinkToFit="1"/>
      <protection hidden="1"/>
    </xf>
    <xf numFmtId="171" fontId="7" fillId="0" borderId="11" xfId="9" applyNumberFormat="1" applyFont="1" applyFill="1" applyBorder="1" applyAlignment="1" applyProtection="1">
      <alignment horizontal="center" vertical="center" shrinkToFit="1"/>
      <protection hidden="1"/>
    </xf>
    <xf numFmtId="172" fontId="7" fillId="0" borderId="11" xfId="9" applyNumberFormat="1" applyFont="1" applyFill="1" applyBorder="1" applyAlignment="1" applyProtection="1">
      <alignment horizontal="center" vertical="center" shrinkToFit="1"/>
      <protection hidden="1"/>
    </xf>
    <xf numFmtId="167" fontId="7" fillId="0" borderId="11" xfId="9" applyNumberFormat="1" applyFont="1" applyFill="1" applyBorder="1" applyAlignment="1" applyProtection="1">
      <alignment horizontal="right" vertical="center" shrinkToFit="1"/>
      <protection hidden="1"/>
    </xf>
    <xf numFmtId="167" fontId="7" fillId="0" borderId="0" xfId="8" applyNumberFormat="1" applyFont="1" applyFill="1" applyBorder="1" applyAlignment="1" applyProtection="1">
      <alignment vertical="center"/>
      <protection hidden="1"/>
    </xf>
    <xf numFmtId="169" fontId="7" fillId="0" borderId="0" xfId="8" applyFont="1" applyFill="1" applyAlignment="1" applyProtection="1">
      <alignment horizontal="center" vertical="center"/>
      <protection hidden="1"/>
    </xf>
    <xf numFmtId="169" fontId="7" fillId="0" borderId="0" xfId="8" applyFont="1" applyFill="1" applyBorder="1" applyAlignment="1" applyProtection="1">
      <alignment horizontal="center" vertical="center"/>
      <protection hidden="1"/>
    </xf>
    <xf numFmtId="169" fontId="5" fillId="0" borderId="0" xfId="8" applyFont="1" applyFill="1" applyBorder="1" applyAlignment="1" applyProtection="1">
      <alignment horizontal="center" vertical="center"/>
      <protection hidden="1"/>
    </xf>
    <xf numFmtId="3" fontId="9" fillId="0" borderId="0" xfId="8" applyNumberFormat="1" applyFont="1" applyFill="1" applyAlignment="1" applyProtection="1">
      <alignment vertical="center"/>
      <protection hidden="1"/>
    </xf>
    <xf numFmtId="169" fontId="9" fillId="0" borderId="0" xfId="8" applyFont="1" applyFill="1" applyAlignment="1" applyProtection="1">
      <alignment vertical="center"/>
      <protection hidden="1"/>
    </xf>
    <xf numFmtId="3" fontId="9" fillId="0" borderId="0" xfId="8" applyNumberFormat="1" applyFont="1" applyFill="1" applyAlignment="1" applyProtection="1">
      <alignment horizontal="center" vertical="center"/>
      <protection hidden="1"/>
    </xf>
    <xf numFmtId="165" fontId="9" fillId="0" borderId="0" xfId="8" applyNumberFormat="1" applyFont="1" applyFill="1" applyAlignment="1" applyProtection="1">
      <alignment horizontal="center" vertical="center"/>
      <protection hidden="1"/>
    </xf>
    <xf numFmtId="4" fontId="9" fillId="0" borderId="0" xfId="8" applyNumberFormat="1" applyFont="1" applyFill="1" applyAlignment="1" applyProtection="1">
      <alignment horizontal="center" vertical="center"/>
      <protection hidden="1"/>
    </xf>
    <xf numFmtId="169" fontId="9" fillId="0" borderId="0" xfId="8" applyFont="1" applyFill="1" applyBorder="1" applyAlignment="1" applyProtection="1">
      <alignment vertical="center"/>
      <protection hidden="1"/>
    </xf>
    <xf numFmtId="169" fontId="6" fillId="0" borderId="0" xfId="8" applyFont="1" applyFill="1" applyBorder="1" applyAlignment="1" applyProtection="1">
      <alignment vertical="center"/>
      <protection hidden="1"/>
    </xf>
    <xf numFmtId="169" fontId="6" fillId="0" borderId="0" xfId="8" applyFont="1" applyFill="1" applyAlignment="1">
      <alignment vertical="center"/>
    </xf>
    <xf numFmtId="3" fontId="7" fillId="0" borderId="3" xfId="8" applyNumberFormat="1" applyFont="1" applyFill="1" applyBorder="1" applyAlignment="1" applyProtection="1">
      <alignment horizontal="center" vertical="center"/>
      <protection hidden="1"/>
    </xf>
    <xf numFmtId="2" fontId="9" fillId="0" borderId="0" xfId="8" applyNumberFormat="1" applyFont="1" applyFill="1" applyBorder="1" applyAlignment="1" applyProtection="1">
      <alignment horizontal="center" vertical="center"/>
      <protection hidden="1"/>
    </xf>
    <xf numFmtId="165" fontId="9" fillId="0" borderId="3" xfId="8" applyNumberFormat="1" applyFont="1" applyFill="1" applyBorder="1" applyAlignment="1" applyProtection="1">
      <alignment horizontal="center" vertical="center"/>
      <protection hidden="1"/>
    </xf>
    <xf numFmtId="4" fontId="9" fillId="0" borderId="3" xfId="8" applyNumberFormat="1" applyFont="1" applyFill="1" applyBorder="1" applyAlignment="1" applyProtection="1">
      <alignment horizontal="center" vertical="center"/>
      <protection hidden="1"/>
    </xf>
    <xf numFmtId="1" fontId="9" fillId="0" borderId="9" xfId="8" applyNumberFormat="1" applyFont="1" applyFill="1" applyBorder="1" applyAlignment="1" applyProtection="1">
      <alignment horizontal="center" vertical="center"/>
      <protection hidden="1"/>
    </xf>
    <xf numFmtId="1" fontId="9" fillId="0" borderId="0" xfId="8" applyNumberFormat="1" applyFont="1" applyFill="1" applyBorder="1" applyAlignment="1" applyProtection="1">
      <alignment horizontal="center" vertical="center"/>
      <protection hidden="1"/>
    </xf>
    <xf numFmtId="169" fontId="7" fillId="0" borderId="5" xfId="8" applyFont="1" applyBorder="1" applyAlignment="1" applyProtection="1">
      <alignment horizontal="center" vertical="center"/>
      <protection hidden="1"/>
    </xf>
    <xf numFmtId="3" fontId="7" fillId="0" borderId="5" xfId="9" applyNumberFormat="1" applyFont="1" applyBorder="1" applyAlignment="1" applyProtection="1">
      <alignment horizontal="center" vertical="center" shrinkToFit="1"/>
      <protection hidden="1"/>
    </xf>
    <xf numFmtId="3" fontId="9" fillId="0" borderId="10" xfId="8" applyNumberFormat="1" applyFont="1" applyBorder="1" applyAlignment="1" applyProtection="1">
      <alignment horizontal="center" vertical="center"/>
      <protection hidden="1"/>
    </xf>
    <xf numFmtId="41" fontId="7" fillId="0" borderId="5" xfId="9" applyNumberFormat="1" applyFont="1" applyBorder="1" applyAlignment="1" applyProtection="1">
      <alignment horizontal="center" vertical="center" shrinkToFit="1"/>
      <protection hidden="1"/>
    </xf>
    <xf numFmtId="171" fontId="7" fillId="0" borderId="5" xfId="9" applyNumberFormat="1" applyFont="1" applyBorder="1" applyAlignment="1" applyProtection="1">
      <alignment horizontal="center" vertical="center" shrinkToFit="1"/>
      <protection hidden="1"/>
    </xf>
    <xf numFmtId="172" fontId="7" fillId="0" borderId="5" xfId="9" applyNumberFormat="1" applyFont="1" applyBorder="1" applyAlignment="1" applyProtection="1">
      <alignment horizontal="center" vertical="center" shrinkToFit="1"/>
      <protection hidden="1"/>
    </xf>
    <xf numFmtId="3" fontId="9" fillId="0" borderId="11" xfId="8" applyNumberFormat="1" applyFont="1" applyBorder="1" applyAlignment="1" applyProtection="1">
      <alignment horizontal="center" vertical="center"/>
      <protection hidden="1"/>
    </xf>
    <xf numFmtId="17" fontId="7" fillId="0" borderId="11" xfId="8" applyNumberFormat="1" applyFont="1" applyBorder="1" applyAlignment="1" applyProtection="1">
      <alignment horizontal="center" vertical="center"/>
      <protection hidden="1"/>
    </xf>
    <xf numFmtId="41" fontId="7" fillId="0" borderId="11" xfId="9" applyNumberFormat="1" applyFont="1" applyBorder="1" applyAlignment="1" applyProtection="1">
      <alignment horizontal="center" vertical="center" shrinkToFit="1"/>
      <protection hidden="1"/>
    </xf>
    <xf numFmtId="172" fontId="7" fillId="0" borderId="11" xfId="9" applyNumberFormat="1" applyFont="1" applyBorder="1" applyAlignment="1" applyProtection="1">
      <alignment horizontal="center" vertical="center" shrinkToFit="1"/>
      <protection hidden="1"/>
    </xf>
    <xf numFmtId="171" fontId="7" fillId="0" borderId="11" xfId="9" applyNumberFormat="1" applyFont="1" applyBorder="1" applyAlignment="1" applyProtection="1">
      <alignment horizontal="center" vertical="center" shrinkToFit="1"/>
      <protection hidden="1"/>
    </xf>
    <xf numFmtId="167" fontId="7" fillId="0" borderId="11" xfId="9" applyNumberFormat="1" applyFont="1" applyBorder="1" applyAlignment="1" applyProtection="1">
      <alignment horizontal="center" vertical="center" shrinkToFit="1"/>
      <protection hidden="1"/>
    </xf>
    <xf numFmtId="169" fontId="25" fillId="0" borderId="0" xfId="8" applyFont="1" applyFill="1" applyBorder="1" applyAlignment="1" applyProtection="1">
      <alignment vertical="center"/>
      <protection hidden="1"/>
    </xf>
    <xf numFmtId="3" fontId="7" fillId="0" borderId="9" xfId="8" applyNumberFormat="1" applyFont="1" applyFill="1" applyBorder="1" applyAlignment="1" applyProtection="1">
      <alignment horizontal="center" vertical="center" wrapText="1"/>
      <protection hidden="1"/>
    </xf>
    <xf numFmtId="3" fontId="9" fillId="0" borderId="9" xfId="9" applyNumberFormat="1" applyFont="1" applyFill="1" applyBorder="1" applyAlignment="1" applyProtection="1">
      <alignment horizontal="right" vertical="center" shrinkToFit="1"/>
      <protection hidden="1"/>
    </xf>
    <xf numFmtId="3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3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4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72" fontId="9" fillId="0" borderId="15" xfId="9" applyNumberFormat="1" applyFont="1" applyFill="1" applyBorder="1" applyAlignment="1" applyProtection="1">
      <alignment horizontal="center" vertical="center" shrinkToFit="1"/>
      <protection hidden="1"/>
    </xf>
    <xf numFmtId="169" fontId="7" fillId="0" borderId="5" xfId="8" applyFont="1" applyFill="1" applyBorder="1" applyAlignment="1" applyProtection="1">
      <alignment horizontal="center" vertical="center"/>
      <protection hidden="1"/>
    </xf>
    <xf numFmtId="1" fontId="8" fillId="0" borderId="0" xfId="8" applyNumberFormat="1" applyFont="1" applyFill="1" applyBorder="1" applyAlignment="1" applyProtection="1">
      <alignment horizontal="center" vertical="center"/>
      <protection hidden="1"/>
    </xf>
    <xf numFmtId="41" fontId="7" fillId="0" borderId="17" xfId="9" applyNumberFormat="1" applyFont="1" applyFill="1" applyBorder="1" applyAlignment="1" applyProtection="1">
      <alignment horizontal="center" vertical="center" shrinkToFit="1"/>
      <protection hidden="1"/>
    </xf>
    <xf numFmtId="171" fontId="7" fillId="0" borderId="17" xfId="9" applyNumberFormat="1" applyFont="1" applyFill="1" applyBorder="1" applyAlignment="1" applyProtection="1">
      <alignment horizontal="center" vertical="center" shrinkToFit="1"/>
      <protection hidden="1"/>
    </xf>
    <xf numFmtId="172" fontId="7" fillId="0" borderId="17" xfId="9" applyNumberFormat="1" applyFont="1" applyFill="1" applyBorder="1" applyAlignment="1" applyProtection="1">
      <alignment horizontal="center" vertical="center" shrinkToFit="1"/>
      <protection hidden="1"/>
    </xf>
    <xf numFmtId="167" fontId="7" fillId="0" borderId="17" xfId="9" applyNumberFormat="1" applyFont="1" applyFill="1" applyBorder="1" applyAlignment="1" applyProtection="1">
      <alignment horizontal="right" vertical="center" shrinkToFit="1"/>
      <protection hidden="1"/>
    </xf>
    <xf numFmtId="167" fontId="7" fillId="0" borderId="0" xfId="9" applyNumberFormat="1" applyFont="1" applyFill="1" applyBorder="1" applyAlignment="1" applyProtection="1">
      <alignment horizontal="center" vertical="center" shrinkToFit="1"/>
      <protection hidden="1"/>
    </xf>
    <xf numFmtId="3" fontId="9" fillId="0" borderId="2" xfId="9" applyNumberFormat="1" applyFont="1" applyFill="1" applyBorder="1" applyAlignment="1" applyProtection="1">
      <alignment horizontal="center" vertical="center" shrinkToFit="1"/>
      <protection hidden="1"/>
    </xf>
    <xf numFmtId="3" fontId="9" fillId="0" borderId="18" xfId="8" applyNumberFormat="1" applyFont="1" applyFill="1" applyBorder="1" applyAlignment="1" applyProtection="1">
      <alignment horizontal="center" vertical="center"/>
      <protection hidden="1"/>
    </xf>
    <xf numFmtId="41" fontId="9" fillId="0" borderId="31" xfId="8" applyNumberFormat="1" applyFont="1" applyFill="1" applyBorder="1" applyAlignment="1" applyProtection="1">
      <alignment horizontal="center" vertical="center" shrinkToFit="1"/>
      <protection hidden="1"/>
    </xf>
    <xf numFmtId="3" fontId="9" fillId="0" borderId="3" xfId="9" applyNumberFormat="1" applyFont="1" applyFill="1" applyBorder="1" applyAlignment="1" applyProtection="1">
      <alignment horizontal="right" vertical="center" shrinkToFit="1"/>
      <protection hidden="1"/>
    </xf>
    <xf numFmtId="41" fontId="7" fillId="0" borderId="5" xfId="9" applyNumberFormat="1" applyFont="1" applyFill="1" applyBorder="1" applyAlignment="1" applyProtection="1">
      <alignment horizontal="center" vertical="center" shrinkToFit="1"/>
      <protection hidden="1"/>
    </xf>
    <xf numFmtId="171" fontId="7" fillId="0" borderId="5" xfId="9" applyNumberFormat="1" applyFont="1" applyFill="1" applyBorder="1" applyAlignment="1" applyProtection="1">
      <alignment horizontal="center" vertical="center" shrinkToFit="1"/>
      <protection hidden="1"/>
    </xf>
    <xf numFmtId="172" fontId="7" fillId="0" borderId="5" xfId="9" applyNumberFormat="1" applyFont="1" applyFill="1" applyBorder="1" applyAlignment="1" applyProtection="1">
      <alignment horizontal="center" vertical="center" shrinkToFit="1"/>
      <protection hidden="1"/>
    </xf>
    <xf numFmtId="3" fontId="7" fillId="0" borderId="5" xfId="9" applyNumberFormat="1" applyFont="1" applyFill="1" applyBorder="1" applyAlignment="1" applyProtection="1">
      <alignment horizontal="center" vertical="center" shrinkToFit="1"/>
      <protection hidden="1"/>
    </xf>
    <xf numFmtId="169" fontId="7" fillId="0" borderId="0" xfId="8" applyFont="1" applyAlignment="1" applyProtection="1">
      <alignment horizontal="center" vertical="center"/>
      <protection hidden="1"/>
    </xf>
    <xf numFmtId="169" fontId="7" fillId="0" borderId="0" xfId="8" applyFont="1" applyBorder="1" applyAlignment="1" applyProtection="1">
      <alignment horizontal="center" vertical="center"/>
      <protection hidden="1"/>
    </xf>
    <xf numFmtId="169" fontId="9" fillId="0" borderId="0" xfId="8" applyFont="1" applyBorder="1" applyAlignment="1" applyProtection="1">
      <alignment horizontal="center" vertical="center"/>
      <protection hidden="1"/>
    </xf>
    <xf numFmtId="169" fontId="5" fillId="0" borderId="0" xfId="8" applyFont="1" applyBorder="1" applyAlignment="1" applyProtection="1">
      <alignment horizontal="center" vertical="center"/>
      <protection hidden="1"/>
    </xf>
    <xf numFmtId="3" fontId="7" fillId="0" borderId="0" xfId="8" applyNumberFormat="1" applyFont="1" applyAlignment="1" applyProtection="1">
      <alignment vertical="center"/>
      <protection hidden="1"/>
    </xf>
    <xf numFmtId="169" fontId="7" fillId="0" borderId="0" xfId="8" applyFont="1" applyAlignment="1" applyProtection="1">
      <alignment vertical="center"/>
      <protection hidden="1"/>
    </xf>
    <xf numFmtId="3" fontId="7" fillId="0" borderId="0" xfId="8" applyNumberFormat="1" applyFont="1" applyAlignment="1" applyProtection="1">
      <alignment horizontal="center" vertical="center"/>
      <protection hidden="1"/>
    </xf>
    <xf numFmtId="3" fontId="7" fillId="0" borderId="0" xfId="8" applyNumberFormat="1" applyFont="1" applyFill="1" applyAlignment="1" applyProtection="1">
      <alignment horizontal="center" vertical="center"/>
      <protection hidden="1"/>
    </xf>
    <xf numFmtId="165" fontId="7" fillId="0" borderId="0" xfId="8" applyNumberFormat="1" applyFont="1" applyAlignment="1" applyProtection="1">
      <alignment horizontal="center" vertical="center"/>
      <protection hidden="1"/>
    </xf>
    <xf numFmtId="4" fontId="7" fillId="0" borderId="0" xfId="8" applyNumberFormat="1" applyFont="1" applyAlignment="1" applyProtection="1">
      <alignment horizontal="center" vertical="center"/>
      <protection hidden="1"/>
    </xf>
    <xf numFmtId="169" fontId="7" fillId="0" borderId="0" xfId="8" applyFont="1" applyBorder="1" applyAlignment="1" applyProtection="1">
      <alignment vertical="center"/>
      <protection hidden="1"/>
    </xf>
    <xf numFmtId="169" fontId="9" fillId="0" borderId="0" xfId="8" applyFont="1" applyBorder="1" applyAlignment="1" applyProtection="1">
      <alignment vertical="center"/>
      <protection hidden="1"/>
    </xf>
    <xf numFmtId="169" fontId="5" fillId="0" borderId="0" xfId="8" applyFont="1" applyBorder="1" applyAlignment="1" applyProtection="1">
      <alignment vertical="center"/>
      <protection hidden="1"/>
    </xf>
    <xf numFmtId="3" fontId="9" fillId="0" borderId="9" xfId="8" applyNumberFormat="1" applyFont="1" applyBorder="1" applyAlignment="1" applyProtection="1">
      <alignment horizontal="right" vertical="center"/>
      <protection hidden="1"/>
    </xf>
    <xf numFmtId="169" fontId="9" fillId="0" borderId="9" xfId="8" applyFont="1" applyBorder="1" applyAlignment="1" applyProtection="1">
      <alignment vertical="center"/>
      <protection hidden="1"/>
    </xf>
    <xf numFmtId="41" fontId="9" fillId="0" borderId="9" xfId="9" applyNumberFormat="1" applyFont="1" applyBorder="1" applyAlignment="1" applyProtection="1">
      <alignment horizontal="center" vertical="center" shrinkToFit="1"/>
      <protection hidden="1"/>
    </xf>
    <xf numFmtId="167" fontId="9" fillId="0" borderId="9" xfId="9" applyNumberFormat="1" applyFont="1" applyBorder="1" applyAlignment="1" applyProtection="1">
      <alignment horizontal="right" vertical="center" shrinkToFit="1"/>
      <protection hidden="1"/>
    </xf>
    <xf numFmtId="1" fontId="9" fillId="0" borderId="0" xfId="8" applyNumberFormat="1" applyFont="1" applyBorder="1" applyAlignment="1" applyProtection="1">
      <alignment horizontal="center" vertical="center"/>
      <protection hidden="1"/>
    </xf>
    <xf numFmtId="3" fontId="9" fillId="0" borderId="2" xfId="8" applyNumberFormat="1" applyFont="1" applyBorder="1" applyAlignment="1" applyProtection="1">
      <alignment horizontal="right" vertical="center"/>
      <protection hidden="1"/>
    </xf>
    <xf numFmtId="169" fontId="9" fillId="0" borderId="3" xfId="8" applyFont="1" applyBorder="1" applyAlignment="1" applyProtection="1">
      <alignment vertical="center"/>
      <protection hidden="1"/>
    </xf>
    <xf numFmtId="41" fontId="9" fillId="0" borderId="2" xfId="9" applyNumberFormat="1" applyFont="1" applyBorder="1" applyAlignment="1" applyProtection="1">
      <alignment horizontal="center" vertical="center" shrinkToFit="1"/>
      <protection hidden="1"/>
    </xf>
    <xf numFmtId="167" fontId="9" fillId="0" borderId="2" xfId="9" applyNumberFormat="1" applyFont="1" applyBorder="1" applyAlignment="1" applyProtection="1">
      <alignment horizontal="right" vertical="center" shrinkToFit="1"/>
      <protection hidden="1"/>
    </xf>
    <xf numFmtId="3" fontId="9" fillId="0" borderId="3" xfId="8" applyNumberFormat="1" applyFont="1" applyBorder="1" applyAlignment="1" applyProtection="1">
      <alignment horizontal="right" vertical="center"/>
      <protection hidden="1"/>
    </xf>
    <xf numFmtId="41" fontId="9" fillId="0" borderId="3" xfId="9" applyNumberFormat="1" applyFont="1" applyBorder="1" applyAlignment="1" applyProtection="1">
      <alignment horizontal="center" vertical="center" shrinkToFit="1"/>
      <protection hidden="1"/>
    </xf>
    <xf numFmtId="167" fontId="9" fillId="0" borderId="3" xfId="9" applyNumberFormat="1" applyFont="1" applyBorder="1" applyAlignment="1" applyProtection="1">
      <alignment horizontal="right" vertical="center" shrinkToFit="1"/>
      <protection hidden="1"/>
    </xf>
    <xf numFmtId="3" fontId="9" fillId="0" borderId="3" xfId="8" applyNumberFormat="1" applyFont="1" applyFill="1" applyBorder="1" applyAlignment="1" applyProtection="1">
      <alignment horizontal="right" vertical="center"/>
      <protection hidden="1"/>
    </xf>
    <xf numFmtId="3" fontId="9" fillId="0" borderId="3" xfId="9" applyNumberFormat="1" applyFont="1" applyBorder="1" applyAlignment="1" applyProtection="1">
      <alignment horizontal="center" vertical="center" shrinkToFit="1"/>
      <protection hidden="1"/>
    </xf>
    <xf numFmtId="167" fontId="9" fillId="0" borderId="10" xfId="9" applyNumberFormat="1" applyFont="1" applyBorder="1" applyAlignment="1" applyProtection="1">
      <alignment horizontal="right" vertical="center" shrinkToFit="1"/>
      <protection hidden="1"/>
    </xf>
    <xf numFmtId="167" fontId="9" fillId="0" borderId="6" xfId="9" applyNumberFormat="1" applyFont="1" applyBorder="1" applyAlignment="1" applyProtection="1">
      <alignment horizontal="right" vertical="center" shrinkToFit="1"/>
      <protection hidden="1"/>
    </xf>
    <xf numFmtId="3" fontId="7" fillId="0" borderId="1" xfId="8" applyNumberFormat="1" applyFont="1" applyBorder="1" applyAlignment="1" applyProtection="1">
      <alignment vertical="center"/>
      <protection hidden="1"/>
    </xf>
    <xf numFmtId="169" fontId="7" fillId="0" borderId="1" xfId="8" applyFont="1" applyBorder="1" applyAlignment="1" applyProtection="1">
      <alignment horizontal="center" vertical="center"/>
      <protection hidden="1"/>
    </xf>
    <xf numFmtId="41" fontId="7" fillId="0" borderId="1" xfId="9" applyNumberFormat="1" applyFont="1" applyBorder="1" applyAlignment="1" applyProtection="1">
      <alignment horizontal="center" vertical="center" shrinkToFit="1"/>
      <protection hidden="1"/>
    </xf>
    <xf numFmtId="172" fontId="7" fillId="0" borderId="1" xfId="9" applyNumberFormat="1" applyFont="1" applyBorder="1" applyAlignment="1" applyProtection="1">
      <alignment horizontal="center" vertical="center" shrinkToFit="1"/>
      <protection hidden="1"/>
    </xf>
    <xf numFmtId="167" fontId="7" fillId="0" borderId="1" xfId="9" applyNumberFormat="1" applyFont="1" applyBorder="1" applyAlignment="1" applyProtection="1">
      <alignment horizontal="right" vertical="center" shrinkToFit="1"/>
      <protection hidden="1"/>
    </xf>
    <xf numFmtId="167" fontId="7" fillId="0" borderId="0" xfId="9" applyNumberFormat="1" applyFont="1" applyBorder="1" applyAlignment="1" applyProtection="1">
      <alignment horizontal="center" vertical="center" shrinkToFit="1"/>
      <protection hidden="1"/>
    </xf>
    <xf numFmtId="3" fontId="9" fillId="0" borderId="9" xfId="8" applyNumberFormat="1" applyFont="1" applyBorder="1" applyAlignment="1" applyProtection="1">
      <alignment vertical="center"/>
      <protection hidden="1"/>
    </xf>
    <xf numFmtId="169" fontId="7" fillId="0" borderId="2" xfId="8" applyFont="1" applyBorder="1" applyAlignment="1" applyProtection="1">
      <alignment vertical="center"/>
      <protection hidden="1"/>
    </xf>
    <xf numFmtId="167" fontId="7" fillId="0" borderId="0" xfId="9" applyNumberFormat="1" applyFont="1" applyBorder="1" applyAlignment="1" applyProtection="1">
      <alignment vertical="center"/>
      <protection hidden="1"/>
    </xf>
    <xf numFmtId="3" fontId="9" fillId="0" borderId="3" xfId="8" applyNumberFormat="1" applyFont="1" applyBorder="1" applyAlignment="1" applyProtection="1">
      <alignment vertical="center"/>
      <protection hidden="1"/>
    </xf>
    <xf numFmtId="169" fontId="7" fillId="0" borderId="3" xfId="8" applyFont="1" applyBorder="1" applyAlignment="1" applyProtection="1">
      <alignment vertical="center"/>
      <protection hidden="1"/>
    </xf>
    <xf numFmtId="167" fontId="7" fillId="0" borderId="0" xfId="9" applyNumberFormat="1" applyFont="1" applyBorder="1" applyAlignment="1" applyProtection="1">
      <alignment vertical="center" shrinkToFit="1"/>
      <protection hidden="1"/>
    </xf>
    <xf numFmtId="3" fontId="9" fillId="0" borderId="2" xfId="8" applyNumberFormat="1" applyFont="1" applyBorder="1" applyAlignment="1" applyProtection="1">
      <alignment vertical="center"/>
      <protection hidden="1"/>
    </xf>
    <xf numFmtId="3" fontId="9" fillId="0" borderId="15" xfId="8" applyNumberFormat="1" applyFont="1" applyBorder="1" applyAlignment="1" applyProtection="1">
      <alignment vertical="center"/>
      <protection hidden="1"/>
    </xf>
    <xf numFmtId="17" fontId="7" fillId="0" borderId="10" xfId="8" applyNumberFormat="1" applyFont="1" applyBorder="1" applyAlignment="1" applyProtection="1">
      <alignment horizontal="left" vertical="center"/>
      <protection hidden="1"/>
    </xf>
    <xf numFmtId="167" fontId="7" fillId="0" borderId="0" xfId="9" applyNumberFormat="1" applyFont="1" applyBorder="1" applyAlignment="1" applyProtection="1">
      <alignment horizontal="right" vertical="center" shrinkToFit="1"/>
      <protection hidden="1"/>
    </xf>
    <xf numFmtId="3" fontId="9" fillId="0" borderId="0" xfId="8" applyNumberFormat="1" applyFont="1" applyAlignment="1" applyProtection="1">
      <alignment vertical="center"/>
      <protection hidden="1"/>
    </xf>
    <xf numFmtId="167" fontId="7" fillId="0" borderId="0" xfId="9" applyNumberFormat="1" applyFont="1" applyFill="1" applyBorder="1" applyAlignment="1" applyProtection="1">
      <alignment horizontal="right" vertical="center" shrinkToFit="1"/>
      <protection hidden="1"/>
    </xf>
    <xf numFmtId="3" fontId="9" fillId="0" borderId="0" xfId="8" applyNumberFormat="1" applyFont="1" applyAlignment="1">
      <alignment vertical="center"/>
    </xf>
    <xf numFmtId="169" fontId="9" fillId="0" borderId="0" xfId="8" applyFont="1" applyAlignment="1">
      <alignment vertical="center"/>
    </xf>
    <xf numFmtId="3" fontId="9" fillId="0" borderId="0" xfId="8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4" fontId="9" fillId="0" borderId="0" xfId="8" applyNumberFormat="1" applyFont="1" applyAlignment="1">
      <alignment horizontal="center" vertical="center"/>
    </xf>
    <xf numFmtId="169" fontId="6" fillId="0" borderId="0" xfId="8" applyFont="1" applyBorder="1" applyAlignment="1">
      <alignment vertical="center"/>
    </xf>
    <xf numFmtId="3" fontId="6" fillId="0" borderId="0" xfId="8" applyNumberFormat="1" applyFont="1" applyAlignment="1">
      <alignment vertical="center"/>
    </xf>
    <xf numFmtId="3" fontId="6" fillId="0" borderId="0" xfId="8" applyNumberFormat="1" applyFont="1" applyAlignment="1">
      <alignment horizontal="center" vertical="center"/>
    </xf>
    <xf numFmtId="3" fontId="6" fillId="0" borderId="0" xfId="8" applyNumberFormat="1" applyFont="1" applyFill="1" applyAlignment="1">
      <alignment horizontal="center" vertical="center"/>
    </xf>
    <xf numFmtId="165" fontId="6" fillId="0" borderId="0" xfId="8" applyNumberFormat="1" applyFont="1" applyAlignment="1">
      <alignment horizontal="center" vertical="center"/>
    </xf>
    <xf numFmtId="4" fontId="6" fillId="0" borderId="0" xfId="8" applyNumberFormat="1" applyFont="1" applyAlignment="1">
      <alignment horizontal="center" vertical="center"/>
    </xf>
    <xf numFmtId="173" fontId="6" fillId="0" borderId="0" xfId="0" applyNumberFormat="1" applyFont="1"/>
    <xf numFmtId="1" fontId="7" fillId="0" borderId="0" xfId="0" applyNumberFormat="1" applyFont="1" applyBorder="1" applyProtection="1">
      <protection hidden="1"/>
    </xf>
    <xf numFmtId="1" fontId="9" fillId="0" borderId="2" xfId="1" applyNumberFormat="1" applyFont="1" applyFill="1" applyBorder="1" applyAlignment="1" applyProtection="1">
      <alignment horizontal="center" shrinkToFit="1"/>
      <protection hidden="1"/>
    </xf>
    <xf numFmtId="3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41" fontId="32" fillId="0" borderId="3" xfId="9" applyNumberFormat="1" applyFont="1" applyFill="1" applyBorder="1" applyAlignment="1" applyProtection="1">
      <alignment horizontal="center" vertical="center" shrinkToFit="1"/>
      <protection hidden="1"/>
    </xf>
    <xf numFmtId="169" fontId="37" fillId="0" borderId="0" xfId="0" applyFont="1" applyFill="1" applyAlignment="1">
      <alignment vertical="top"/>
    </xf>
    <xf numFmtId="169" fontId="12" fillId="0" borderId="0" xfId="7" applyFont="1" applyAlignment="1">
      <alignment horizontal="left"/>
    </xf>
    <xf numFmtId="3" fontId="18" fillId="3" borderId="4" xfId="7" applyNumberFormat="1" applyFont="1" applyFill="1" applyBorder="1" applyAlignment="1">
      <alignment horizontal="center" vertical="center"/>
    </xf>
    <xf numFmtId="4" fontId="18" fillId="3" borderId="4" xfId="7" applyNumberFormat="1" applyFont="1" applyFill="1" applyBorder="1" applyAlignment="1">
      <alignment horizontal="center" vertical="center"/>
    </xf>
    <xf numFmtId="41" fontId="7" fillId="3" borderId="1" xfId="9" applyNumberFormat="1" applyFont="1" applyFill="1" applyBorder="1" applyAlignment="1" applyProtection="1">
      <alignment horizontal="center" vertical="center" shrinkToFit="1"/>
      <protection hidden="1"/>
    </xf>
    <xf numFmtId="3" fontId="9" fillId="3" borderId="2" xfId="1" applyNumberFormat="1" applyFont="1" applyFill="1" applyBorder="1" applyAlignment="1" applyProtection="1">
      <alignment horizontal="center" shrinkToFit="1"/>
      <protection hidden="1"/>
    </xf>
    <xf numFmtId="172" fontId="7" fillId="3" borderId="1" xfId="9" applyNumberFormat="1" applyFont="1" applyFill="1" applyBorder="1" applyAlignment="1" applyProtection="1">
      <alignment horizontal="center" vertical="center" shrinkToFit="1"/>
      <protection hidden="1"/>
    </xf>
    <xf numFmtId="174" fontId="11" fillId="0" borderId="0" xfId="0" applyNumberFormat="1" applyFont="1" applyFill="1" applyBorder="1" applyAlignment="1">
      <alignment horizontal="right"/>
    </xf>
    <xf numFmtId="3" fontId="9" fillId="0" borderId="20" xfId="1" applyNumberFormat="1" applyFont="1" applyFill="1" applyBorder="1" applyAlignment="1" applyProtection="1">
      <alignment horizontal="center" shrinkToFit="1"/>
      <protection hidden="1"/>
    </xf>
    <xf numFmtId="2" fontId="9" fillId="0" borderId="20" xfId="1" applyNumberFormat="1" applyFont="1" applyFill="1" applyBorder="1" applyAlignment="1" applyProtection="1">
      <alignment horizontal="center" shrinkToFit="1"/>
      <protection hidden="1"/>
    </xf>
    <xf numFmtId="1" fontId="9" fillId="0" borderId="20" xfId="1" applyNumberFormat="1" applyFont="1" applyFill="1" applyBorder="1" applyAlignment="1" applyProtection="1">
      <alignment horizontal="center" vertical="center" shrinkToFit="1"/>
      <protection hidden="1"/>
    </xf>
    <xf numFmtId="4" fontId="9" fillId="0" borderId="20" xfId="1" applyNumberFormat="1" applyFont="1" applyFill="1" applyBorder="1" applyAlignment="1" applyProtection="1">
      <alignment horizontal="center" shrinkToFit="1"/>
      <protection hidden="1"/>
    </xf>
    <xf numFmtId="2" fontId="9" fillId="0" borderId="9" xfId="1" applyNumberFormat="1" applyFont="1" applyFill="1" applyBorder="1" applyAlignment="1" applyProtection="1">
      <alignment horizontal="center" shrinkToFit="1"/>
      <protection hidden="1"/>
    </xf>
    <xf numFmtId="169" fontId="9" fillId="0" borderId="29" xfId="0" applyFont="1" applyFill="1" applyBorder="1" applyAlignment="1">
      <alignment vertical="top" shrinkToFit="1"/>
    </xf>
    <xf numFmtId="169" fontId="9" fillId="0" borderId="60" xfId="0" applyFont="1" applyFill="1" applyBorder="1" applyAlignment="1">
      <alignment vertical="top" shrinkToFit="1"/>
    </xf>
    <xf numFmtId="15" fontId="9" fillId="0" borderId="60" xfId="0" applyNumberFormat="1" applyFont="1" applyFill="1" applyBorder="1" applyAlignment="1">
      <alignment vertical="top" shrinkToFit="1"/>
    </xf>
    <xf numFmtId="169" fontId="9" fillId="0" borderId="31" xfId="0" applyFont="1" applyFill="1" applyBorder="1" applyAlignment="1">
      <alignment shrinkToFit="1"/>
    </xf>
    <xf numFmtId="172" fontId="9" fillId="0" borderId="3" xfId="9" applyNumberFormat="1" applyFont="1" applyBorder="1" applyAlignment="1" applyProtection="1">
      <alignment horizontal="center" vertical="center" shrinkToFit="1"/>
      <protection hidden="1"/>
    </xf>
    <xf numFmtId="172" fontId="9" fillId="0" borderId="2" xfId="9" applyNumberFormat="1" applyFont="1" applyBorder="1" applyAlignment="1" applyProtection="1">
      <alignment horizontal="center" vertical="center" shrinkToFit="1"/>
      <protection hidden="1"/>
    </xf>
    <xf numFmtId="2" fontId="9" fillId="0" borderId="2" xfId="1" applyNumberFormat="1" applyFont="1" applyFill="1" applyBorder="1" applyAlignment="1" applyProtection="1">
      <alignment horizontal="center" shrinkToFit="1"/>
      <protection hidden="1"/>
    </xf>
    <xf numFmtId="166" fontId="9" fillId="3" borderId="33" xfId="3" applyNumberFormat="1" applyFont="1" applyFill="1" applyBorder="1" applyAlignment="1" applyProtection="1">
      <alignment horizontal="center" shrinkToFit="1"/>
      <protection hidden="1"/>
    </xf>
    <xf numFmtId="166" fontId="9" fillId="3" borderId="36" xfId="3" applyNumberFormat="1" applyFont="1" applyFill="1" applyBorder="1" applyAlignment="1" applyProtection="1">
      <alignment horizontal="center" shrinkToFit="1"/>
      <protection hidden="1"/>
    </xf>
    <xf numFmtId="164" fontId="9" fillId="3" borderId="33" xfId="3" applyNumberFormat="1" applyFont="1" applyFill="1" applyBorder="1" applyAlignment="1" applyProtection="1">
      <alignment horizontal="center"/>
      <protection hidden="1"/>
    </xf>
    <xf numFmtId="164" fontId="9" fillId="3" borderId="36" xfId="3" applyNumberFormat="1" applyFont="1" applyFill="1" applyBorder="1" applyAlignment="1" applyProtection="1">
      <alignment horizontal="center"/>
      <protection hidden="1"/>
    </xf>
    <xf numFmtId="3" fontId="20" fillId="0" borderId="5" xfId="7" applyNumberFormat="1" applyFont="1" applyFill="1" applyBorder="1" applyAlignment="1">
      <alignment horizontal="center" vertical="center"/>
    </xf>
    <xf numFmtId="3" fontId="20" fillId="0" borderId="3" xfId="7" applyNumberFormat="1" applyFont="1" applyFill="1" applyBorder="1" applyAlignment="1">
      <alignment horizontal="center" vertical="center"/>
    </xf>
    <xf numFmtId="169" fontId="23" fillId="0" borderId="0" xfId="4" applyNumberFormat="1" applyFont="1" applyFill="1" applyBorder="1" applyAlignment="1" applyProtection="1">
      <alignment horizontal="center"/>
      <protection hidden="1"/>
    </xf>
    <xf numFmtId="167" fontId="23" fillId="0" borderId="0" xfId="1" applyNumberFormat="1" applyFont="1" applyFill="1" applyBorder="1" applyAlignment="1" applyProtection="1">
      <alignment horizontal="center"/>
      <protection hidden="1"/>
    </xf>
    <xf numFmtId="169" fontId="22" fillId="0" borderId="41" xfId="4" applyNumberFormat="1" applyFont="1" applyFill="1" applyBorder="1" applyAlignment="1" applyProtection="1">
      <alignment horizontal="center"/>
      <protection hidden="1"/>
    </xf>
    <xf numFmtId="169" fontId="23" fillId="0" borderId="33" xfId="4" applyNumberFormat="1" applyFont="1" applyFill="1" applyBorder="1" applyAlignment="1" applyProtection="1">
      <alignment horizontal="center"/>
      <protection hidden="1"/>
    </xf>
    <xf numFmtId="169" fontId="23" fillId="0" borderId="36" xfId="4" applyNumberFormat="1" applyFont="1" applyFill="1" applyBorder="1" applyAlignment="1" applyProtection="1">
      <alignment horizontal="center"/>
      <protection hidden="1"/>
    </xf>
    <xf numFmtId="169" fontId="22" fillId="0" borderId="39" xfId="4" applyNumberFormat="1" applyFont="1" applyFill="1" applyBorder="1" applyAlignment="1" applyProtection="1">
      <alignment horizontal="center"/>
      <protection hidden="1"/>
    </xf>
    <xf numFmtId="169" fontId="22" fillId="0" borderId="0" xfId="4" applyNumberFormat="1" applyFont="1" applyFill="1" applyBorder="1" applyAlignment="1" applyProtection="1">
      <alignment horizontal="center"/>
      <protection hidden="1"/>
    </xf>
    <xf numFmtId="169" fontId="9" fillId="0" borderId="0" xfId="0" applyFont="1" applyAlignment="1" applyProtection="1">
      <alignment horizontal="center"/>
      <protection hidden="1"/>
    </xf>
    <xf numFmtId="169" fontId="6" fillId="0" borderId="0" xfId="0" applyFont="1" applyAlignment="1">
      <alignment horizontal="center"/>
    </xf>
    <xf numFmtId="169" fontId="26" fillId="0" borderId="0" xfId="0" applyFont="1" applyAlignment="1">
      <alignment horizontal="center"/>
    </xf>
    <xf numFmtId="167" fontId="22" fillId="0" borderId="26" xfId="1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>
      <alignment horizontal="center"/>
    </xf>
    <xf numFmtId="167" fontId="7" fillId="0" borderId="42" xfId="1" applyNumberFormat="1" applyFont="1" applyFill="1" applyBorder="1" applyAlignment="1" applyProtection="1">
      <alignment horizontal="center"/>
      <protection hidden="1"/>
    </xf>
    <xf numFmtId="3" fontId="9" fillId="0" borderId="50" xfId="3" applyNumberFormat="1" applyFont="1" applyFill="1" applyBorder="1" applyAlignment="1" applyProtection="1">
      <alignment horizontal="center" shrinkToFit="1"/>
      <protection hidden="1"/>
    </xf>
    <xf numFmtId="3" fontId="9" fillId="0" borderId="54" xfId="3" applyNumberFormat="1" applyFont="1" applyFill="1" applyBorder="1" applyAlignment="1" applyProtection="1">
      <alignment horizontal="center" shrinkToFit="1"/>
      <protection hidden="1"/>
    </xf>
    <xf numFmtId="3" fontId="9" fillId="0" borderId="57" xfId="4" applyNumberFormat="1" applyFont="1" applyFill="1" applyBorder="1" applyAlignment="1" applyProtection="1">
      <alignment horizontal="center" shrinkToFit="1"/>
      <protection hidden="1"/>
    </xf>
    <xf numFmtId="169" fontId="9" fillId="0" borderId="0" xfId="4" applyFont="1" applyFill="1" applyBorder="1" applyAlignment="1" applyProtection="1">
      <alignment horizontal="center"/>
      <protection hidden="1"/>
    </xf>
    <xf numFmtId="3" fontId="7" fillId="0" borderId="0" xfId="1" applyNumberFormat="1" applyFont="1" applyFill="1" applyBorder="1" applyAlignment="1" applyProtection="1">
      <alignment horizontal="center" shrinkToFit="1"/>
      <protection hidden="1"/>
    </xf>
    <xf numFmtId="175" fontId="9" fillId="0" borderId="2" xfId="1" applyNumberFormat="1" applyFont="1" applyFill="1" applyBorder="1" applyAlignment="1" applyProtection="1">
      <alignment horizontal="center" shrinkToFit="1"/>
      <protection hidden="1"/>
    </xf>
    <xf numFmtId="174" fontId="9" fillId="0" borderId="2" xfId="1" applyNumberFormat="1" applyFont="1" applyFill="1" applyBorder="1" applyAlignment="1" applyProtection="1">
      <alignment horizontal="center" shrinkToFit="1"/>
      <protection hidden="1"/>
    </xf>
    <xf numFmtId="176" fontId="7" fillId="0" borderId="11" xfId="9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9" applyNumberFormat="1" applyFont="1" applyFill="1" applyBorder="1" applyAlignment="1" applyProtection="1">
      <alignment horizontal="center" vertical="center" shrinkToFit="1"/>
      <protection hidden="1"/>
    </xf>
    <xf numFmtId="176" fontId="7" fillId="0" borderId="1" xfId="9" applyNumberFormat="1" applyFont="1" applyFill="1" applyBorder="1" applyAlignment="1" applyProtection="1">
      <alignment horizontal="center" vertical="center" shrinkToFit="1"/>
      <protection hidden="1"/>
    </xf>
    <xf numFmtId="169" fontId="38" fillId="0" borderId="2" xfId="7" applyFont="1" applyBorder="1" applyAlignment="1">
      <alignment vertical="center"/>
    </xf>
    <xf numFmtId="169" fontId="7" fillId="0" borderId="0" xfId="5" applyNumberFormat="1" applyFont="1" applyFill="1" applyBorder="1" applyAlignment="1" applyProtection="1">
      <alignment horizontal="center"/>
      <protection hidden="1"/>
    </xf>
    <xf numFmtId="169" fontId="9" fillId="0" borderId="0" xfId="5" applyNumberFormat="1" applyFont="1" applyFill="1" applyBorder="1" applyAlignment="1" applyProtection="1">
      <alignment horizontal="center"/>
      <protection hidden="1"/>
    </xf>
    <xf numFmtId="169" fontId="9" fillId="0" borderId="27" xfId="5" applyNumberFormat="1" applyFont="1" applyFill="1" applyBorder="1" applyAlignment="1" applyProtection="1">
      <alignment horizontal="center"/>
      <protection hidden="1"/>
    </xf>
    <xf numFmtId="169" fontId="7" fillId="0" borderId="0" xfId="5" applyFont="1" applyAlignment="1" applyProtection="1">
      <alignment horizontal="center"/>
      <protection locked="0"/>
    </xf>
    <xf numFmtId="169" fontId="35" fillId="0" borderId="0" xfId="0" applyFont="1" applyAlignment="1">
      <alignment horizontal="right"/>
    </xf>
    <xf numFmtId="169" fontId="28" fillId="0" borderId="21" xfId="0" applyFont="1" applyBorder="1" applyAlignment="1" applyProtection="1">
      <alignment horizontal="center"/>
      <protection hidden="1"/>
    </xf>
    <xf numFmtId="169" fontId="28" fillId="0" borderId="27" xfId="0" applyFont="1" applyBorder="1" applyAlignment="1" applyProtection="1">
      <alignment horizontal="center"/>
      <protection hidden="1"/>
    </xf>
    <xf numFmtId="169" fontId="28" fillId="0" borderId="22" xfId="0" applyFont="1" applyBorder="1" applyAlignment="1" applyProtection="1">
      <alignment horizontal="center"/>
      <protection hidden="1"/>
    </xf>
    <xf numFmtId="169" fontId="29" fillId="0" borderId="7" xfId="0" applyFont="1" applyBorder="1" applyAlignment="1" applyProtection="1">
      <alignment horizontal="center"/>
      <protection hidden="1"/>
    </xf>
    <xf numFmtId="169" fontId="29" fillId="0" borderId="4" xfId="0" applyFont="1" applyBorder="1" applyAlignment="1" applyProtection="1">
      <alignment horizontal="center"/>
      <protection hidden="1"/>
    </xf>
    <xf numFmtId="169" fontId="29" fillId="0" borderId="26" xfId="0" applyFont="1" applyBorder="1" applyAlignment="1" applyProtection="1">
      <alignment horizontal="center"/>
      <protection hidden="1"/>
    </xf>
    <xf numFmtId="169" fontId="5" fillId="0" borderId="0" xfId="0" applyFont="1" applyAlignment="1" applyProtection="1">
      <alignment horizontal="center" vertical="center"/>
      <protection locked="0"/>
    </xf>
    <xf numFmtId="169" fontId="21" fillId="0" borderId="27" xfId="0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/>
      <protection hidden="1"/>
    </xf>
    <xf numFmtId="3" fontId="7" fillId="0" borderId="26" xfId="0" applyNumberFormat="1" applyFont="1" applyBorder="1" applyAlignment="1" applyProtection="1">
      <alignment horizontal="center"/>
      <protection hidden="1"/>
    </xf>
    <xf numFmtId="3" fontId="7" fillId="0" borderId="4" xfId="0" applyNumberFormat="1" applyFont="1" applyBorder="1" applyAlignment="1" applyProtection="1">
      <alignment horizontal="center"/>
      <protection hidden="1"/>
    </xf>
    <xf numFmtId="169" fontId="28" fillId="0" borderId="8" xfId="0" applyFont="1" applyBorder="1" applyAlignment="1" applyProtection="1">
      <alignment horizontal="center"/>
      <protection hidden="1"/>
    </xf>
    <xf numFmtId="169" fontId="28" fillId="0" borderId="13" xfId="0" applyFont="1" applyBorder="1" applyAlignment="1" applyProtection="1">
      <alignment horizontal="center"/>
      <protection hidden="1"/>
    </xf>
    <xf numFmtId="169" fontId="28" fillId="0" borderId="14" xfId="0" applyFont="1" applyBorder="1" applyAlignment="1" applyProtection="1">
      <alignment horizontal="center"/>
      <protection hidden="1"/>
    </xf>
    <xf numFmtId="3" fontId="29" fillId="0" borderId="14" xfId="0" applyNumberFormat="1" applyFont="1" applyBorder="1" applyAlignment="1" applyProtection="1">
      <alignment horizontal="center" vertical="center"/>
      <protection hidden="1"/>
    </xf>
    <xf numFmtId="3" fontId="29" fillId="0" borderId="30" xfId="0" applyNumberFormat="1" applyFont="1" applyBorder="1" applyAlignment="1" applyProtection="1">
      <alignment horizontal="center" vertical="center"/>
      <protection hidden="1"/>
    </xf>
    <xf numFmtId="3" fontId="8" fillId="0" borderId="5" xfId="0" applyNumberFormat="1" applyFont="1" applyBorder="1" applyAlignment="1" applyProtection="1">
      <alignment horizontal="center" vertical="center"/>
      <protection hidden="1"/>
    </xf>
    <xf numFmtId="3" fontId="8" fillId="0" borderId="6" xfId="0" applyNumberFormat="1" applyFont="1" applyBorder="1" applyAlignment="1" applyProtection="1">
      <alignment horizontal="center" vertical="center"/>
      <protection hidden="1"/>
    </xf>
    <xf numFmtId="3" fontId="8" fillId="0" borderId="5" xfId="0" applyNumberFormat="1" applyFont="1" applyBorder="1" applyAlignment="1" applyProtection="1">
      <alignment horizontal="center" vertical="center" wrapText="1"/>
      <protection hidden="1"/>
    </xf>
    <xf numFmtId="3" fontId="8" fillId="0" borderId="6" xfId="0" applyNumberFormat="1" applyFont="1" applyBorder="1" applyAlignment="1" applyProtection="1">
      <alignment horizontal="center" vertical="center" wrapText="1"/>
      <protection hidden="1"/>
    </xf>
    <xf numFmtId="169" fontId="13" fillId="0" borderId="9" xfId="0" applyFont="1" applyBorder="1" applyAlignment="1" applyProtection="1">
      <alignment horizontal="center" vertical="center" wrapText="1"/>
      <protection hidden="1"/>
    </xf>
    <xf numFmtId="169" fontId="13" fillId="0" borderId="3" xfId="0" applyFont="1" applyBorder="1" applyAlignment="1" applyProtection="1">
      <alignment horizontal="center" vertical="center" wrapText="1"/>
      <protection hidden="1"/>
    </xf>
    <xf numFmtId="169" fontId="13" fillId="0" borderId="15" xfId="0" applyFont="1" applyBorder="1" applyAlignment="1" applyProtection="1">
      <alignment horizontal="center" vertical="center" wrapText="1"/>
      <protection hidden="1"/>
    </xf>
    <xf numFmtId="169" fontId="8" fillId="0" borderId="1" xfId="0" applyFont="1" applyFill="1" applyBorder="1" applyAlignment="1" applyProtection="1">
      <alignment horizontal="center" wrapText="1"/>
      <protection hidden="1"/>
    </xf>
    <xf numFmtId="169" fontId="6" fillId="0" borderId="1" xfId="0" applyFont="1" applyFill="1" applyBorder="1"/>
    <xf numFmtId="169" fontId="14" fillId="0" borderId="1" xfId="0" applyFont="1" applyFill="1" applyBorder="1" applyAlignment="1" applyProtection="1">
      <alignment horizontal="center" vertical="center" wrapText="1"/>
      <protection hidden="1"/>
    </xf>
    <xf numFmtId="169" fontId="14" fillId="0" borderId="5" xfId="0" applyFont="1" applyFill="1" applyBorder="1" applyAlignment="1" applyProtection="1">
      <alignment horizontal="center" vertical="center" wrapText="1" shrinkToFit="1"/>
      <protection hidden="1"/>
    </xf>
    <xf numFmtId="169" fontId="14" fillId="0" borderId="6" xfId="0" applyFont="1" applyFill="1" applyBorder="1" applyAlignment="1" applyProtection="1">
      <alignment horizontal="center" vertical="center" wrapText="1" shrinkToFit="1"/>
      <protection hidden="1"/>
    </xf>
    <xf numFmtId="169" fontId="14" fillId="0" borderId="1" xfId="0" applyFont="1" applyFill="1" applyBorder="1" applyAlignment="1" applyProtection="1">
      <alignment horizontal="center" vertical="center" wrapText="1" shrinkToFit="1"/>
      <protection hidden="1"/>
    </xf>
    <xf numFmtId="169" fontId="8" fillId="0" borderId="1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169" fontId="7" fillId="0" borderId="26" xfId="0" applyFont="1" applyFill="1" applyBorder="1" applyAlignment="1">
      <alignment horizontal="center"/>
    </xf>
    <xf numFmtId="169" fontId="7" fillId="0" borderId="4" xfId="0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169" fontId="13" fillId="0" borderId="5" xfId="0" applyFont="1" applyBorder="1" applyAlignment="1">
      <alignment horizontal="center" vertical="center"/>
    </xf>
    <xf numFmtId="169" fontId="13" fillId="0" borderId="20" xfId="0" applyFont="1" applyBorder="1" applyAlignment="1">
      <alignment horizontal="center" vertical="center"/>
    </xf>
    <xf numFmtId="169" fontId="13" fillId="0" borderId="6" xfId="0" applyFont="1" applyBorder="1" applyAlignment="1">
      <alignment horizontal="center" vertical="center"/>
    </xf>
    <xf numFmtId="169" fontId="5" fillId="0" borderId="0" xfId="5" applyFont="1" applyFill="1" applyBorder="1" applyAlignment="1">
      <alignment horizontal="center" vertical="center"/>
    </xf>
    <xf numFmtId="169" fontId="9" fillId="0" borderId="27" xfId="5" applyFont="1" applyFill="1" applyBorder="1" applyAlignment="1" applyProtection="1">
      <alignment horizontal="center" vertical="center"/>
      <protection locked="0"/>
    </xf>
    <xf numFmtId="169" fontId="7" fillId="0" borderId="7" xfId="0" applyFont="1" applyFill="1" applyBorder="1" applyAlignment="1">
      <alignment horizontal="center"/>
    </xf>
    <xf numFmtId="169" fontId="7" fillId="0" borderId="5" xfId="0" applyFont="1" applyFill="1" applyBorder="1" applyAlignment="1">
      <alignment horizontal="center" vertical="center"/>
    </xf>
    <xf numFmtId="169" fontId="7" fillId="0" borderId="20" xfId="0" applyFont="1" applyFill="1" applyBorder="1" applyAlignment="1">
      <alignment horizontal="center" vertical="center"/>
    </xf>
    <xf numFmtId="169" fontId="7" fillId="0" borderId="6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vertical="center" wrapText="1"/>
    </xf>
    <xf numFmtId="3" fontId="8" fillId="0" borderId="21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/>
    </xf>
    <xf numFmtId="169" fontId="14" fillId="0" borderId="1" xfId="8" applyFont="1" applyBorder="1" applyAlignment="1" applyProtection="1">
      <alignment horizontal="center" vertical="center" wrapText="1" shrinkToFit="1"/>
      <protection hidden="1"/>
    </xf>
    <xf numFmtId="169" fontId="14" fillId="0" borderId="1" xfId="8" applyFont="1" applyBorder="1" applyAlignment="1" applyProtection="1">
      <alignment horizontal="center" vertical="center" wrapText="1"/>
      <protection hidden="1"/>
    </xf>
    <xf numFmtId="3" fontId="32" fillId="0" borderId="0" xfId="8" applyNumberFormat="1" applyFont="1" applyAlignment="1">
      <alignment horizontal="right" vertical="center"/>
    </xf>
    <xf numFmtId="169" fontId="8" fillId="0" borderId="1" xfId="8" applyFont="1" applyFill="1" applyBorder="1" applyAlignment="1" applyProtection="1">
      <alignment horizontal="center" vertical="center" wrapText="1"/>
      <protection hidden="1"/>
    </xf>
    <xf numFmtId="169" fontId="7" fillId="0" borderId="7" xfId="8" applyFont="1" applyBorder="1" applyAlignment="1" applyProtection="1">
      <alignment horizontal="center" vertical="center" wrapText="1"/>
      <protection hidden="1"/>
    </xf>
    <xf numFmtId="169" fontId="7" fillId="0" borderId="26" xfId="8" applyFont="1" applyBorder="1" applyAlignment="1" applyProtection="1">
      <alignment horizontal="center" vertical="center" wrapText="1"/>
      <protection hidden="1"/>
    </xf>
    <xf numFmtId="169" fontId="9" fillId="0" borderId="26" xfId="8" applyFont="1" applyBorder="1" applyAlignment="1" applyProtection="1">
      <alignment vertical="center"/>
      <protection hidden="1"/>
    </xf>
    <xf numFmtId="169" fontId="9" fillId="0" borderId="4" xfId="8" applyFont="1" applyBorder="1" applyAlignment="1" applyProtection="1">
      <alignment vertical="center"/>
      <protection hidden="1"/>
    </xf>
    <xf numFmtId="3" fontId="7" fillId="0" borderId="5" xfId="8" applyNumberFormat="1" applyFont="1" applyFill="1" applyBorder="1" applyAlignment="1" applyProtection="1">
      <alignment horizontal="center" vertical="center"/>
      <protection hidden="1"/>
    </xf>
    <xf numFmtId="3" fontId="7" fillId="0" borderId="6" xfId="8" applyNumberFormat="1" applyFont="1" applyFill="1" applyBorder="1" applyAlignment="1" applyProtection="1">
      <alignment horizontal="center" vertical="center"/>
      <protection hidden="1"/>
    </xf>
    <xf numFmtId="3" fontId="8" fillId="0" borderId="5" xfId="8" applyNumberFormat="1" applyFont="1" applyFill="1" applyBorder="1" applyAlignment="1" applyProtection="1">
      <alignment horizontal="center" vertical="center" wrapText="1"/>
      <protection hidden="1"/>
    </xf>
    <xf numFmtId="3" fontId="8" fillId="0" borderId="6" xfId="8" applyNumberFormat="1" applyFont="1" applyFill="1" applyBorder="1" applyAlignment="1" applyProtection="1">
      <alignment horizontal="center" vertical="center" wrapText="1"/>
      <protection hidden="1"/>
    </xf>
    <xf numFmtId="3" fontId="7" fillId="0" borderId="21" xfId="8" applyNumberFormat="1" applyFont="1" applyFill="1" applyBorder="1" applyAlignment="1" applyProtection="1">
      <alignment horizontal="center" vertical="center"/>
      <protection hidden="1"/>
    </xf>
    <xf numFmtId="3" fontId="7" fillId="0" borderId="27" xfId="8" applyNumberFormat="1" applyFont="1" applyFill="1" applyBorder="1" applyAlignment="1" applyProtection="1">
      <alignment horizontal="center" vertical="center"/>
      <protection hidden="1"/>
    </xf>
    <xf numFmtId="3" fontId="7" fillId="0" borderId="22" xfId="8" applyNumberFormat="1" applyFont="1" applyFill="1" applyBorder="1" applyAlignment="1" applyProtection="1">
      <alignment horizontal="center" vertical="center"/>
      <protection hidden="1"/>
    </xf>
    <xf numFmtId="169" fontId="7" fillId="0" borderId="7" xfId="8" applyFont="1" applyFill="1" applyBorder="1" applyAlignment="1" applyProtection="1">
      <alignment horizontal="center" vertical="center"/>
      <protection hidden="1"/>
    </xf>
    <xf numFmtId="169" fontId="7" fillId="0" borderId="4" xfId="8" applyFont="1" applyFill="1" applyBorder="1" applyAlignment="1" applyProtection="1">
      <alignment horizontal="center" vertical="center"/>
      <protection hidden="1"/>
    </xf>
    <xf numFmtId="169" fontId="7" fillId="0" borderId="26" xfId="8" applyFont="1" applyFill="1" applyBorder="1" applyAlignment="1" applyProtection="1">
      <alignment horizontal="center" vertical="center"/>
      <protection hidden="1"/>
    </xf>
    <xf numFmtId="169" fontId="8" fillId="0" borderId="7" xfId="8" applyFont="1" applyBorder="1" applyAlignment="1" applyProtection="1">
      <alignment horizontal="center" vertical="center" wrapText="1" shrinkToFit="1"/>
      <protection hidden="1"/>
    </xf>
    <xf numFmtId="169" fontId="8" fillId="0" borderId="26" xfId="8" applyFont="1" applyBorder="1" applyAlignment="1" applyProtection="1">
      <alignment horizontal="center" vertical="center" wrapText="1" shrinkToFit="1"/>
      <protection hidden="1"/>
    </xf>
    <xf numFmtId="169" fontId="8" fillId="0" borderId="4" xfId="8" applyFont="1" applyBorder="1" applyAlignment="1" applyProtection="1">
      <alignment horizontal="center" vertical="center" wrapText="1" shrinkToFit="1"/>
      <protection hidden="1"/>
    </xf>
    <xf numFmtId="3" fontId="7" fillId="0" borderId="8" xfId="8" applyNumberFormat="1" applyFont="1" applyFill="1" applyBorder="1" applyAlignment="1" applyProtection="1">
      <alignment horizontal="center" vertical="center"/>
      <protection hidden="1"/>
    </xf>
    <xf numFmtId="3" fontId="7" fillId="0" borderId="13" xfId="8" applyNumberFormat="1" applyFont="1" applyFill="1" applyBorder="1" applyAlignment="1" applyProtection="1">
      <alignment horizontal="center" vertical="center"/>
      <protection hidden="1"/>
    </xf>
    <xf numFmtId="3" fontId="7" fillId="0" borderId="14" xfId="8" applyNumberFormat="1" applyFont="1" applyFill="1" applyBorder="1" applyAlignment="1" applyProtection="1">
      <alignment horizontal="center" vertical="center"/>
      <protection hidden="1"/>
    </xf>
    <xf numFmtId="3" fontId="7" fillId="0" borderId="5" xfId="8" applyNumberFormat="1" applyFont="1" applyFill="1" applyBorder="1" applyAlignment="1" applyProtection="1">
      <alignment horizontal="center" vertical="center" wrapText="1"/>
      <protection hidden="1"/>
    </xf>
    <xf numFmtId="3" fontId="7" fillId="0" borderId="20" xfId="8" applyNumberFormat="1" applyFont="1" applyFill="1" applyBorder="1" applyAlignment="1" applyProtection="1">
      <alignment horizontal="center" vertical="center" wrapText="1"/>
      <protection hidden="1"/>
    </xf>
    <xf numFmtId="3" fontId="7" fillId="0" borderId="6" xfId="8" applyNumberFormat="1" applyFont="1" applyFill="1" applyBorder="1" applyAlignment="1" applyProtection="1">
      <alignment horizontal="center" vertical="center" wrapText="1"/>
      <protection hidden="1"/>
    </xf>
    <xf numFmtId="3" fontId="8" fillId="0" borderId="20" xfId="8" applyNumberFormat="1" applyFont="1" applyFill="1" applyBorder="1" applyAlignment="1" applyProtection="1">
      <alignment horizontal="center" vertical="center" wrapText="1"/>
      <protection hidden="1"/>
    </xf>
    <xf numFmtId="169" fontId="8" fillId="0" borderId="26" xfId="8" applyFont="1" applyFill="1" applyBorder="1" applyAlignment="1" applyProtection="1">
      <alignment horizontal="center" vertical="center"/>
      <protection hidden="1"/>
    </xf>
    <xf numFmtId="169" fontId="8" fillId="0" borderId="4" xfId="8" applyFont="1" applyFill="1" applyBorder="1" applyAlignment="1" applyProtection="1">
      <alignment horizontal="center" vertical="center"/>
      <protection hidden="1"/>
    </xf>
    <xf numFmtId="169" fontId="7" fillId="0" borderId="0" xfId="8" applyFont="1" applyAlignment="1" applyProtection="1">
      <alignment horizontal="center" vertical="center"/>
      <protection hidden="1"/>
    </xf>
    <xf numFmtId="169" fontId="9" fillId="0" borderId="0" xfId="8" applyFont="1" applyFill="1" applyAlignment="1" applyProtection="1">
      <alignment horizontal="center" vertical="center"/>
      <protection locked="0"/>
    </xf>
    <xf numFmtId="3" fontId="7" fillId="0" borderId="20" xfId="8" applyNumberFormat="1" applyFont="1" applyFill="1" applyBorder="1" applyAlignment="1" applyProtection="1">
      <alignment horizontal="center" vertical="center"/>
      <protection hidden="1"/>
    </xf>
    <xf numFmtId="169" fontId="7" fillId="0" borderId="5" xfId="8" applyFont="1" applyFill="1" applyBorder="1" applyAlignment="1" applyProtection="1">
      <alignment horizontal="center" vertical="center"/>
      <protection hidden="1"/>
    </xf>
    <xf numFmtId="169" fontId="7" fillId="0" borderId="20" xfId="8" applyFont="1" applyFill="1" applyBorder="1" applyAlignment="1" applyProtection="1">
      <alignment horizontal="center" vertical="center"/>
      <protection hidden="1"/>
    </xf>
    <xf numFmtId="169" fontId="7" fillId="0" borderId="6" xfId="8" applyFont="1" applyFill="1" applyBorder="1" applyAlignment="1" applyProtection="1">
      <alignment horizontal="center" vertical="center"/>
      <protection hidden="1"/>
    </xf>
    <xf numFmtId="3" fontId="7" fillId="0" borderId="7" xfId="8" applyNumberFormat="1" applyFont="1" applyFill="1" applyBorder="1" applyAlignment="1" applyProtection="1">
      <alignment horizontal="center" vertical="center"/>
      <protection hidden="1"/>
    </xf>
    <xf numFmtId="3" fontId="7" fillId="0" borderId="26" xfId="8" applyNumberFormat="1" applyFont="1" applyFill="1" applyBorder="1" applyAlignment="1" applyProtection="1">
      <alignment horizontal="center" vertical="center"/>
      <protection hidden="1"/>
    </xf>
    <xf numFmtId="3" fontId="7" fillId="0" borderId="4" xfId="8" applyNumberFormat="1" applyFont="1" applyFill="1" applyBorder="1" applyAlignment="1" applyProtection="1">
      <alignment horizontal="center" vertical="center"/>
      <protection hidden="1"/>
    </xf>
    <xf numFmtId="169" fontId="7" fillId="0" borderId="4" xfId="8" applyFont="1" applyBorder="1" applyAlignment="1" applyProtection="1">
      <alignment horizontal="center" vertical="center" wrapText="1"/>
      <protection hidden="1"/>
    </xf>
    <xf numFmtId="169" fontId="8" fillId="0" borderId="7" xfId="8" applyFont="1" applyFill="1" applyBorder="1" applyAlignment="1" applyProtection="1">
      <alignment horizontal="center" vertical="center"/>
      <protection hidden="1"/>
    </xf>
    <xf numFmtId="17" fontId="7" fillId="0" borderId="23" xfId="8" applyNumberFormat="1" applyFont="1" applyFill="1" applyBorder="1" applyAlignment="1" applyProtection="1">
      <alignment horizontal="left" vertical="center" shrinkToFit="1"/>
      <protection hidden="1"/>
    </xf>
    <xf numFmtId="17" fontId="7" fillId="0" borderId="29" xfId="8" applyNumberFormat="1" applyFont="1" applyFill="1" applyBorder="1" applyAlignment="1" applyProtection="1">
      <alignment horizontal="left" vertical="center" shrinkToFit="1"/>
      <protection hidden="1"/>
    </xf>
    <xf numFmtId="169" fontId="7" fillId="0" borderId="28" xfId="8" applyFont="1" applyFill="1" applyBorder="1" applyAlignment="1" applyProtection="1">
      <alignment horizontal="center" vertical="center"/>
      <protection hidden="1"/>
    </xf>
    <xf numFmtId="169" fontId="7" fillId="0" borderId="12" xfId="8" applyFont="1" applyFill="1" applyBorder="1" applyAlignment="1" applyProtection="1">
      <alignment horizontal="center" vertical="center"/>
      <protection hidden="1"/>
    </xf>
    <xf numFmtId="169" fontId="7" fillId="0" borderId="0" xfId="8" applyFont="1" applyFill="1" applyAlignment="1" applyProtection="1">
      <alignment horizontal="center" vertical="center"/>
      <protection locked="0"/>
    </xf>
    <xf numFmtId="169" fontId="7" fillId="0" borderId="0" xfId="8" applyFont="1" applyFill="1" applyAlignment="1" applyProtection="1">
      <alignment horizontal="center" vertical="center"/>
      <protection hidden="1"/>
    </xf>
    <xf numFmtId="169" fontId="7" fillId="0" borderId="11" xfId="8" applyFont="1" applyFill="1" applyBorder="1" applyAlignment="1" applyProtection="1">
      <alignment horizontal="center" vertical="center"/>
      <protection hidden="1"/>
    </xf>
    <xf numFmtId="169" fontId="7" fillId="0" borderId="23" xfId="8" applyFont="1" applyFill="1" applyBorder="1" applyAlignment="1" applyProtection="1">
      <alignment horizontal="left" vertical="center" shrinkToFit="1"/>
      <protection hidden="1"/>
    </xf>
    <xf numFmtId="169" fontId="7" fillId="0" borderId="29" xfId="8" applyFont="1" applyFill="1" applyBorder="1" applyAlignment="1" applyProtection="1">
      <alignment horizontal="left" vertical="center" shrinkToFit="1"/>
      <protection hidden="1"/>
    </xf>
    <xf numFmtId="169" fontId="7" fillId="0" borderId="61" xfId="8" applyFont="1" applyFill="1" applyBorder="1" applyAlignment="1" applyProtection="1">
      <alignment horizontal="center" vertical="center"/>
      <protection hidden="1"/>
    </xf>
    <xf numFmtId="2" fontId="18" fillId="0" borderId="1" xfId="7" applyNumberFormat="1" applyFont="1" applyFill="1" applyBorder="1" applyAlignment="1">
      <alignment horizontal="center" vertical="center"/>
    </xf>
    <xf numFmtId="3" fontId="7" fillId="0" borderId="5" xfId="7" applyNumberFormat="1" applyFont="1" applyFill="1" applyBorder="1" applyAlignment="1">
      <alignment horizontal="center" vertical="center" wrapText="1"/>
    </xf>
    <xf numFmtId="3" fontId="7" fillId="0" borderId="6" xfId="7" applyNumberFormat="1" applyFont="1" applyFill="1" applyBorder="1" applyAlignment="1">
      <alignment horizontal="center" vertical="center" wrapText="1"/>
    </xf>
    <xf numFmtId="169" fontId="18" fillId="0" borderId="0" xfId="5" applyFont="1" applyBorder="1" applyAlignment="1">
      <alignment horizontal="center" vertical="center"/>
    </xf>
    <xf numFmtId="169" fontId="20" fillId="0" borderId="27" xfId="5" applyFont="1" applyFill="1" applyBorder="1" applyAlignment="1" applyProtection="1">
      <alignment horizontal="center" vertical="center"/>
      <protection locked="0"/>
    </xf>
    <xf numFmtId="1" fontId="18" fillId="0" borderId="5" xfId="7" applyNumberFormat="1" applyFont="1" applyBorder="1" applyAlignment="1">
      <alignment horizontal="center" vertical="center"/>
    </xf>
    <xf numFmtId="1" fontId="18" fillId="0" borderId="20" xfId="7" applyNumberFormat="1" applyFont="1" applyBorder="1" applyAlignment="1">
      <alignment horizontal="center" vertical="center"/>
    </xf>
    <xf numFmtId="1" fontId="18" fillId="0" borderId="6" xfId="7" applyNumberFormat="1" applyFont="1" applyBorder="1" applyAlignment="1">
      <alignment horizontal="center" vertical="center"/>
    </xf>
    <xf numFmtId="169" fontId="18" fillId="0" borderId="5" xfId="7" applyFont="1" applyBorder="1" applyAlignment="1">
      <alignment horizontal="center" vertical="center"/>
    </xf>
    <xf numFmtId="169" fontId="18" fillId="0" borderId="20" xfId="7" applyFont="1" applyBorder="1" applyAlignment="1">
      <alignment horizontal="center" vertical="center"/>
    </xf>
    <xf numFmtId="169" fontId="18" fillId="0" borderId="6" xfId="7" applyFont="1" applyBorder="1" applyAlignment="1">
      <alignment horizontal="center" vertical="center"/>
    </xf>
    <xf numFmtId="169" fontId="18" fillId="0" borderId="5" xfId="7" applyFont="1" applyFill="1" applyBorder="1" applyAlignment="1">
      <alignment horizontal="center" vertical="center" wrapText="1"/>
    </xf>
    <xf numFmtId="169" fontId="18" fillId="0" borderId="20" xfId="7" applyFont="1" applyFill="1" applyBorder="1" applyAlignment="1">
      <alignment horizontal="center" vertical="center" wrapText="1"/>
    </xf>
    <xf numFmtId="169" fontId="18" fillId="0" borderId="6" xfId="7" applyFont="1" applyFill="1" applyBorder="1" applyAlignment="1">
      <alignment horizontal="center" vertical="center" wrapText="1"/>
    </xf>
    <xf numFmtId="169" fontId="18" fillId="0" borderId="1" xfId="7" applyFont="1" applyBorder="1" applyAlignment="1">
      <alignment horizontal="center"/>
    </xf>
  </cellXfs>
  <cellStyles count="15">
    <cellStyle name="Comma" xfId="1" builtinId="3"/>
    <cellStyle name="Comma 2" xfId="10"/>
    <cellStyle name="Comma 3" xfId="9"/>
    <cellStyle name="Comma_Book2" xfId="2"/>
    <cellStyle name="Comma_Stat4803" xfId="3"/>
    <cellStyle name="Hyperlink 2" xfId="11"/>
    <cellStyle name="Normal" xfId="0" builtinId="0"/>
    <cellStyle name="Normal 2" xfId="7"/>
    <cellStyle name="Normal 2 2" xfId="12"/>
    <cellStyle name="Normal 3" xfId="13"/>
    <cellStyle name="Normal 4" xfId="14"/>
    <cellStyle name="Normal 5" xfId="8"/>
    <cellStyle name="Normal_Book2" xfId="4"/>
    <cellStyle name="Normal_Stat4803" xfId="5"/>
    <cellStyle name="ปกติ 3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49"/>
  <sheetViews>
    <sheetView tabSelected="1" view="pageBreakPreview" topLeftCell="A29" zoomScaleSheetLayoutView="100" workbookViewId="0">
      <selection activeCell="F40" sqref="F40"/>
    </sheetView>
  </sheetViews>
  <sheetFormatPr defaultColWidth="9.140625" defaultRowHeight="18.75" x14ac:dyDescent="0.3"/>
  <cols>
    <col min="1" max="1" width="4.7109375" style="10" customWidth="1"/>
    <col min="2" max="2" width="27.42578125" style="1" customWidth="1"/>
    <col min="3" max="3" width="6.7109375" style="490" bestFit="1" customWidth="1"/>
    <col min="4" max="4" width="14.85546875" style="1" customWidth="1"/>
    <col min="5" max="5" width="9.42578125" style="1" customWidth="1"/>
    <col min="6" max="6" width="18.7109375" style="1" bestFit="1" customWidth="1"/>
    <col min="7" max="7" width="11.42578125" style="490" customWidth="1"/>
    <col min="8" max="8" width="17" style="1" customWidth="1"/>
    <col min="9" max="9" width="11.42578125" style="1" customWidth="1"/>
    <col min="10" max="10" width="13.28515625" style="1" bestFit="1" customWidth="1"/>
    <col min="11" max="11" width="9.140625" style="1"/>
    <col min="12" max="12" width="13.7109375" style="1" bestFit="1" customWidth="1"/>
    <col min="13" max="16384" width="9.140625" style="1"/>
  </cols>
  <sheetData>
    <row r="1" spans="1:10" ht="21" x14ac:dyDescent="0.35">
      <c r="A1" s="506" t="s">
        <v>413</v>
      </c>
      <c r="B1" s="507"/>
      <c r="C1" s="507"/>
      <c r="D1" s="507"/>
      <c r="E1" s="507"/>
      <c r="F1" s="507"/>
      <c r="G1" s="507"/>
      <c r="H1" s="507"/>
      <c r="I1" s="507"/>
    </row>
    <row r="2" spans="1:10" ht="21" x14ac:dyDescent="0.35">
      <c r="A2" s="508" t="s">
        <v>696</v>
      </c>
      <c r="B2" s="508"/>
      <c r="C2" s="508"/>
      <c r="D2" s="508"/>
      <c r="E2" s="508"/>
      <c r="F2" s="508"/>
      <c r="G2" s="508"/>
      <c r="H2" s="508"/>
      <c r="I2" s="508"/>
    </row>
    <row r="3" spans="1:10" ht="21" x14ac:dyDescent="0.35">
      <c r="A3" s="237" t="s">
        <v>83</v>
      </c>
      <c r="B3" s="95" t="s">
        <v>84</v>
      </c>
      <c r="C3" s="482" t="s">
        <v>9</v>
      </c>
      <c r="D3" s="97">
        <v>3196</v>
      </c>
      <c r="E3" s="98" t="s">
        <v>10</v>
      </c>
      <c r="F3" s="198"/>
      <c r="G3" s="491"/>
      <c r="H3" s="199"/>
      <c r="I3" s="198"/>
    </row>
    <row r="4" spans="1:10" ht="21" x14ac:dyDescent="0.35">
      <c r="A4" s="237"/>
      <c r="B4" s="96" t="s">
        <v>291</v>
      </c>
      <c r="C4" s="482" t="s">
        <v>9</v>
      </c>
      <c r="D4" s="97">
        <v>1452</v>
      </c>
      <c r="E4" s="98" t="s">
        <v>10</v>
      </c>
      <c r="F4" s="99" t="s">
        <v>219</v>
      </c>
      <c r="G4" s="483" t="s">
        <v>9</v>
      </c>
      <c r="H4" s="100">
        <v>1190</v>
      </c>
      <c r="I4" s="101" t="s">
        <v>10</v>
      </c>
    </row>
    <row r="5" spans="1:10" ht="21" x14ac:dyDescent="0.35">
      <c r="A5" s="237"/>
      <c r="B5" s="99" t="s">
        <v>220</v>
      </c>
      <c r="C5" s="483" t="s">
        <v>9</v>
      </c>
      <c r="D5" s="97">
        <v>1194</v>
      </c>
      <c r="E5" s="99" t="s">
        <v>10</v>
      </c>
      <c r="F5" s="102" t="s">
        <v>233</v>
      </c>
      <c r="G5" s="492" t="s">
        <v>9</v>
      </c>
      <c r="H5" s="103">
        <v>558</v>
      </c>
      <c r="I5" s="104" t="s">
        <v>10</v>
      </c>
    </row>
    <row r="6" spans="1:10" ht="21" x14ac:dyDescent="0.35">
      <c r="A6" s="237"/>
      <c r="B6" s="96" t="s">
        <v>292</v>
      </c>
      <c r="C6" s="482" t="s">
        <v>9</v>
      </c>
      <c r="D6" s="97">
        <v>550</v>
      </c>
      <c r="E6" s="98" t="s">
        <v>10</v>
      </c>
      <c r="F6" s="198"/>
      <c r="G6" s="491"/>
      <c r="H6" s="199"/>
      <c r="I6" s="198"/>
    </row>
    <row r="7" spans="1:10" ht="21" x14ac:dyDescent="0.35">
      <c r="A7" s="237" t="s">
        <v>356</v>
      </c>
      <c r="B7" s="95" t="s">
        <v>85</v>
      </c>
      <c r="C7" s="482" t="s">
        <v>9</v>
      </c>
      <c r="D7" s="97">
        <v>3196</v>
      </c>
      <c r="E7" s="96" t="s">
        <v>10</v>
      </c>
      <c r="F7" s="96" t="s">
        <v>293</v>
      </c>
      <c r="G7" s="483" t="s">
        <v>9</v>
      </c>
      <c r="H7" s="105">
        <v>1104</v>
      </c>
      <c r="I7" s="96" t="s">
        <v>10</v>
      </c>
    </row>
    <row r="8" spans="1:10" ht="21" x14ac:dyDescent="0.35">
      <c r="A8" s="238"/>
      <c r="B8" s="96" t="s">
        <v>294</v>
      </c>
      <c r="C8" s="482" t="s">
        <v>9</v>
      </c>
      <c r="D8" s="97">
        <v>1936</v>
      </c>
      <c r="E8" s="96" t="s">
        <v>350</v>
      </c>
      <c r="F8" s="107" t="s">
        <v>295</v>
      </c>
      <c r="G8" s="483" t="s">
        <v>9</v>
      </c>
      <c r="H8" s="105">
        <v>2092</v>
      </c>
      <c r="I8" s="96" t="s">
        <v>10</v>
      </c>
    </row>
    <row r="9" spans="1:10" ht="21" x14ac:dyDescent="0.35">
      <c r="A9" s="239" t="s">
        <v>357</v>
      </c>
      <c r="B9" s="108" t="s">
        <v>221</v>
      </c>
      <c r="C9" s="482" t="s">
        <v>9</v>
      </c>
      <c r="D9" s="499" t="s">
        <v>695</v>
      </c>
      <c r="E9" s="96" t="s">
        <v>13</v>
      </c>
      <c r="F9" s="109"/>
      <c r="G9" s="493"/>
      <c r="H9" s="463"/>
      <c r="I9" s="110"/>
    </row>
    <row r="10" spans="1:10" ht="21.75" thickBot="1" x14ac:dyDescent="0.4">
      <c r="A10" s="239" t="s">
        <v>358</v>
      </c>
      <c r="B10" s="111" t="s">
        <v>99</v>
      </c>
      <c r="C10" s="482" t="s">
        <v>9</v>
      </c>
      <c r="D10" s="97">
        <v>626824416.90797019</v>
      </c>
      <c r="E10" s="96" t="s">
        <v>100</v>
      </c>
      <c r="F10" s="112" t="s">
        <v>296</v>
      </c>
      <c r="G10" s="482" t="s">
        <v>9</v>
      </c>
      <c r="H10" s="97">
        <v>128707624.22800003</v>
      </c>
      <c r="I10" s="96" t="s">
        <v>100</v>
      </c>
    </row>
    <row r="11" spans="1:10" ht="21.75" thickBot="1" x14ac:dyDescent="0.4">
      <c r="A11" s="239" t="s">
        <v>359</v>
      </c>
      <c r="B11" s="95" t="s">
        <v>79</v>
      </c>
      <c r="C11" s="484" t="s">
        <v>177</v>
      </c>
      <c r="D11" s="113">
        <v>3100</v>
      </c>
      <c r="E11" s="114" t="s">
        <v>10</v>
      </c>
      <c r="F11" s="115" t="s">
        <v>178</v>
      </c>
      <c r="G11" s="494">
        <v>96</v>
      </c>
      <c r="H11" s="116" t="s">
        <v>10</v>
      </c>
      <c r="I11" s="96"/>
      <c r="J11" s="451"/>
    </row>
    <row r="12" spans="1:10" ht="21" x14ac:dyDescent="0.35">
      <c r="A12" s="240"/>
      <c r="B12" s="96" t="s">
        <v>297</v>
      </c>
      <c r="C12" s="482" t="s">
        <v>9</v>
      </c>
      <c r="D12" s="117">
        <v>509</v>
      </c>
      <c r="E12" s="96" t="s">
        <v>33</v>
      </c>
      <c r="F12" s="96" t="s">
        <v>34</v>
      </c>
      <c r="G12" s="260">
        <v>57.454000000000001</v>
      </c>
      <c r="H12" s="106" t="s">
        <v>35</v>
      </c>
      <c r="I12" s="118"/>
      <c r="J12" s="5">
        <f>D12+D13</f>
        <v>3899</v>
      </c>
    </row>
    <row r="13" spans="1:10" ht="21" x14ac:dyDescent="0.35">
      <c r="A13" s="240"/>
      <c r="B13" s="96" t="s">
        <v>298</v>
      </c>
      <c r="C13" s="482" t="s">
        <v>9</v>
      </c>
      <c r="D13" s="117">
        <v>3390</v>
      </c>
      <c r="E13" s="96" t="s">
        <v>36</v>
      </c>
      <c r="F13" s="96" t="s">
        <v>34</v>
      </c>
      <c r="G13" s="260">
        <v>30.146999999999998</v>
      </c>
      <c r="H13" s="106" t="s">
        <v>35</v>
      </c>
      <c r="I13" s="119"/>
      <c r="J13" s="451">
        <f>G12+G13</f>
        <v>87.600999999999999</v>
      </c>
    </row>
    <row r="14" spans="1:10" ht="21" x14ac:dyDescent="0.35">
      <c r="A14" s="240"/>
      <c r="B14" s="96" t="s">
        <v>299</v>
      </c>
      <c r="C14" s="482" t="s">
        <v>9</v>
      </c>
      <c r="D14" s="117">
        <v>8049</v>
      </c>
      <c r="E14" s="96" t="s">
        <v>33</v>
      </c>
      <c r="F14" s="96" t="s">
        <v>34</v>
      </c>
      <c r="G14" s="260">
        <v>664.65949999999953</v>
      </c>
      <c r="H14" s="106" t="s">
        <v>35</v>
      </c>
      <c r="I14" s="118"/>
      <c r="J14" s="5">
        <f>D14+D15</f>
        <v>21656</v>
      </c>
    </row>
    <row r="15" spans="1:10" ht="21.75" thickBot="1" x14ac:dyDescent="0.4">
      <c r="A15" s="240"/>
      <c r="B15" s="96" t="s">
        <v>300</v>
      </c>
      <c r="C15" s="482" t="s">
        <v>9</v>
      </c>
      <c r="D15" s="117">
        <v>13607</v>
      </c>
      <c r="E15" s="96" t="s">
        <v>36</v>
      </c>
      <c r="F15" s="96" t="s">
        <v>34</v>
      </c>
      <c r="G15" s="260">
        <v>1389.5725179999977</v>
      </c>
      <c r="H15" s="106" t="s">
        <v>35</v>
      </c>
      <c r="I15" s="119"/>
      <c r="J15" s="451">
        <f>G14+G15</f>
        <v>2054.232017999997</v>
      </c>
    </row>
    <row r="16" spans="1:10" ht="21" x14ac:dyDescent="0.35">
      <c r="A16" s="240"/>
      <c r="B16" s="120" t="s">
        <v>230</v>
      </c>
      <c r="C16" s="485" t="s">
        <v>9</v>
      </c>
      <c r="D16" s="476">
        <v>6577</v>
      </c>
      <c r="E16" s="121" t="s">
        <v>33</v>
      </c>
      <c r="F16" s="121" t="s">
        <v>34</v>
      </c>
      <c r="G16" s="478">
        <v>154.495</v>
      </c>
      <c r="H16" s="122" t="s">
        <v>35</v>
      </c>
      <c r="I16" s="119"/>
      <c r="J16" s="451"/>
    </row>
    <row r="17" spans="1:9" ht="21" x14ac:dyDescent="0.35">
      <c r="A17" s="240"/>
      <c r="B17" s="123" t="s">
        <v>231</v>
      </c>
      <c r="C17" s="486" t="s">
        <v>9</v>
      </c>
      <c r="D17" s="477">
        <v>2950</v>
      </c>
      <c r="E17" s="124" t="s">
        <v>36</v>
      </c>
      <c r="F17" s="124" t="s">
        <v>34</v>
      </c>
      <c r="G17" s="479">
        <v>67.45</v>
      </c>
      <c r="H17" s="125" t="s">
        <v>35</v>
      </c>
      <c r="I17" s="119"/>
    </row>
    <row r="18" spans="1:9" s="9" customFormat="1" ht="21.75" thickBot="1" x14ac:dyDescent="0.4">
      <c r="A18" s="240"/>
      <c r="B18" s="126" t="s">
        <v>234</v>
      </c>
      <c r="C18" s="487" t="s">
        <v>9</v>
      </c>
      <c r="D18" s="128">
        <v>9527</v>
      </c>
      <c r="E18" s="127" t="s">
        <v>232</v>
      </c>
      <c r="F18" s="127" t="s">
        <v>34</v>
      </c>
      <c r="G18" s="261">
        <v>221.94499999999999</v>
      </c>
      <c r="H18" s="129" t="s">
        <v>35</v>
      </c>
      <c r="I18" s="119"/>
    </row>
    <row r="19" spans="1:9" ht="21.75" thickBot="1" x14ac:dyDescent="0.4">
      <c r="A19" s="240"/>
      <c r="B19" s="130" t="s">
        <v>229</v>
      </c>
      <c r="C19" s="482" t="s">
        <v>9</v>
      </c>
      <c r="D19" s="117">
        <v>47</v>
      </c>
      <c r="E19" s="96" t="s">
        <v>37</v>
      </c>
      <c r="F19" s="96" t="s">
        <v>134</v>
      </c>
      <c r="G19" s="117">
        <v>0</v>
      </c>
      <c r="H19" s="106" t="s">
        <v>43</v>
      </c>
      <c r="I19" s="107"/>
    </row>
    <row r="20" spans="1:9" ht="21" x14ac:dyDescent="0.35">
      <c r="A20" s="237"/>
      <c r="B20" s="95" t="s">
        <v>38</v>
      </c>
      <c r="C20" s="482" t="s">
        <v>9</v>
      </c>
      <c r="D20" s="117">
        <v>183</v>
      </c>
      <c r="E20" s="95" t="s">
        <v>39</v>
      </c>
      <c r="F20" s="131"/>
      <c r="G20" s="132" t="s">
        <v>222</v>
      </c>
      <c r="H20" s="133" t="s">
        <v>223</v>
      </c>
      <c r="I20" s="134" t="s">
        <v>224</v>
      </c>
    </row>
    <row r="21" spans="1:9" ht="21" x14ac:dyDescent="0.35">
      <c r="A21" s="237"/>
      <c r="B21" s="95" t="s">
        <v>40</v>
      </c>
      <c r="C21" s="482" t="s">
        <v>9</v>
      </c>
      <c r="D21" s="117">
        <v>23</v>
      </c>
      <c r="E21" s="95" t="s">
        <v>41</v>
      </c>
      <c r="F21" s="135" t="s">
        <v>115</v>
      </c>
      <c r="G21" s="495">
        <v>129</v>
      </c>
      <c r="H21" s="136">
        <v>1323</v>
      </c>
      <c r="I21" s="137">
        <v>1452</v>
      </c>
    </row>
    <row r="22" spans="1:9" ht="21" x14ac:dyDescent="0.35">
      <c r="A22" s="237"/>
      <c r="B22" s="95" t="s">
        <v>279</v>
      </c>
      <c r="C22" s="488" t="s">
        <v>6</v>
      </c>
      <c r="D22" s="117">
        <v>7275</v>
      </c>
      <c r="E22" s="95" t="s">
        <v>42</v>
      </c>
      <c r="F22" s="138" t="s">
        <v>225</v>
      </c>
      <c r="G22" s="496">
        <v>552</v>
      </c>
      <c r="H22" s="139">
        <v>642</v>
      </c>
      <c r="I22" s="137">
        <v>1194</v>
      </c>
    </row>
    <row r="23" spans="1:9" ht="21.75" thickBot="1" x14ac:dyDescent="0.4">
      <c r="A23" s="238"/>
      <c r="B23" s="96" t="s">
        <v>301</v>
      </c>
      <c r="C23" s="482" t="s">
        <v>9</v>
      </c>
      <c r="D23" s="117">
        <v>1501</v>
      </c>
      <c r="E23" s="96" t="s">
        <v>44</v>
      </c>
      <c r="F23" s="140" t="s">
        <v>8</v>
      </c>
      <c r="G23" s="497">
        <v>423</v>
      </c>
      <c r="H23" s="141">
        <v>127</v>
      </c>
      <c r="I23" s="142">
        <v>550</v>
      </c>
    </row>
    <row r="24" spans="1:9" ht="21" x14ac:dyDescent="0.35">
      <c r="A24" s="238"/>
      <c r="B24" s="96" t="s">
        <v>301</v>
      </c>
      <c r="C24" s="482" t="s">
        <v>9</v>
      </c>
      <c r="D24" s="143">
        <v>1570.3300000000004</v>
      </c>
      <c r="E24" s="96" t="s">
        <v>63</v>
      </c>
      <c r="F24" s="144" t="s">
        <v>302</v>
      </c>
      <c r="G24" s="482" t="s">
        <v>9</v>
      </c>
      <c r="H24" s="117">
        <v>423</v>
      </c>
      <c r="I24" s="96" t="s">
        <v>42</v>
      </c>
    </row>
    <row r="25" spans="1:9" ht="21" x14ac:dyDescent="0.35">
      <c r="A25" s="238"/>
      <c r="B25" s="96" t="s">
        <v>303</v>
      </c>
      <c r="C25" s="482" t="s">
        <v>9</v>
      </c>
      <c r="D25" s="117">
        <v>405</v>
      </c>
      <c r="E25" s="96" t="s">
        <v>44</v>
      </c>
      <c r="F25" s="145" t="s">
        <v>304</v>
      </c>
      <c r="G25" s="482" t="s">
        <v>9</v>
      </c>
      <c r="H25" s="117">
        <v>829</v>
      </c>
      <c r="I25" s="96" t="s">
        <v>42</v>
      </c>
    </row>
    <row r="26" spans="1:9" ht="21" x14ac:dyDescent="0.35">
      <c r="A26" s="240"/>
      <c r="B26" s="146" t="s">
        <v>305</v>
      </c>
      <c r="C26" s="482" t="s">
        <v>9</v>
      </c>
      <c r="D26" s="117">
        <v>0</v>
      </c>
      <c r="E26" s="146" t="s">
        <v>42</v>
      </c>
      <c r="F26" s="99" t="s">
        <v>306</v>
      </c>
      <c r="G26" s="482" t="s">
        <v>9</v>
      </c>
      <c r="H26" s="117">
        <v>3344</v>
      </c>
      <c r="I26" s="96" t="s">
        <v>42</v>
      </c>
    </row>
    <row r="27" spans="1:9" ht="21" x14ac:dyDescent="0.35">
      <c r="A27" s="240"/>
      <c r="B27" s="96" t="s">
        <v>307</v>
      </c>
      <c r="C27" s="482" t="s">
        <v>9</v>
      </c>
      <c r="D27" s="117">
        <v>1957</v>
      </c>
      <c r="E27" s="96" t="s">
        <v>42</v>
      </c>
      <c r="F27" s="145" t="s">
        <v>308</v>
      </c>
      <c r="G27" s="482" t="s">
        <v>9</v>
      </c>
      <c r="H27" s="117">
        <v>0</v>
      </c>
      <c r="I27" s="96" t="s">
        <v>42</v>
      </c>
    </row>
    <row r="28" spans="1:9" ht="21" x14ac:dyDescent="0.35">
      <c r="A28" s="240"/>
      <c r="B28" s="96" t="s">
        <v>309</v>
      </c>
      <c r="C28" s="482" t="s">
        <v>9</v>
      </c>
      <c r="D28" s="117">
        <v>2</v>
      </c>
      <c r="E28" s="96" t="s">
        <v>42</v>
      </c>
      <c r="F28" s="99" t="s">
        <v>310</v>
      </c>
      <c r="G28" s="482" t="s">
        <v>9</v>
      </c>
      <c r="H28" s="117">
        <v>319</v>
      </c>
      <c r="I28" s="96" t="s">
        <v>226</v>
      </c>
    </row>
    <row r="29" spans="1:9" ht="21" x14ac:dyDescent="0.35">
      <c r="A29" s="237"/>
      <c r="B29" s="95" t="s">
        <v>128</v>
      </c>
      <c r="C29" s="482"/>
      <c r="D29" s="117"/>
      <c r="E29" s="96"/>
      <c r="F29" s="198"/>
      <c r="G29" s="491"/>
      <c r="H29" s="199"/>
      <c r="I29" s="198"/>
    </row>
    <row r="30" spans="1:9" ht="21" x14ac:dyDescent="0.35">
      <c r="A30" s="238"/>
      <c r="B30" s="96" t="s">
        <v>311</v>
      </c>
      <c r="C30" s="482" t="s">
        <v>9</v>
      </c>
      <c r="D30" s="117">
        <v>2300</v>
      </c>
      <c r="E30" s="96" t="s">
        <v>43</v>
      </c>
      <c r="F30" s="147" t="s">
        <v>132</v>
      </c>
      <c r="G30" s="482" t="s">
        <v>9</v>
      </c>
      <c r="H30" s="117">
        <v>1.9</v>
      </c>
      <c r="I30" s="96" t="s">
        <v>43</v>
      </c>
    </row>
    <row r="31" spans="1:9" ht="21" x14ac:dyDescent="0.35">
      <c r="A31" s="238"/>
      <c r="B31" s="96" t="s">
        <v>130</v>
      </c>
      <c r="C31" s="482" t="s">
        <v>9</v>
      </c>
      <c r="D31" s="117">
        <v>14507</v>
      </c>
      <c r="E31" s="96" t="s">
        <v>131</v>
      </c>
      <c r="F31" s="96" t="s">
        <v>133</v>
      </c>
      <c r="G31" s="482" t="s">
        <v>9</v>
      </c>
      <c r="H31" s="117">
        <v>0</v>
      </c>
      <c r="I31" s="96" t="s">
        <v>43</v>
      </c>
    </row>
    <row r="32" spans="1:9" ht="21" x14ac:dyDescent="0.35">
      <c r="A32" s="238"/>
      <c r="B32" s="96" t="s">
        <v>312</v>
      </c>
      <c r="C32" s="482" t="s">
        <v>9</v>
      </c>
      <c r="D32" s="117">
        <v>164.66000000000003</v>
      </c>
      <c r="E32" s="96" t="s">
        <v>43</v>
      </c>
      <c r="F32" s="96" t="s">
        <v>135</v>
      </c>
      <c r="G32" s="482" t="s">
        <v>9</v>
      </c>
      <c r="H32" s="117">
        <v>0</v>
      </c>
      <c r="I32" s="96" t="s">
        <v>136</v>
      </c>
    </row>
    <row r="33" spans="1:9" ht="21" x14ac:dyDescent="0.35">
      <c r="A33" s="238"/>
      <c r="B33" s="96" t="s">
        <v>313</v>
      </c>
      <c r="C33" s="482" t="s">
        <v>9</v>
      </c>
      <c r="D33" s="117">
        <v>0</v>
      </c>
      <c r="E33" s="96" t="s">
        <v>43</v>
      </c>
      <c r="F33" s="96" t="s">
        <v>314</v>
      </c>
      <c r="G33" s="482" t="s">
        <v>9</v>
      </c>
      <c r="H33" s="117">
        <v>28.8</v>
      </c>
      <c r="I33" s="147" t="s">
        <v>43</v>
      </c>
    </row>
    <row r="34" spans="1:9" ht="21" x14ac:dyDescent="0.35">
      <c r="A34" s="238"/>
      <c r="B34" s="96" t="s">
        <v>129</v>
      </c>
      <c r="C34" s="482" t="s">
        <v>9</v>
      </c>
      <c r="D34" s="117">
        <v>0</v>
      </c>
      <c r="E34" s="96" t="s">
        <v>37</v>
      </c>
      <c r="F34" s="96" t="s">
        <v>137</v>
      </c>
      <c r="G34" s="482" t="s">
        <v>9</v>
      </c>
      <c r="H34" s="117">
        <v>0</v>
      </c>
      <c r="I34" s="147" t="s">
        <v>43</v>
      </c>
    </row>
    <row r="35" spans="1:9" ht="21" x14ac:dyDescent="0.35">
      <c r="A35" s="238"/>
      <c r="B35" s="96" t="s">
        <v>227</v>
      </c>
      <c r="C35" s="482" t="s">
        <v>9</v>
      </c>
      <c r="D35" s="117">
        <v>15453</v>
      </c>
      <c r="E35" s="96" t="s">
        <v>23</v>
      </c>
      <c r="F35" s="96" t="s">
        <v>315</v>
      </c>
      <c r="G35" s="482" t="s">
        <v>9</v>
      </c>
      <c r="H35" s="117">
        <v>0</v>
      </c>
      <c r="I35" s="147" t="s">
        <v>43</v>
      </c>
    </row>
    <row r="36" spans="1:9" ht="21" x14ac:dyDescent="0.35">
      <c r="A36" s="238"/>
      <c r="B36" s="148" t="s">
        <v>316</v>
      </c>
      <c r="C36" s="482" t="s">
        <v>9</v>
      </c>
      <c r="D36" s="117">
        <v>0</v>
      </c>
      <c r="E36" s="147" t="s">
        <v>43</v>
      </c>
      <c r="F36" s="198"/>
      <c r="G36" s="491"/>
      <c r="H36" s="199"/>
      <c r="I36" s="198"/>
    </row>
    <row r="37" spans="1:9" ht="21" x14ac:dyDescent="0.35">
      <c r="A37" s="239" t="s">
        <v>360</v>
      </c>
      <c r="B37" s="95" t="s">
        <v>138</v>
      </c>
      <c r="C37" s="482"/>
      <c r="D37" s="117"/>
      <c r="E37" s="96"/>
      <c r="F37" s="96"/>
      <c r="G37" s="482"/>
      <c r="H37" s="96"/>
      <c r="I37" s="96"/>
    </row>
    <row r="38" spans="1:9" ht="21" x14ac:dyDescent="0.35">
      <c r="A38" s="238"/>
      <c r="B38" s="96" t="s">
        <v>317</v>
      </c>
      <c r="C38" s="482" t="s">
        <v>9</v>
      </c>
      <c r="D38" s="117">
        <v>133</v>
      </c>
      <c r="E38" s="96" t="s">
        <v>140</v>
      </c>
      <c r="F38" s="96" t="s">
        <v>318</v>
      </c>
      <c r="G38" s="482" t="s">
        <v>9</v>
      </c>
      <c r="H38" s="117">
        <v>228</v>
      </c>
      <c r="I38" s="96" t="s">
        <v>143</v>
      </c>
    </row>
    <row r="39" spans="1:9" ht="21" x14ac:dyDescent="0.35">
      <c r="A39" s="238"/>
      <c r="B39" s="96" t="s">
        <v>319</v>
      </c>
      <c r="C39" s="482" t="s">
        <v>9</v>
      </c>
      <c r="D39" s="117">
        <v>7</v>
      </c>
      <c r="E39" s="96" t="s">
        <v>140</v>
      </c>
      <c r="F39" s="96" t="s">
        <v>320</v>
      </c>
      <c r="G39" s="482" t="s">
        <v>9</v>
      </c>
      <c r="H39" s="117">
        <v>15</v>
      </c>
      <c r="I39" s="96" t="s">
        <v>143</v>
      </c>
    </row>
    <row r="40" spans="1:9" ht="21" x14ac:dyDescent="0.35">
      <c r="A40" s="238"/>
      <c r="B40" s="96" t="s">
        <v>144</v>
      </c>
      <c r="C40" s="482" t="s">
        <v>9</v>
      </c>
      <c r="D40" s="117">
        <v>15</v>
      </c>
      <c r="E40" s="96" t="s">
        <v>140</v>
      </c>
      <c r="F40" s="96" t="s">
        <v>321</v>
      </c>
      <c r="G40" s="482" t="s">
        <v>9</v>
      </c>
      <c r="H40" s="117">
        <v>451</v>
      </c>
      <c r="I40" s="96" t="s">
        <v>147</v>
      </c>
    </row>
    <row r="41" spans="1:9" ht="21" x14ac:dyDescent="0.35">
      <c r="A41" s="238"/>
      <c r="B41" s="96" t="s">
        <v>145</v>
      </c>
      <c r="C41" s="482" t="s">
        <v>9</v>
      </c>
      <c r="D41" s="117">
        <v>9</v>
      </c>
      <c r="E41" s="96" t="s">
        <v>140</v>
      </c>
      <c r="F41" s="96" t="s">
        <v>160</v>
      </c>
      <c r="G41" s="482" t="s">
        <v>9</v>
      </c>
      <c r="H41" s="117">
        <v>403</v>
      </c>
      <c r="I41" s="96" t="s">
        <v>161</v>
      </c>
    </row>
    <row r="42" spans="1:9" ht="21" x14ac:dyDescent="0.35">
      <c r="A42" s="238"/>
      <c r="B42" s="96" t="s">
        <v>322</v>
      </c>
      <c r="C42" s="482" t="s">
        <v>9</v>
      </c>
      <c r="D42" s="117">
        <v>32</v>
      </c>
      <c r="E42" s="96" t="s">
        <v>140</v>
      </c>
      <c r="F42" s="96" t="s">
        <v>141</v>
      </c>
      <c r="G42" s="482" t="s">
        <v>9</v>
      </c>
      <c r="H42" s="117">
        <v>4132</v>
      </c>
      <c r="I42" s="96" t="s">
        <v>142</v>
      </c>
    </row>
    <row r="43" spans="1:9" ht="21" x14ac:dyDescent="0.35">
      <c r="A43" s="238"/>
      <c r="B43" s="96" t="s">
        <v>323</v>
      </c>
      <c r="C43" s="482" t="s">
        <v>9</v>
      </c>
      <c r="D43" s="117">
        <v>0</v>
      </c>
      <c r="E43" s="96" t="s">
        <v>140</v>
      </c>
      <c r="F43" s="96" t="s">
        <v>324</v>
      </c>
      <c r="G43" s="482" t="s">
        <v>9</v>
      </c>
      <c r="H43" s="117">
        <v>377</v>
      </c>
      <c r="I43" s="96" t="s">
        <v>149</v>
      </c>
    </row>
    <row r="44" spans="1:9" ht="21" x14ac:dyDescent="0.35">
      <c r="A44" s="238"/>
      <c r="B44" s="96" t="s">
        <v>152</v>
      </c>
      <c r="C44" s="482" t="s">
        <v>9</v>
      </c>
      <c r="D44" s="117">
        <v>297</v>
      </c>
      <c r="E44" s="96" t="s">
        <v>140</v>
      </c>
      <c r="F44" s="96" t="s">
        <v>325</v>
      </c>
      <c r="G44" s="482" t="s">
        <v>9</v>
      </c>
      <c r="H44" s="117">
        <v>78</v>
      </c>
      <c r="I44" s="96" t="s">
        <v>149</v>
      </c>
    </row>
    <row r="45" spans="1:9" ht="21" x14ac:dyDescent="0.35">
      <c r="A45" s="238"/>
      <c r="B45" s="96" t="s">
        <v>155</v>
      </c>
      <c r="C45" s="482" t="s">
        <v>9</v>
      </c>
      <c r="D45" s="117">
        <v>36</v>
      </c>
      <c r="E45" s="96" t="s">
        <v>140</v>
      </c>
      <c r="F45" s="96" t="s">
        <v>153</v>
      </c>
      <c r="G45" s="482" t="s">
        <v>9</v>
      </c>
      <c r="H45" s="117">
        <v>250</v>
      </c>
      <c r="I45" s="96" t="s">
        <v>154</v>
      </c>
    </row>
    <row r="46" spans="1:9" ht="21" x14ac:dyDescent="0.35">
      <c r="A46" s="238"/>
      <c r="B46" s="96" t="s">
        <v>158</v>
      </c>
      <c r="C46" s="482" t="s">
        <v>9</v>
      </c>
      <c r="D46" s="117">
        <v>135</v>
      </c>
      <c r="E46" s="96" t="s">
        <v>140</v>
      </c>
      <c r="F46" s="96" t="s">
        <v>156</v>
      </c>
      <c r="G46" s="482" t="s">
        <v>9</v>
      </c>
      <c r="H46" s="117">
        <v>555</v>
      </c>
      <c r="I46" s="96" t="s">
        <v>157</v>
      </c>
    </row>
    <row r="47" spans="1:9" ht="21" x14ac:dyDescent="0.35">
      <c r="A47" s="238"/>
      <c r="B47" s="96" t="s">
        <v>159</v>
      </c>
      <c r="C47" s="482" t="s">
        <v>9</v>
      </c>
      <c r="D47" s="117">
        <v>32</v>
      </c>
      <c r="E47" s="96" t="s">
        <v>131</v>
      </c>
      <c r="F47" s="96" t="s">
        <v>326</v>
      </c>
      <c r="G47" s="482" t="s">
        <v>9</v>
      </c>
      <c r="H47" s="117">
        <v>2438</v>
      </c>
      <c r="I47" s="96" t="s">
        <v>163</v>
      </c>
    </row>
    <row r="48" spans="1:9" ht="21" x14ac:dyDescent="0.35">
      <c r="A48" s="241"/>
      <c r="B48" s="96" t="s">
        <v>327</v>
      </c>
      <c r="C48" s="482" t="s">
        <v>9</v>
      </c>
      <c r="D48" s="117">
        <v>17</v>
      </c>
      <c r="E48" s="96" t="s">
        <v>143</v>
      </c>
      <c r="F48" s="96"/>
      <c r="G48" s="482" t="s">
        <v>9</v>
      </c>
      <c r="H48" s="117">
        <v>14369.5</v>
      </c>
      <c r="I48" s="96" t="s">
        <v>164</v>
      </c>
    </row>
    <row r="49" spans="1:9" ht="21" x14ac:dyDescent="0.35">
      <c r="A49" s="149"/>
      <c r="B49" s="150"/>
      <c r="C49" s="489"/>
      <c r="D49" s="152"/>
      <c r="E49" s="151"/>
      <c r="F49" s="150"/>
      <c r="G49" s="498"/>
      <c r="H49" s="152"/>
      <c r="I49" s="150"/>
    </row>
  </sheetData>
  <mergeCells count="2">
    <mergeCell ref="A1:I1"/>
    <mergeCell ref="A2:I2"/>
  </mergeCells>
  <printOptions horizontalCentered="1"/>
  <pageMargins left="0" right="0" top="0.74803149606299213" bottom="0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7"/>
  <sheetViews>
    <sheetView view="pageBreakPreview" zoomScaleSheetLayoutView="100" workbookViewId="0">
      <selection activeCell="F12" sqref="F12"/>
    </sheetView>
  </sheetViews>
  <sheetFormatPr defaultColWidth="9.140625" defaultRowHeight="18.75" x14ac:dyDescent="0.3"/>
  <cols>
    <col min="1" max="1" width="4.85546875" style="5" customWidth="1"/>
    <col min="2" max="2" width="25.85546875" style="1" customWidth="1"/>
    <col min="3" max="3" width="7.42578125" style="1" customWidth="1"/>
    <col min="4" max="4" width="7.7109375" style="197" customWidth="1"/>
    <col min="5" max="5" width="7.5703125" style="1" customWidth="1"/>
    <col min="6" max="6" width="19.5703125" style="1" customWidth="1"/>
    <col min="7" max="7" width="9" style="1" customWidth="1"/>
    <col min="8" max="8" width="10.140625" style="1" customWidth="1"/>
    <col min="9" max="9" width="5.7109375" style="1" bestFit="1" customWidth="1"/>
    <col min="10" max="16384" width="9.140625" style="1"/>
  </cols>
  <sheetData>
    <row r="1" spans="1:9" ht="21" x14ac:dyDescent="0.35">
      <c r="A1" s="509" t="s">
        <v>22</v>
      </c>
      <c r="B1" s="509"/>
      <c r="C1" s="509"/>
      <c r="D1" s="509"/>
      <c r="E1" s="509"/>
      <c r="F1" s="509"/>
      <c r="G1" s="509"/>
      <c r="H1" s="509"/>
      <c r="I1" s="509"/>
    </row>
    <row r="2" spans="1:9" ht="21" x14ac:dyDescent="0.35">
      <c r="A2" s="509" t="s">
        <v>412</v>
      </c>
      <c r="B2" s="509"/>
      <c r="C2" s="509"/>
      <c r="D2" s="509"/>
      <c r="E2" s="509"/>
      <c r="F2" s="509"/>
      <c r="G2" s="509"/>
      <c r="H2" s="509"/>
      <c r="I2" s="509"/>
    </row>
    <row r="3" spans="1:9" ht="21" x14ac:dyDescent="0.35">
      <c r="A3" s="508" t="s">
        <v>696</v>
      </c>
      <c r="B3" s="508"/>
      <c r="C3" s="508"/>
      <c r="D3" s="508"/>
      <c r="E3" s="508"/>
      <c r="F3" s="508"/>
      <c r="G3" s="508"/>
      <c r="H3" s="508"/>
      <c r="I3" s="508"/>
    </row>
    <row r="4" spans="1:9" ht="21" x14ac:dyDescent="0.3">
      <c r="A4" s="153" t="s">
        <v>83</v>
      </c>
      <c r="B4" s="154" t="s">
        <v>235</v>
      </c>
      <c r="C4" s="155" t="s">
        <v>9</v>
      </c>
      <c r="D4" s="156">
        <v>550</v>
      </c>
      <c r="E4" s="161" t="s">
        <v>10</v>
      </c>
      <c r="F4" s="157"/>
      <c r="G4" s="157"/>
      <c r="H4" s="157"/>
      <c r="I4" s="157"/>
    </row>
    <row r="5" spans="1:9" ht="21" x14ac:dyDescent="0.3">
      <c r="A5" s="153"/>
      <c r="B5" s="158" t="s">
        <v>86</v>
      </c>
      <c r="C5" s="159" t="s">
        <v>9</v>
      </c>
      <c r="D5" s="160">
        <v>423</v>
      </c>
      <c r="E5" s="161" t="s">
        <v>10</v>
      </c>
      <c r="F5" s="162" t="s">
        <v>97</v>
      </c>
      <c r="G5" s="155" t="s">
        <v>9</v>
      </c>
      <c r="H5" s="178">
        <v>586</v>
      </c>
      <c r="I5" s="162" t="s">
        <v>350</v>
      </c>
    </row>
    <row r="6" spans="1:9" ht="21" x14ac:dyDescent="0.3">
      <c r="A6" s="153"/>
      <c r="B6" s="164" t="s">
        <v>98</v>
      </c>
      <c r="C6" s="162" t="s">
        <v>9</v>
      </c>
      <c r="D6" s="165">
        <v>127</v>
      </c>
      <c r="E6" s="166" t="s">
        <v>10</v>
      </c>
      <c r="F6" s="167" t="s">
        <v>236</v>
      </c>
      <c r="G6" s="155" t="s">
        <v>9</v>
      </c>
      <c r="H6" s="168">
        <v>134</v>
      </c>
      <c r="I6" s="167" t="s">
        <v>10</v>
      </c>
    </row>
    <row r="7" spans="1:9" ht="21" x14ac:dyDescent="0.3">
      <c r="A7" s="153"/>
      <c r="B7" s="164" t="s">
        <v>237</v>
      </c>
      <c r="C7" s="162" t="s">
        <v>9</v>
      </c>
      <c r="D7" s="168">
        <v>534</v>
      </c>
      <c r="E7" s="166" t="s">
        <v>10</v>
      </c>
      <c r="F7" s="167" t="s">
        <v>238</v>
      </c>
      <c r="G7" s="155" t="s">
        <v>9</v>
      </c>
      <c r="H7" s="168">
        <v>16</v>
      </c>
      <c r="I7" s="167" t="s">
        <v>10</v>
      </c>
    </row>
    <row r="8" spans="1:9" ht="21" x14ac:dyDescent="0.3">
      <c r="A8" s="153" t="s">
        <v>356</v>
      </c>
      <c r="B8" s="169" t="s">
        <v>239</v>
      </c>
      <c r="C8" s="162"/>
      <c r="D8" s="170"/>
      <c r="E8" s="162"/>
      <c r="F8" s="171"/>
      <c r="G8" s="172"/>
      <c r="H8" s="173"/>
      <c r="I8" s="174"/>
    </row>
    <row r="9" spans="1:9" ht="21" x14ac:dyDescent="0.3">
      <c r="A9" s="175"/>
      <c r="B9" s="154" t="s">
        <v>328</v>
      </c>
      <c r="C9" s="162" t="s">
        <v>9</v>
      </c>
      <c r="D9" s="163">
        <v>7275</v>
      </c>
      <c r="E9" s="162" t="s">
        <v>42</v>
      </c>
      <c r="F9" s="176"/>
      <c r="G9" s="176"/>
      <c r="H9" s="176"/>
      <c r="I9" s="176"/>
    </row>
    <row r="10" spans="1:9" ht="21" x14ac:dyDescent="0.3">
      <c r="A10" s="175"/>
      <c r="B10" s="177" t="s">
        <v>240</v>
      </c>
      <c r="C10" s="162" t="s">
        <v>9</v>
      </c>
      <c r="D10" s="178">
        <v>2</v>
      </c>
      <c r="E10" s="162" t="s">
        <v>42</v>
      </c>
      <c r="F10" s="177" t="s">
        <v>241</v>
      </c>
      <c r="G10" s="162" t="s">
        <v>9</v>
      </c>
      <c r="H10" s="178">
        <v>6</v>
      </c>
      <c r="I10" s="162" t="s">
        <v>42</v>
      </c>
    </row>
    <row r="11" spans="1:9" ht="21" x14ac:dyDescent="0.3">
      <c r="A11" s="175"/>
      <c r="B11" s="177" t="s">
        <v>242</v>
      </c>
      <c r="C11" s="162" t="s">
        <v>9</v>
      </c>
      <c r="D11" s="178">
        <v>0</v>
      </c>
      <c r="E11" s="162" t="s">
        <v>42</v>
      </c>
      <c r="F11" s="179" t="s">
        <v>243</v>
      </c>
      <c r="G11" s="162" t="s">
        <v>9</v>
      </c>
      <c r="H11" s="178">
        <v>148</v>
      </c>
      <c r="I11" s="162" t="s">
        <v>42</v>
      </c>
    </row>
    <row r="12" spans="1:9" ht="21" x14ac:dyDescent="0.3">
      <c r="A12" s="162"/>
      <c r="B12" s="177" t="s">
        <v>244</v>
      </c>
      <c r="C12" s="162" t="s">
        <v>9</v>
      </c>
      <c r="D12" s="178">
        <v>2</v>
      </c>
      <c r="E12" s="162" t="s">
        <v>42</v>
      </c>
      <c r="F12" s="167" t="s">
        <v>245</v>
      </c>
      <c r="G12" s="162" t="s">
        <v>9</v>
      </c>
      <c r="H12" s="178">
        <v>1</v>
      </c>
      <c r="I12" s="162" t="s">
        <v>42</v>
      </c>
    </row>
    <row r="13" spans="1:9" ht="21" x14ac:dyDescent="0.3">
      <c r="A13" s="162"/>
      <c r="B13" s="177" t="s">
        <v>246</v>
      </c>
      <c r="C13" s="162" t="s">
        <v>9</v>
      </c>
      <c r="D13" s="178">
        <v>423</v>
      </c>
      <c r="E13" s="162" t="s">
        <v>42</v>
      </c>
      <c r="F13" s="179" t="s">
        <v>247</v>
      </c>
      <c r="G13" s="162" t="s">
        <v>9</v>
      </c>
      <c r="H13" s="178">
        <v>146</v>
      </c>
      <c r="I13" s="162" t="s">
        <v>42</v>
      </c>
    </row>
    <row r="14" spans="1:9" ht="21" x14ac:dyDescent="0.3">
      <c r="A14" s="162"/>
      <c r="B14" s="177" t="s">
        <v>329</v>
      </c>
      <c r="C14" s="162" t="s">
        <v>9</v>
      </c>
      <c r="D14" s="178">
        <v>14</v>
      </c>
      <c r="E14" s="162" t="s">
        <v>42</v>
      </c>
      <c r="F14" s="177" t="s">
        <v>248</v>
      </c>
      <c r="G14" s="162" t="s">
        <v>9</v>
      </c>
      <c r="H14" s="178">
        <v>82</v>
      </c>
      <c r="I14" s="162" t="s">
        <v>42</v>
      </c>
    </row>
    <row r="15" spans="1:9" ht="21" x14ac:dyDescent="0.3">
      <c r="A15" s="162"/>
      <c r="B15" s="177" t="s">
        <v>330</v>
      </c>
      <c r="C15" s="162" t="s">
        <v>9</v>
      </c>
      <c r="D15" s="178">
        <v>8</v>
      </c>
      <c r="E15" s="162" t="s">
        <v>42</v>
      </c>
      <c r="F15" s="177" t="s">
        <v>249</v>
      </c>
      <c r="G15" s="162" t="s">
        <v>9</v>
      </c>
      <c r="H15" s="178">
        <v>22</v>
      </c>
      <c r="I15" s="162" t="s">
        <v>42</v>
      </c>
    </row>
    <row r="16" spans="1:9" ht="21" x14ac:dyDescent="0.3">
      <c r="A16" s="162"/>
      <c r="B16" s="177" t="s">
        <v>405</v>
      </c>
      <c r="C16" s="162" t="s">
        <v>9</v>
      </c>
      <c r="D16" s="178">
        <v>9</v>
      </c>
      <c r="E16" s="162" t="s">
        <v>42</v>
      </c>
      <c r="F16" s="177" t="s">
        <v>250</v>
      </c>
      <c r="G16" s="162" t="s">
        <v>9</v>
      </c>
      <c r="H16" s="178">
        <v>3344</v>
      </c>
      <c r="I16" s="162" t="s">
        <v>42</v>
      </c>
    </row>
    <row r="17" spans="1:9" ht="21" x14ac:dyDescent="0.3">
      <c r="A17" s="162"/>
      <c r="B17" s="177" t="s">
        <v>251</v>
      </c>
      <c r="C17" s="162" t="s">
        <v>9</v>
      </c>
      <c r="D17" s="178">
        <v>2</v>
      </c>
      <c r="E17" s="162" t="s">
        <v>42</v>
      </c>
      <c r="F17" s="179" t="s">
        <v>64</v>
      </c>
      <c r="G17" s="162" t="s">
        <v>9</v>
      </c>
      <c r="H17" s="178">
        <v>0</v>
      </c>
      <c r="I17" s="162" t="s">
        <v>42</v>
      </c>
    </row>
    <row r="18" spans="1:9" ht="21" x14ac:dyDescent="0.3">
      <c r="A18" s="162"/>
      <c r="B18" s="177" t="s">
        <v>45</v>
      </c>
      <c r="C18" s="162" t="s">
        <v>9</v>
      </c>
      <c r="D18" s="178">
        <v>0</v>
      </c>
      <c r="E18" s="162" t="s">
        <v>42</v>
      </c>
      <c r="F18" s="177" t="s">
        <v>331</v>
      </c>
      <c r="G18" s="162" t="s">
        <v>9</v>
      </c>
      <c r="H18" s="178">
        <v>0</v>
      </c>
      <c r="I18" s="162" t="s">
        <v>42</v>
      </c>
    </row>
    <row r="19" spans="1:9" ht="21" x14ac:dyDescent="0.3">
      <c r="A19" s="162"/>
      <c r="B19" s="177" t="s">
        <v>252</v>
      </c>
      <c r="C19" s="162" t="s">
        <v>9</v>
      </c>
      <c r="D19" s="178">
        <v>1957</v>
      </c>
      <c r="E19" s="162" t="s">
        <v>42</v>
      </c>
      <c r="F19" s="177" t="s">
        <v>332</v>
      </c>
      <c r="G19" s="162" t="s">
        <v>9</v>
      </c>
      <c r="H19" s="178">
        <v>1</v>
      </c>
      <c r="I19" s="162" t="s">
        <v>42</v>
      </c>
    </row>
    <row r="20" spans="1:9" ht="21" x14ac:dyDescent="0.3">
      <c r="A20" s="162"/>
      <c r="B20" s="180" t="s">
        <v>333</v>
      </c>
      <c r="C20" s="162" t="s">
        <v>9</v>
      </c>
      <c r="D20" s="178">
        <v>829</v>
      </c>
      <c r="E20" s="162" t="s">
        <v>42</v>
      </c>
      <c r="F20" s="177" t="s">
        <v>334</v>
      </c>
      <c r="G20" s="155" t="s">
        <v>9</v>
      </c>
      <c r="H20" s="178">
        <v>279</v>
      </c>
      <c r="I20" s="162" t="s">
        <v>42</v>
      </c>
    </row>
    <row r="21" spans="1:9" ht="21" x14ac:dyDescent="0.3">
      <c r="A21" s="162"/>
      <c r="B21" s="181" t="s">
        <v>335</v>
      </c>
      <c r="C21" s="154" t="s">
        <v>9</v>
      </c>
      <c r="D21" s="163">
        <v>1501</v>
      </c>
      <c r="E21" s="154" t="s">
        <v>44</v>
      </c>
      <c r="F21" s="182"/>
      <c r="G21" s="154" t="s">
        <v>9</v>
      </c>
      <c r="H21" s="183">
        <v>1570.3300000000004</v>
      </c>
      <c r="I21" s="154" t="s">
        <v>43</v>
      </c>
    </row>
    <row r="22" spans="1:9" ht="21" x14ac:dyDescent="0.3">
      <c r="A22" s="162"/>
      <c r="B22" s="157" t="s">
        <v>253</v>
      </c>
      <c r="C22" s="162" t="s">
        <v>9</v>
      </c>
      <c r="D22" s="178">
        <v>0</v>
      </c>
      <c r="E22" s="162" t="s">
        <v>44</v>
      </c>
      <c r="F22" s="184" t="s">
        <v>254</v>
      </c>
      <c r="G22" s="162" t="s">
        <v>9</v>
      </c>
      <c r="H22" s="178">
        <v>2</v>
      </c>
      <c r="I22" s="162" t="s">
        <v>44</v>
      </c>
    </row>
    <row r="23" spans="1:9" ht="21" x14ac:dyDescent="0.3">
      <c r="A23" s="162"/>
      <c r="B23" s="157" t="s">
        <v>255</v>
      </c>
      <c r="C23" s="162" t="s">
        <v>9</v>
      </c>
      <c r="D23" s="178">
        <v>3</v>
      </c>
      <c r="E23" s="162" t="s">
        <v>44</v>
      </c>
      <c r="F23" s="185" t="s">
        <v>336</v>
      </c>
      <c r="G23" s="162" t="s">
        <v>9</v>
      </c>
      <c r="H23" s="178">
        <v>21</v>
      </c>
      <c r="I23" s="162" t="s">
        <v>44</v>
      </c>
    </row>
    <row r="24" spans="1:9" ht="21" x14ac:dyDescent="0.3">
      <c r="A24" s="162"/>
      <c r="B24" s="162" t="s">
        <v>256</v>
      </c>
      <c r="C24" s="162" t="s">
        <v>9</v>
      </c>
      <c r="D24" s="178">
        <v>3</v>
      </c>
      <c r="E24" s="162" t="s">
        <v>44</v>
      </c>
      <c r="F24" s="184" t="s">
        <v>257</v>
      </c>
      <c r="G24" s="162" t="s">
        <v>9</v>
      </c>
      <c r="H24" s="178">
        <v>12</v>
      </c>
      <c r="I24" s="162" t="s">
        <v>44</v>
      </c>
    </row>
    <row r="25" spans="1:9" ht="21" x14ac:dyDescent="0.3">
      <c r="A25" s="162"/>
      <c r="B25" s="162" t="s">
        <v>258</v>
      </c>
      <c r="C25" s="162" t="s">
        <v>9</v>
      </c>
      <c r="D25" s="178">
        <v>7</v>
      </c>
      <c r="E25" s="162" t="s">
        <v>44</v>
      </c>
      <c r="F25" s="184" t="s">
        <v>259</v>
      </c>
      <c r="G25" s="162" t="s">
        <v>9</v>
      </c>
      <c r="H25" s="178">
        <v>8</v>
      </c>
      <c r="I25" s="162" t="s">
        <v>44</v>
      </c>
    </row>
    <row r="26" spans="1:9" ht="21" x14ac:dyDescent="0.3">
      <c r="A26" s="162"/>
      <c r="B26" s="162" t="s">
        <v>260</v>
      </c>
      <c r="C26" s="162" t="s">
        <v>9</v>
      </c>
      <c r="D26" s="178">
        <v>7</v>
      </c>
      <c r="E26" s="162" t="s">
        <v>44</v>
      </c>
      <c r="F26" s="184" t="s">
        <v>261</v>
      </c>
      <c r="G26" s="162" t="s">
        <v>9</v>
      </c>
      <c r="H26" s="178">
        <v>1</v>
      </c>
      <c r="I26" s="162" t="s">
        <v>44</v>
      </c>
    </row>
    <row r="27" spans="1:9" ht="21" x14ac:dyDescent="0.3">
      <c r="A27" s="162"/>
      <c r="B27" s="162" t="s">
        <v>262</v>
      </c>
      <c r="C27" s="162" t="s">
        <v>9</v>
      </c>
      <c r="D27" s="178">
        <v>1</v>
      </c>
      <c r="E27" s="162" t="s">
        <v>44</v>
      </c>
      <c r="F27" s="184" t="s">
        <v>263</v>
      </c>
      <c r="G27" s="162" t="s">
        <v>9</v>
      </c>
      <c r="H27" s="178">
        <v>12</v>
      </c>
      <c r="I27" s="162" t="s">
        <v>44</v>
      </c>
    </row>
    <row r="28" spans="1:9" ht="21" x14ac:dyDescent="0.3">
      <c r="A28" s="162"/>
      <c r="B28" s="162" t="s">
        <v>264</v>
      </c>
      <c r="C28" s="162" t="s">
        <v>9</v>
      </c>
      <c r="D28" s="178">
        <v>26</v>
      </c>
      <c r="E28" s="162" t="s">
        <v>44</v>
      </c>
      <c r="F28" s="184" t="s">
        <v>265</v>
      </c>
      <c r="G28" s="162" t="s">
        <v>9</v>
      </c>
      <c r="H28" s="178">
        <v>346</v>
      </c>
      <c r="I28" s="162" t="s">
        <v>44</v>
      </c>
    </row>
    <row r="29" spans="1:9" ht="21" x14ac:dyDescent="0.3">
      <c r="A29" s="162"/>
      <c r="B29" s="162" t="s">
        <v>266</v>
      </c>
      <c r="C29" s="162" t="s">
        <v>9</v>
      </c>
      <c r="D29" s="178">
        <v>5</v>
      </c>
      <c r="E29" s="162" t="s">
        <v>44</v>
      </c>
      <c r="F29" s="184" t="s">
        <v>267</v>
      </c>
      <c r="G29" s="162" t="s">
        <v>9</v>
      </c>
      <c r="H29" s="178">
        <v>361</v>
      </c>
      <c r="I29" s="162" t="s">
        <v>44</v>
      </c>
    </row>
    <row r="30" spans="1:9" ht="21" x14ac:dyDescent="0.3">
      <c r="A30" s="162"/>
      <c r="B30" s="162" t="s">
        <v>268</v>
      </c>
      <c r="C30" s="162" t="s">
        <v>9</v>
      </c>
      <c r="D30" s="178">
        <v>21</v>
      </c>
      <c r="E30" s="162" t="s">
        <v>44</v>
      </c>
      <c r="F30" s="184" t="s">
        <v>337</v>
      </c>
      <c r="G30" s="162" t="s">
        <v>9</v>
      </c>
      <c r="H30" s="178">
        <v>25</v>
      </c>
      <c r="I30" s="162" t="s">
        <v>44</v>
      </c>
    </row>
    <row r="31" spans="1:9" ht="21" x14ac:dyDescent="0.3">
      <c r="A31" s="162"/>
      <c r="B31" s="162" t="s">
        <v>269</v>
      </c>
      <c r="C31" s="162" t="s">
        <v>9</v>
      </c>
      <c r="D31" s="178">
        <v>29</v>
      </c>
      <c r="E31" s="162" t="s">
        <v>44</v>
      </c>
      <c r="F31" s="184" t="s">
        <v>270</v>
      </c>
      <c r="G31" s="162" t="s">
        <v>9</v>
      </c>
      <c r="H31" s="178">
        <v>25</v>
      </c>
      <c r="I31" s="162" t="s">
        <v>44</v>
      </c>
    </row>
    <row r="32" spans="1:9" ht="21" x14ac:dyDescent="0.35">
      <c r="A32" s="162"/>
      <c r="B32" s="162" t="s">
        <v>271</v>
      </c>
      <c r="C32" s="162" t="s">
        <v>9</v>
      </c>
      <c r="D32" s="178">
        <v>0</v>
      </c>
      <c r="E32" s="162" t="s">
        <v>44</v>
      </c>
      <c r="F32" s="186" t="s">
        <v>338</v>
      </c>
      <c r="G32" s="162" t="s">
        <v>9</v>
      </c>
      <c r="H32" s="178">
        <v>70</v>
      </c>
      <c r="I32" s="162" t="s">
        <v>63</v>
      </c>
    </row>
    <row r="33" spans="1:9" ht="21" x14ac:dyDescent="0.3">
      <c r="A33" s="162"/>
      <c r="B33" s="162" t="s">
        <v>272</v>
      </c>
      <c r="C33" s="162" t="s">
        <v>9</v>
      </c>
      <c r="D33" s="178">
        <v>168</v>
      </c>
      <c r="E33" s="162" t="s">
        <v>44</v>
      </c>
      <c r="F33" s="184" t="s">
        <v>274</v>
      </c>
      <c r="G33" s="162" t="s">
        <v>9</v>
      </c>
      <c r="H33" s="187">
        <v>28.8</v>
      </c>
      <c r="I33" s="162" t="s">
        <v>63</v>
      </c>
    </row>
    <row r="34" spans="1:9" ht="21" x14ac:dyDescent="0.3">
      <c r="A34" s="162"/>
      <c r="B34" s="162" t="s">
        <v>273</v>
      </c>
      <c r="C34" s="162" t="s">
        <v>9</v>
      </c>
      <c r="D34" s="178">
        <v>4</v>
      </c>
      <c r="E34" s="162" t="s">
        <v>44</v>
      </c>
      <c r="F34" s="162" t="s">
        <v>276</v>
      </c>
      <c r="G34" s="162" t="s">
        <v>9</v>
      </c>
      <c r="H34" s="188">
        <v>106.4</v>
      </c>
      <c r="I34" s="162" t="s">
        <v>63</v>
      </c>
    </row>
    <row r="35" spans="1:9" ht="21" x14ac:dyDescent="0.35">
      <c r="A35" s="162"/>
      <c r="B35" s="184" t="s">
        <v>275</v>
      </c>
      <c r="C35" s="162" t="s">
        <v>9</v>
      </c>
      <c r="D35" s="178">
        <v>9</v>
      </c>
      <c r="E35" s="162" t="s">
        <v>44</v>
      </c>
      <c r="F35" s="186" t="s">
        <v>278</v>
      </c>
      <c r="G35" s="162" t="s">
        <v>9</v>
      </c>
      <c r="H35" s="189">
        <v>319</v>
      </c>
      <c r="I35" s="162" t="s">
        <v>339</v>
      </c>
    </row>
    <row r="36" spans="1:9" ht="21" x14ac:dyDescent="0.3">
      <c r="A36" s="162"/>
      <c r="B36" s="162" t="s">
        <v>277</v>
      </c>
      <c r="C36" s="162" t="s">
        <v>9</v>
      </c>
      <c r="D36" s="178">
        <v>405</v>
      </c>
      <c r="E36" s="162" t="s">
        <v>44</v>
      </c>
      <c r="F36" s="162" t="s">
        <v>277</v>
      </c>
      <c r="G36" s="162" t="s">
        <v>9</v>
      </c>
      <c r="H36" s="190">
        <v>1463.9300000000003</v>
      </c>
      <c r="I36" s="162" t="s">
        <v>63</v>
      </c>
    </row>
    <row r="37" spans="1:9" ht="21" x14ac:dyDescent="0.3">
      <c r="A37" s="153" t="s">
        <v>357</v>
      </c>
      <c r="B37" s="154" t="s">
        <v>138</v>
      </c>
      <c r="C37" s="162"/>
      <c r="D37" s="170"/>
      <c r="E37" s="162"/>
      <c r="F37" s="162"/>
      <c r="G37" s="162"/>
      <c r="H37" s="191"/>
      <c r="I37" s="162"/>
    </row>
    <row r="38" spans="1:9" ht="21" x14ac:dyDescent="0.3">
      <c r="A38" s="175"/>
      <c r="B38" s="162" t="s">
        <v>139</v>
      </c>
      <c r="C38" s="162" t="s">
        <v>9</v>
      </c>
      <c r="D38" s="191">
        <v>33</v>
      </c>
      <c r="E38" s="162" t="s">
        <v>140</v>
      </c>
      <c r="F38" s="162" t="s">
        <v>148</v>
      </c>
      <c r="G38" s="162" t="s">
        <v>9</v>
      </c>
      <c r="H38" s="191">
        <v>164</v>
      </c>
      <c r="I38" s="162" t="s">
        <v>149</v>
      </c>
    </row>
    <row r="39" spans="1:9" ht="21" x14ac:dyDescent="0.3">
      <c r="A39" s="175"/>
      <c r="B39" s="162" t="s">
        <v>150</v>
      </c>
      <c r="C39" s="162" t="s">
        <v>9</v>
      </c>
      <c r="D39" s="191">
        <v>0</v>
      </c>
      <c r="E39" s="162" t="s">
        <v>140</v>
      </c>
      <c r="F39" s="162" t="s">
        <v>151</v>
      </c>
      <c r="G39" s="162" t="s">
        <v>9</v>
      </c>
      <c r="H39" s="191">
        <v>6</v>
      </c>
      <c r="I39" s="162" t="s">
        <v>149</v>
      </c>
    </row>
    <row r="40" spans="1:9" ht="21" x14ac:dyDescent="0.3">
      <c r="A40" s="175"/>
      <c r="B40" s="162" t="s">
        <v>340</v>
      </c>
      <c r="C40" s="162" t="s">
        <v>9</v>
      </c>
      <c r="D40" s="191">
        <v>91</v>
      </c>
      <c r="E40" s="162" t="s">
        <v>140</v>
      </c>
      <c r="F40" s="162" t="s">
        <v>341</v>
      </c>
      <c r="G40" s="162" t="s">
        <v>9</v>
      </c>
      <c r="H40" s="191">
        <v>13</v>
      </c>
      <c r="I40" s="162" t="s">
        <v>154</v>
      </c>
    </row>
    <row r="41" spans="1:9" ht="21" x14ac:dyDescent="0.3">
      <c r="A41" s="175"/>
      <c r="B41" s="162" t="s">
        <v>342</v>
      </c>
      <c r="C41" s="162" t="s">
        <v>9</v>
      </c>
      <c r="D41" s="191">
        <v>6</v>
      </c>
      <c r="E41" s="162" t="s">
        <v>140</v>
      </c>
      <c r="F41" s="162" t="s">
        <v>343</v>
      </c>
      <c r="G41" s="162" t="s">
        <v>9</v>
      </c>
      <c r="H41" s="191">
        <v>539</v>
      </c>
      <c r="I41" s="162" t="s">
        <v>157</v>
      </c>
    </row>
    <row r="42" spans="1:9" ht="21" x14ac:dyDescent="0.3">
      <c r="A42" s="175"/>
      <c r="B42" s="192" t="s">
        <v>344</v>
      </c>
      <c r="C42" s="192" t="s">
        <v>9</v>
      </c>
      <c r="D42" s="193">
        <v>307</v>
      </c>
      <c r="E42" s="192" t="s">
        <v>161</v>
      </c>
      <c r="F42" s="192" t="s">
        <v>345</v>
      </c>
      <c r="G42" s="192" t="s">
        <v>9</v>
      </c>
      <c r="H42" s="191">
        <v>12</v>
      </c>
      <c r="I42" s="192" t="s">
        <v>131</v>
      </c>
    </row>
    <row r="43" spans="1:9" ht="21" x14ac:dyDescent="0.3">
      <c r="A43" s="175"/>
      <c r="B43" s="192" t="s">
        <v>346</v>
      </c>
      <c r="C43" s="192" t="s">
        <v>9</v>
      </c>
      <c r="D43" s="191">
        <v>3394</v>
      </c>
      <c r="E43" s="192" t="s">
        <v>142</v>
      </c>
      <c r="F43" s="157" t="s">
        <v>162</v>
      </c>
      <c r="G43" s="157" t="s">
        <v>9</v>
      </c>
      <c r="H43" s="194">
        <v>982</v>
      </c>
      <c r="I43" s="157" t="s">
        <v>163</v>
      </c>
    </row>
    <row r="44" spans="1:9" ht="21" x14ac:dyDescent="0.35">
      <c r="A44" s="175"/>
      <c r="B44" s="162" t="s">
        <v>228</v>
      </c>
      <c r="C44" s="162" t="s">
        <v>9</v>
      </c>
      <c r="D44" s="191">
        <v>2</v>
      </c>
      <c r="E44" s="162" t="s">
        <v>143</v>
      </c>
      <c r="F44" s="150"/>
      <c r="G44" s="186" t="s">
        <v>9</v>
      </c>
      <c r="H44" s="195">
        <v>6210.5</v>
      </c>
      <c r="I44" s="186" t="s">
        <v>164</v>
      </c>
    </row>
    <row r="45" spans="1:9" ht="21" x14ac:dyDescent="0.35">
      <c r="A45" s="175"/>
      <c r="B45" s="162" t="s">
        <v>146</v>
      </c>
      <c r="C45" s="162" t="s">
        <v>9</v>
      </c>
      <c r="D45" s="191">
        <v>6</v>
      </c>
      <c r="E45" s="162" t="s">
        <v>147</v>
      </c>
      <c r="F45" s="150"/>
      <c r="G45" s="150"/>
      <c r="H45" s="195"/>
      <c r="I45" s="150"/>
    </row>
    <row r="46" spans="1:9" ht="21" x14ac:dyDescent="0.3">
      <c r="D46" s="196"/>
    </row>
    <row r="47" spans="1:9" ht="21" x14ac:dyDescent="0.3">
      <c r="D47" s="196"/>
    </row>
  </sheetData>
  <mergeCells count="3">
    <mergeCell ref="A1:I1"/>
    <mergeCell ref="A2:I2"/>
    <mergeCell ref="A3:I3"/>
  </mergeCells>
  <printOptions horizontalCentered="1"/>
  <pageMargins left="0.23622047244094491" right="0.23622047244094491" top="0.55118110236220474" bottom="0.15748031496062992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20"/>
  <sheetViews>
    <sheetView view="pageBreakPreview" zoomScaleSheetLayoutView="100" workbookViewId="0">
      <selection activeCell="O11" sqref="O11"/>
    </sheetView>
  </sheetViews>
  <sheetFormatPr defaultColWidth="9.140625" defaultRowHeight="18.75" x14ac:dyDescent="0.3"/>
  <cols>
    <col min="1" max="1" width="6.28515625" style="5" customWidth="1"/>
    <col min="2" max="2" width="20.28515625" style="1" customWidth="1"/>
    <col min="3" max="5" width="7.5703125" style="10" customWidth="1"/>
    <col min="6" max="6" width="8.7109375" style="232" customWidth="1"/>
    <col min="7" max="7" width="8.7109375" style="10" customWidth="1"/>
    <col min="8" max="8" width="9" style="233" customWidth="1"/>
    <col min="9" max="9" width="9" style="234" customWidth="1"/>
    <col min="10" max="10" width="11.5703125" style="234" customWidth="1"/>
    <col min="11" max="11" width="9.140625" style="10" customWidth="1"/>
    <col min="12" max="12" width="9.140625" style="1" customWidth="1"/>
    <col min="13" max="13" width="9.140625" style="10" customWidth="1"/>
    <col min="14" max="14" width="9.5703125" style="1" customWidth="1"/>
    <col min="15" max="15" width="20.85546875" style="1" customWidth="1"/>
    <col min="16" max="16" width="9.140625" style="10" customWidth="1"/>
    <col min="17" max="17" width="9.85546875" style="235" customWidth="1"/>
    <col min="18" max="18" width="9.85546875" style="236" customWidth="1"/>
    <col min="19" max="16384" width="9.140625" style="1"/>
  </cols>
  <sheetData>
    <row r="1" spans="1:18" ht="23.25" x14ac:dyDescent="0.3">
      <c r="A1" s="517" t="s">
        <v>414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</row>
    <row r="2" spans="1:18" ht="23.25" x14ac:dyDescent="0.3">
      <c r="A2" s="518" t="s">
        <v>468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</row>
    <row r="3" spans="1:18" ht="21" x14ac:dyDescent="0.35">
      <c r="A3" s="247" t="s">
        <v>16</v>
      </c>
      <c r="B3" s="2"/>
      <c r="C3" s="519" t="s">
        <v>15</v>
      </c>
      <c r="D3" s="520"/>
      <c r="E3" s="521"/>
      <c r="F3" s="201" t="s">
        <v>9</v>
      </c>
      <c r="G3" s="202" t="s">
        <v>9</v>
      </c>
      <c r="H3" s="522" t="s">
        <v>56</v>
      </c>
      <c r="I3" s="523"/>
      <c r="J3" s="524"/>
      <c r="K3" s="514" t="s">
        <v>57</v>
      </c>
      <c r="L3" s="516"/>
      <c r="M3" s="516"/>
      <c r="N3" s="516"/>
      <c r="O3" s="203" t="s">
        <v>280</v>
      </c>
      <c r="P3" s="525" t="s">
        <v>18</v>
      </c>
      <c r="Q3" s="516" t="s">
        <v>58</v>
      </c>
      <c r="R3" s="515"/>
    </row>
    <row r="4" spans="1:18" ht="19.5" x14ac:dyDescent="0.3">
      <c r="A4" s="248" t="s">
        <v>281</v>
      </c>
      <c r="B4" s="204" t="s">
        <v>183</v>
      </c>
      <c r="C4" s="527" t="s">
        <v>17</v>
      </c>
      <c r="D4" s="529" t="s">
        <v>119</v>
      </c>
      <c r="E4" s="527" t="s">
        <v>18</v>
      </c>
      <c r="F4" s="205" t="s">
        <v>10</v>
      </c>
      <c r="G4" s="206" t="s">
        <v>282</v>
      </c>
      <c r="H4" s="511" t="s">
        <v>59</v>
      </c>
      <c r="I4" s="512"/>
      <c r="J4" s="513"/>
      <c r="K4" s="514" t="s">
        <v>11</v>
      </c>
      <c r="L4" s="515"/>
      <c r="M4" s="514" t="s">
        <v>12</v>
      </c>
      <c r="N4" s="516"/>
      <c r="O4" s="207" t="s">
        <v>71</v>
      </c>
      <c r="P4" s="526"/>
      <c r="Q4" s="208" t="s">
        <v>9</v>
      </c>
      <c r="R4" s="209" t="s">
        <v>60</v>
      </c>
    </row>
    <row r="5" spans="1:18" ht="21.75" x14ac:dyDescent="0.3">
      <c r="A5" s="210"/>
      <c r="B5" s="211"/>
      <c r="C5" s="528"/>
      <c r="D5" s="530"/>
      <c r="E5" s="528"/>
      <c r="F5" s="212" t="s">
        <v>19</v>
      </c>
      <c r="G5" s="213" t="s">
        <v>283</v>
      </c>
      <c r="H5" s="249" t="s">
        <v>7</v>
      </c>
      <c r="I5" s="250" t="s">
        <v>61</v>
      </c>
      <c r="J5" s="250" t="s">
        <v>62</v>
      </c>
      <c r="K5" s="214" t="s">
        <v>48</v>
      </c>
      <c r="L5" s="215" t="s">
        <v>355</v>
      </c>
      <c r="M5" s="214" t="s">
        <v>48</v>
      </c>
      <c r="N5" s="216" t="s">
        <v>355</v>
      </c>
      <c r="O5" s="217" t="s">
        <v>284</v>
      </c>
      <c r="P5" s="218" t="s">
        <v>285</v>
      </c>
      <c r="Q5" s="219" t="s">
        <v>49</v>
      </c>
      <c r="R5" s="220" t="s">
        <v>50</v>
      </c>
    </row>
    <row r="6" spans="1:18" s="5" customFormat="1" ht="21" x14ac:dyDescent="0.35">
      <c r="A6" s="254">
        <v>1</v>
      </c>
      <c r="B6" s="221" t="s">
        <v>408</v>
      </c>
      <c r="C6" s="3">
        <v>84</v>
      </c>
      <c r="D6" s="3">
        <v>130</v>
      </c>
      <c r="E6" s="3">
        <v>27</v>
      </c>
      <c r="F6" s="3">
        <v>241</v>
      </c>
      <c r="G6" s="3">
        <v>210</v>
      </c>
      <c r="H6" s="251">
        <v>783</v>
      </c>
      <c r="I6" s="252">
        <v>2</v>
      </c>
      <c r="J6" s="468">
        <v>79.520000000000437</v>
      </c>
      <c r="K6" s="3">
        <v>1</v>
      </c>
      <c r="L6" s="253">
        <v>0.36</v>
      </c>
      <c r="M6" s="3">
        <v>1709</v>
      </c>
      <c r="N6" s="253">
        <v>94.624000000000024</v>
      </c>
      <c r="O6" s="3">
        <v>62692637.548000008</v>
      </c>
      <c r="P6" s="3">
        <v>197</v>
      </c>
      <c r="Q6" s="222">
        <v>54</v>
      </c>
      <c r="R6" s="4">
        <v>11.9</v>
      </c>
    </row>
    <row r="7" spans="1:18" s="5" customFormat="1" ht="21" x14ac:dyDescent="0.35">
      <c r="A7" s="3">
        <v>2</v>
      </c>
      <c r="B7" s="221" t="s">
        <v>410</v>
      </c>
      <c r="C7" s="3">
        <v>62</v>
      </c>
      <c r="D7" s="3">
        <v>106</v>
      </c>
      <c r="E7" s="3">
        <v>55</v>
      </c>
      <c r="F7" s="3">
        <v>223</v>
      </c>
      <c r="G7" s="3">
        <v>167</v>
      </c>
      <c r="H7" s="24">
        <v>362</v>
      </c>
      <c r="I7" s="453">
        <v>0</v>
      </c>
      <c r="J7" s="475">
        <v>70.25</v>
      </c>
      <c r="K7" s="3">
        <v>37</v>
      </c>
      <c r="L7" s="253">
        <v>1.4239999999999999</v>
      </c>
      <c r="M7" s="3">
        <v>2319</v>
      </c>
      <c r="N7" s="253">
        <v>70.279417999999993</v>
      </c>
      <c r="O7" s="3">
        <v>48345538.19600001</v>
      </c>
      <c r="P7" s="3">
        <v>1377</v>
      </c>
      <c r="Q7" s="222">
        <v>177</v>
      </c>
      <c r="R7" s="4">
        <v>140</v>
      </c>
    </row>
    <row r="8" spans="1:18" s="5" customFormat="1" ht="21" x14ac:dyDescent="0.35">
      <c r="A8" s="3">
        <v>3</v>
      </c>
      <c r="B8" s="221" t="s">
        <v>409</v>
      </c>
      <c r="C8" s="3">
        <v>57</v>
      </c>
      <c r="D8" s="3">
        <v>132</v>
      </c>
      <c r="E8" s="3">
        <v>41</v>
      </c>
      <c r="F8" s="3">
        <v>230</v>
      </c>
      <c r="G8" s="3">
        <v>191</v>
      </c>
      <c r="H8" s="24">
        <v>373</v>
      </c>
      <c r="I8" s="453">
        <v>0</v>
      </c>
      <c r="J8" s="453">
        <v>46</v>
      </c>
      <c r="K8" s="3">
        <v>185</v>
      </c>
      <c r="L8" s="253">
        <v>13.799000000000003</v>
      </c>
      <c r="M8" s="3">
        <v>2087</v>
      </c>
      <c r="N8" s="253">
        <v>145.85600000000002</v>
      </c>
      <c r="O8" s="3">
        <v>67978598.440999985</v>
      </c>
      <c r="P8" s="3">
        <v>353</v>
      </c>
      <c r="Q8" s="222">
        <v>444</v>
      </c>
      <c r="R8" s="4">
        <v>126.06</v>
      </c>
    </row>
    <row r="9" spans="1:18" s="5" customFormat="1" ht="21" x14ac:dyDescent="0.35">
      <c r="A9" s="3">
        <v>4</v>
      </c>
      <c r="B9" s="221" t="s">
        <v>411</v>
      </c>
      <c r="C9" s="3">
        <v>88</v>
      </c>
      <c r="D9" s="3">
        <v>105</v>
      </c>
      <c r="E9" s="3">
        <v>57</v>
      </c>
      <c r="F9" s="3">
        <v>250</v>
      </c>
      <c r="G9" s="3">
        <v>269</v>
      </c>
      <c r="H9" s="24">
        <v>338</v>
      </c>
      <c r="I9" s="453">
        <v>3</v>
      </c>
      <c r="J9" s="475">
        <v>41.449999999999818</v>
      </c>
      <c r="K9" s="3">
        <v>28</v>
      </c>
      <c r="L9" s="253">
        <v>7.3660000000000005</v>
      </c>
      <c r="M9" s="3">
        <v>1571</v>
      </c>
      <c r="N9" s="253">
        <v>83.841199999999986</v>
      </c>
      <c r="O9" s="3">
        <v>32377011.607000005</v>
      </c>
      <c r="P9" s="3">
        <v>403</v>
      </c>
      <c r="Q9" s="222">
        <v>185</v>
      </c>
      <c r="R9" s="4">
        <v>154.5</v>
      </c>
    </row>
    <row r="10" spans="1:18" s="5" customFormat="1" ht="21" x14ac:dyDescent="0.35">
      <c r="A10" s="3">
        <v>5</v>
      </c>
      <c r="B10" s="221" t="s">
        <v>419</v>
      </c>
      <c r="C10" s="3">
        <v>245</v>
      </c>
      <c r="D10" s="3">
        <v>105</v>
      </c>
      <c r="E10" s="3">
        <v>42</v>
      </c>
      <c r="F10" s="3">
        <v>392</v>
      </c>
      <c r="G10" s="3">
        <v>107</v>
      </c>
      <c r="H10" s="24">
        <v>3182</v>
      </c>
      <c r="I10" s="453">
        <v>0</v>
      </c>
      <c r="J10" s="475">
        <v>39.5</v>
      </c>
      <c r="K10" s="3">
        <v>1809</v>
      </c>
      <c r="L10" s="253">
        <v>26.246000000000002</v>
      </c>
      <c r="M10" s="3">
        <v>3421</v>
      </c>
      <c r="N10" s="253">
        <v>1155.5344000000002</v>
      </c>
      <c r="O10" s="3">
        <v>95267486.003749996</v>
      </c>
      <c r="P10" s="3">
        <v>2207</v>
      </c>
      <c r="Q10" s="222">
        <v>68</v>
      </c>
      <c r="R10" s="4">
        <v>57.7</v>
      </c>
    </row>
    <row r="11" spans="1:18" s="5" customFormat="1" ht="21" x14ac:dyDescent="0.35">
      <c r="A11" s="3">
        <v>6</v>
      </c>
      <c r="B11" s="221" t="s">
        <v>420</v>
      </c>
      <c r="C11" s="464">
        <v>350</v>
      </c>
      <c r="D11" s="464">
        <v>102</v>
      </c>
      <c r="E11" s="464">
        <v>60</v>
      </c>
      <c r="F11" s="464">
        <v>512</v>
      </c>
      <c r="G11" s="464">
        <v>189</v>
      </c>
      <c r="H11" s="24">
        <v>7151</v>
      </c>
      <c r="I11" s="453">
        <v>2</v>
      </c>
      <c r="J11" s="475">
        <v>39.529999999998836</v>
      </c>
      <c r="K11" s="464">
        <v>68</v>
      </c>
      <c r="L11" s="465">
        <v>2.9460000000000002</v>
      </c>
      <c r="M11" s="464">
        <v>2727</v>
      </c>
      <c r="N11" s="465">
        <v>98.608000000000004</v>
      </c>
      <c r="O11" s="464">
        <v>183035312.24752018</v>
      </c>
      <c r="P11" s="464">
        <v>274</v>
      </c>
      <c r="Q11" s="466">
        <v>301</v>
      </c>
      <c r="R11" s="467">
        <v>239.26999999999998</v>
      </c>
    </row>
    <row r="12" spans="1:18" s="5" customFormat="1" ht="21" x14ac:dyDescent="0.35">
      <c r="A12" s="3">
        <v>7</v>
      </c>
      <c r="B12" s="221" t="s">
        <v>421</v>
      </c>
      <c r="C12" s="3">
        <v>112</v>
      </c>
      <c r="D12" s="3">
        <v>84</v>
      </c>
      <c r="E12" s="3">
        <v>57</v>
      </c>
      <c r="F12" s="3">
        <v>253</v>
      </c>
      <c r="G12" s="3">
        <v>146</v>
      </c>
      <c r="H12" s="24">
        <v>1100</v>
      </c>
      <c r="I12" s="453">
        <v>3</v>
      </c>
      <c r="J12" s="453">
        <v>53.5</v>
      </c>
      <c r="K12" s="3">
        <v>19</v>
      </c>
      <c r="L12" s="253">
        <v>1.6600000000000001</v>
      </c>
      <c r="M12" s="3">
        <v>989</v>
      </c>
      <c r="N12" s="253">
        <v>102.01199999999996</v>
      </c>
      <c r="O12" s="3">
        <v>49547564.601500012</v>
      </c>
      <c r="P12" s="3">
        <v>1499</v>
      </c>
      <c r="Q12" s="222">
        <v>53</v>
      </c>
      <c r="R12" s="4">
        <v>216.29999999999998</v>
      </c>
    </row>
    <row r="13" spans="1:18" s="5" customFormat="1" ht="21" x14ac:dyDescent="0.35">
      <c r="A13" s="3">
        <v>8</v>
      </c>
      <c r="B13" s="221" t="s">
        <v>422</v>
      </c>
      <c r="C13" s="3">
        <v>149</v>
      </c>
      <c r="D13" s="3">
        <v>106</v>
      </c>
      <c r="E13" s="3">
        <v>60</v>
      </c>
      <c r="F13" s="3">
        <v>315</v>
      </c>
      <c r="G13" s="3">
        <v>168</v>
      </c>
      <c r="H13" s="24">
        <v>2856</v>
      </c>
      <c r="I13" s="453">
        <v>1</v>
      </c>
      <c r="J13" s="453">
        <v>89.5</v>
      </c>
      <c r="K13" s="3">
        <v>1253</v>
      </c>
      <c r="L13" s="253">
        <v>16.192999999999998</v>
      </c>
      <c r="M13" s="3">
        <v>1676</v>
      </c>
      <c r="N13" s="253">
        <v>58.240599999999979</v>
      </c>
      <c r="O13" s="3">
        <v>50219025.707999989</v>
      </c>
      <c r="P13" s="3">
        <v>276</v>
      </c>
      <c r="Q13" s="222">
        <v>32</v>
      </c>
      <c r="R13" s="4">
        <v>217.60000000000002</v>
      </c>
    </row>
    <row r="14" spans="1:18" s="5" customFormat="1" ht="21" x14ac:dyDescent="0.35">
      <c r="A14" s="3">
        <v>9</v>
      </c>
      <c r="B14" s="221" t="s">
        <v>423</v>
      </c>
      <c r="C14" s="3">
        <v>59</v>
      </c>
      <c r="D14" s="3">
        <v>91</v>
      </c>
      <c r="E14" s="3">
        <v>47</v>
      </c>
      <c r="F14" s="3">
        <v>197</v>
      </c>
      <c r="G14" s="3">
        <v>141</v>
      </c>
      <c r="H14" s="24">
        <v>625</v>
      </c>
      <c r="I14" s="453">
        <v>0</v>
      </c>
      <c r="J14" s="453">
        <v>8</v>
      </c>
      <c r="K14" s="3">
        <v>119</v>
      </c>
      <c r="L14" s="253">
        <v>6.8160000000000007</v>
      </c>
      <c r="M14" s="3">
        <v>2276</v>
      </c>
      <c r="N14" s="253">
        <v>110.41330000000002</v>
      </c>
      <c r="O14" s="3">
        <v>42941285.166199997</v>
      </c>
      <c r="P14" s="3">
        <v>109</v>
      </c>
      <c r="Q14" s="222">
        <v>114</v>
      </c>
      <c r="R14" s="4">
        <v>182.9</v>
      </c>
    </row>
    <row r="15" spans="1:18" s="5" customFormat="1" ht="21" x14ac:dyDescent="0.35">
      <c r="A15" s="3">
        <v>10</v>
      </c>
      <c r="B15" s="221" t="s">
        <v>465</v>
      </c>
      <c r="C15" s="3">
        <v>60</v>
      </c>
      <c r="D15" s="3">
        <v>79</v>
      </c>
      <c r="E15" s="3">
        <v>40</v>
      </c>
      <c r="F15" s="3">
        <v>179</v>
      </c>
      <c r="G15" s="3">
        <v>117</v>
      </c>
      <c r="H15" s="24">
        <v>687</v>
      </c>
      <c r="I15" s="453">
        <v>2</v>
      </c>
      <c r="J15" s="500">
        <v>59.400000000000091</v>
      </c>
      <c r="K15" s="3">
        <v>71</v>
      </c>
      <c r="L15" s="253">
        <v>1.0169999999999999</v>
      </c>
      <c r="M15" s="3">
        <v>866</v>
      </c>
      <c r="N15" s="253">
        <v>59.257099999999987</v>
      </c>
      <c r="O15" s="3">
        <v>36662929.650000006</v>
      </c>
      <c r="P15" s="3">
        <v>86</v>
      </c>
      <c r="Q15" s="222">
        <v>30</v>
      </c>
      <c r="R15" s="4">
        <v>51.7</v>
      </c>
    </row>
    <row r="16" spans="1:18" s="5" customFormat="1" ht="21" x14ac:dyDescent="0.35">
      <c r="A16" s="3">
        <v>11</v>
      </c>
      <c r="B16" s="221" t="s">
        <v>466</v>
      </c>
      <c r="C16" s="3">
        <v>129</v>
      </c>
      <c r="D16" s="3">
        <v>98</v>
      </c>
      <c r="E16" s="3">
        <v>40</v>
      </c>
      <c r="F16" s="3">
        <v>267</v>
      </c>
      <c r="G16" s="3">
        <v>165</v>
      </c>
      <c r="H16" s="24">
        <v>988</v>
      </c>
      <c r="I16" s="453">
        <v>2</v>
      </c>
      <c r="J16" s="475">
        <v>64.789999999999964</v>
      </c>
      <c r="K16" s="3">
        <v>109</v>
      </c>
      <c r="L16" s="253">
        <v>2.6900000000000004</v>
      </c>
      <c r="M16" s="3">
        <v>1455</v>
      </c>
      <c r="N16" s="253">
        <v>53.004000000000012</v>
      </c>
      <c r="O16" s="3">
        <v>40932531.125</v>
      </c>
      <c r="P16" s="3">
        <v>453</v>
      </c>
      <c r="Q16" s="222">
        <v>31</v>
      </c>
      <c r="R16" s="4">
        <v>110.7</v>
      </c>
    </row>
    <row r="17" spans="1:21" s="5" customFormat="1" ht="21" x14ac:dyDescent="0.35">
      <c r="A17" s="3">
        <v>12</v>
      </c>
      <c r="B17" s="221" t="s">
        <v>467</v>
      </c>
      <c r="C17" s="3">
        <v>57</v>
      </c>
      <c r="D17" s="3">
        <v>56</v>
      </c>
      <c r="E17" s="3">
        <v>24</v>
      </c>
      <c r="F17" s="3">
        <v>137</v>
      </c>
      <c r="G17" s="3">
        <v>66</v>
      </c>
      <c r="H17" s="24">
        <v>727</v>
      </c>
      <c r="I17" s="453">
        <v>3</v>
      </c>
      <c r="J17" s="453">
        <v>90</v>
      </c>
      <c r="K17" s="3">
        <v>200</v>
      </c>
      <c r="L17" s="253">
        <v>7.0839999999999996</v>
      </c>
      <c r="M17" s="3">
        <v>560</v>
      </c>
      <c r="N17" s="253">
        <v>22.561999999999998</v>
      </c>
      <c r="O17" s="3">
        <v>45532120.842</v>
      </c>
      <c r="P17" s="3">
        <v>41</v>
      </c>
      <c r="Q17" s="222">
        <v>12</v>
      </c>
      <c r="R17" s="4">
        <v>61.699999999999996</v>
      </c>
    </row>
    <row r="18" spans="1:21" s="9" customFormat="1" ht="21" x14ac:dyDescent="0.35">
      <c r="A18" s="452"/>
      <c r="B18" s="6" t="s">
        <v>6</v>
      </c>
      <c r="C18" s="7">
        <f>C6+C7+C8+C9+C10+C11+C12+C13+C14+C15+C16+C17</f>
        <v>1452</v>
      </c>
      <c r="D18" s="7">
        <f t="shared" ref="D18:R18" si="0">D6+D7+D8+D9+D10+D11+D12+D13+D14+D15+D16+D17</f>
        <v>1194</v>
      </c>
      <c r="E18" s="7">
        <f t="shared" si="0"/>
        <v>550</v>
      </c>
      <c r="F18" s="7">
        <f t="shared" si="0"/>
        <v>3196</v>
      </c>
      <c r="G18" s="7">
        <f t="shared" si="0"/>
        <v>1936</v>
      </c>
      <c r="H18" s="7">
        <v>19178</v>
      </c>
      <c r="I18" s="7">
        <v>0</v>
      </c>
      <c r="J18" s="8">
        <v>81.439999999999145</v>
      </c>
      <c r="K18" s="7">
        <f t="shared" si="0"/>
        <v>3899</v>
      </c>
      <c r="L18" s="7">
        <f t="shared" si="0"/>
        <v>87.600999999999999</v>
      </c>
      <c r="M18" s="7">
        <f t="shared" si="0"/>
        <v>21656</v>
      </c>
      <c r="N18" s="8">
        <f t="shared" si="0"/>
        <v>2054.2320180000002</v>
      </c>
      <c r="O18" s="7">
        <f t="shared" si="0"/>
        <v>755532041.13597023</v>
      </c>
      <c r="P18" s="7">
        <f t="shared" si="0"/>
        <v>7275</v>
      </c>
      <c r="Q18" s="7">
        <f t="shared" si="0"/>
        <v>1501</v>
      </c>
      <c r="R18" s="7">
        <f t="shared" si="0"/>
        <v>1570.3300000000002</v>
      </c>
    </row>
    <row r="19" spans="1:21" x14ac:dyDescent="0.3">
      <c r="A19" s="223"/>
      <c r="B19" s="224"/>
      <c r="C19" s="225"/>
      <c r="D19" s="225"/>
      <c r="E19" s="225"/>
      <c r="F19" s="226"/>
      <c r="G19" s="225"/>
      <c r="H19" s="227"/>
      <c r="I19" s="228"/>
      <c r="J19" s="228"/>
      <c r="K19" s="229"/>
      <c r="L19" s="224"/>
      <c r="M19" s="225"/>
      <c r="N19" s="224"/>
      <c r="O19" s="257"/>
      <c r="P19" s="225"/>
      <c r="Q19" s="230"/>
      <c r="R19" s="231"/>
    </row>
    <row r="20" spans="1:21" ht="23.25" customHeight="1" x14ac:dyDescent="0.3">
      <c r="A20" s="510" t="s">
        <v>353</v>
      </c>
      <c r="B20" s="510"/>
      <c r="C20" s="510"/>
      <c r="D20" s="510"/>
      <c r="E20" s="510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0"/>
      <c r="Q20" s="510"/>
      <c r="R20" s="510"/>
      <c r="S20" s="200"/>
      <c r="T20" s="200"/>
      <c r="U20" s="200"/>
    </row>
  </sheetData>
  <mergeCells count="14">
    <mergeCell ref="A20:R20"/>
    <mergeCell ref="H4:J4"/>
    <mergeCell ref="K4:L4"/>
    <mergeCell ref="M4:N4"/>
    <mergeCell ref="A1:R1"/>
    <mergeCell ref="A2:R2"/>
    <mergeCell ref="C3:E3"/>
    <mergeCell ref="H3:J3"/>
    <mergeCell ref="K3:N3"/>
    <mergeCell ref="P3:P4"/>
    <mergeCell ref="Q3:R3"/>
    <mergeCell ref="C4:C5"/>
    <mergeCell ref="D4:D5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/>
    <pageSetUpPr fitToPage="1"/>
  </sheetPr>
  <dimension ref="A1:AP814"/>
  <sheetViews>
    <sheetView view="pageBreakPreview" topLeftCell="A252" zoomScale="80" zoomScaleNormal="80" zoomScaleSheetLayoutView="80" workbookViewId="0">
      <selection activeCell="H275" sqref="H275"/>
    </sheetView>
  </sheetViews>
  <sheetFormatPr defaultColWidth="9.140625" defaultRowHeight="18.75" x14ac:dyDescent="0.3"/>
  <cols>
    <col min="1" max="1" width="5.5703125" style="5" customWidth="1"/>
    <col min="2" max="2" width="41.85546875" style="1" customWidth="1"/>
    <col min="3" max="3" width="7.85546875" style="55" customWidth="1"/>
    <col min="4" max="4" width="9.42578125" style="55" customWidth="1"/>
    <col min="5" max="5" width="7.85546875" style="55" customWidth="1"/>
    <col min="6" max="6" width="7" style="56" customWidth="1"/>
    <col min="7" max="7" width="8.7109375" style="55" customWidth="1"/>
    <col min="8" max="8" width="9.28515625" style="57" customWidth="1"/>
    <col min="9" max="9" width="6.5703125" style="57" customWidth="1"/>
    <col min="10" max="10" width="9.140625" style="57" customWidth="1"/>
    <col min="11" max="11" width="9.28515625" style="57" customWidth="1"/>
    <col min="12" max="12" width="10.42578125" style="58" customWidth="1"/>
    <col min="13" max="13" width="9.28515625" style="57" customWidth="1"/>
    <col min="14" max="14" width="11.140625" style="58" customWidth="1"/>
    <col min="15" max="15" width="17.28515625" style="62" customWidth="1"/>
    <col min="16" max="16" width="8.140625" style="57" customWidth="1"/>
    <col min="17" max="17" width="8" style="55" customWidth="1"/>
    <col min="18" max="18" width="8" style="63" customWidth="1"/>
    <col min="19" max="27" width="6.85546875" style="13" hidden="1" customWidth="1"/>
    <col min="28" max="28" width="10.28515625" style="13" hidden="1" customWidth="1"/>
    <col min="29" max="30" width="6.85546875" style="13" hidden="1" customWidth="1"/>
    <col min="31" max="31" width="8.7109375" style="13" hidden="1" customWidth="1"/>
    <col min="32" max="34" width="6.85546875" style="13" hidden="1" customWidth="1"/>
    <col min="35" max="35" width="10" style="1" customWidth="1"/>
    <col min="36" max="36" width="7.85546875" style="1" hidden="1" customWidth="1"/>
    <col min="37" max="37" width="8.140625" style="1" hidden="1" customWidth="1"/>
    <col min="38" max="38" width="7.85546875" style="1" hidden="1" customWidth="1"/>
    <col min="39" max="39" width="18.28515625" style="1" hidden="1" customWidth="1"/>
    <col min="40" max="40" width="17.42578125" style="1" hidden="1" customWidth="1"/>
    <col min="41" max="41" width="18" style="1" hidden="1" customWidth="1"/>
    <col min="42" max="42" width="14.7109375" style="1" hidden="1" customWidth="1"/>
    <col min="43" max="16384" width="9.140625" style="1"/>
  </cols>
  <sheetData>
    <row r="1" spans="1:42" ht="26.25" customHeight="1" x14ac:dyDescent="0.35">
      <c r="A1" s="560" t="s">
        <v>415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11"/>
      <c r="T1" s="11"/>
      <c r="U1" s="11"/>
      <c r="V1" s="11"/>
      <c r="W1" s="11"/>
      <c r="X1" s="11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3"/>
    </row>
    <row r="2" spans="1:42" ht="26.25" customHeight="1" x14ac:dyDescent="0.35">
      <c r="A2" s="561" t="s">
        <v>469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14"/>
      <c r="T2" s="14"/>
      <c r="U2" s="14"/>
      <c r="V2" s="14"/>
      <c r="W2" s="14"/>
      <c r="X2" s="14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3"/>
    </row>
    <row r="3" spans="1:42" ht="23.25" customHeight="1" x14ac:dyDescent="0.35">
      <c r="A3" s="563" t="s">
        <v>16</v>
      </c>
      <c r="B3" s="563" t="s">
        <v>174</v>
      </c>
      <c r="C3" s="576" t="s">
        <v>15</v>
      </c>
      <c r="D3" s="576"/>
      <c r="E3" s="576"/>
      <c r="F3" s="15" t="s">
        <v>6</v>
      </c>
      <c r="G3" s="566" t="s">
        <v>123</v>
      </c>
      <c r="H3" s="553" t="s">
        <v>71</v>
      </c>
      <c r="I3" s="553"/>
      <c r="J3" s="553"/>
      <c r="K3" s="553"/>
      <c r="L3" s="553"/>
      <c r="M3" s="553"/>
      <c r="N3" s="553"/>
      <c r="O3" s="554"/>
      <c r="P3" s="569" t="s">
        <v>124</v>
      </c>
      <c r="Q3" s="540" t="s">
        <v>58</v>
      </c>
      <c r="R3" s="540"/>
      <c r="S3" s="540" t="s">
        <v>210</v>
      </c>
      <c r="T3" s="540" t="s">
        <v>211</v>
      </c>
      <c r="U3" s="540" t="s">
        <v>212</v>
      </c>
      <c r="V3" s="540" t="s">
        <v>213</v>
      </c>
      <c r="W3" s="540" t="s">
        <v>214</v>
      </c>
      <c r="X3" s="540" t="s">
        <v>215</v>
      </c>
      <c r="Y3" s="540" t="s">
        <v>216</v>
      </c>
      <c r="Z3" s="540" t="s">
        <v>217</v>
      </c>
      <c r="AA3" s="540" t="s">
        <v>218</v>
      </c>
      <c r="AB3" s="534" t="s">
        <v>65</v>
      </c>
      <c r="AC3" s="534"/>
      <c r="AD3" s="534"/>
      <c r="AE3" s="535"/>
      <c r="AF3" s="535"/>
      <c r="AG3" s="535"/>
      <c r="AH3" s="535"/>
      <c r="AI3" s="16"/>
      <c r="AJ3" s="17"/>
      <c r="AK3" s="17"/>
      <c r="AL3" s="18"/>
      <c r="AM3" s="531" t="s">
        <v>206</v>
      </c>
      <c r="AN3" s="531" t="s">
        <v>207</v>
      </c>
      <c r="AO3" s="531" t="s">
        <v>208</v>
      </c>
      <c r="AP3" s="557" t="s">
        <v>0</v>
      </c>
    </row>
    <row r="4" spans="1:42" ht="23.25" customHeight="1" x14ac:dyDescent="0.35">
      <c r="A4" s="564"/>
      <c r="B4" s="564"/>
      <c r="C4" s="541" t="s">
        <v>17</v>
      </c>
      <c r="D4" s="547" t="s">
        <v>119</v>
      </c>
      <c r="E4" s="543" t="s">
        <v>18</v>
      </c>
      <c r="F4" s="572" t="s">
        <v>19</v>
      </c>
      <c r="G4" s="567"/>
      <c r="H4" s="555" t="s">
        <v>20</v>
      </c>
      <c r="I4" s="555"/>
      <c r="J4" s="556"/>
      <c r="K4" s="562" t="s">
        <v>11</v>
      </c>
      <c r="L4" s="554"/>
      <c r="M4" s="562" t="s">
        <v>12</v>
      </c>
      <c r="N4" s="553"/>
      <c r="O4" s="547" t="s">
        <v>125</v>
      </c>
      <c r="P4" s="570"/>
      <c r="Q4" s="547" t="s">
        <v>126</v>
      </c>
      <c r="R4" s="550" t="s">
        <v>127</v>
      </c>
      <c r="S4" s="540"/>
      <c r="T4" s="540"/>
      <c r="U4" s="540"/>
      <c r="V4" s="540"/>
      <c r="W4" s="540"/>
      <c r="X4" s="540"/>
      <c r="Y4" s="540"/>
      <c r="Z4" s="540"/>
      <c r="AA4" s="540"/>
      <c r="AB4" s="539" t="s">
        <v>116</v>
      </c>
      <c r="AC4" s="539"/>
      <c r="AD4" s="539"/>
      <c r="AE4" s="539" t="s">
        <v>96</v>
      </c>
      <c r="AF4" s="536" t="s">
        <v>67</v>
      </c>
      <c r="AG4" s="536" t="s">
        <v>68</v>
      </c>
      <c r="AH4" s="536" t="s">
        <v>69</v>
      </c>
      <c r="AI4" s="16"/>
      <c r="AJ4" s="19"/>
      <c r="AK4" s="19"/>
      <c r="AL4" s="20"/>
      <c r="AM4" s="532"/>
      <c r="AN4" s="532"/>
      <c r="AO4" s="532"/>
      <c r="AP4" s="558"/>
    </row>
    <row r="5" spans="1:42" ht="23.25" customHeight="1" x14ac:dyDescent="0.3">
      <c r="A5" s="564"/>
      <c r="B5" s="564"/>
      <c r="C5" s="574"/>
      <c r="D5" s="548"/>
      <c r="E5" s="575"/>
      <c r="F5" s="572"/>
      <c r="G5" s="567"/>
      <c r="H5" s="541" t="s">
        <v>13</v>
      </c>
      <c r="I5" s="541" t="s">
        <v>14</v>
      </c>
      <c r="J5" s="541" t="s">
        <v>21</v>
      </c>
      <c r="K5" s="543" t="s">
        <v>48</v>
      </c>
      <c r="L5" s="545" t="s">
        <v>352</v>
      </c>
      <c r="M5" s="543" t="s">
        <v>48</v>
      </c>
      <c r="N5" s="545" t="s">
        <v>352</v>
      </c>
      <c r="O5" s="548"/>
      <c r="P5" s="570"/>
      <c r="Q5" s="548"/>
      <c r="R5" s="551"/>
      <c r="S5" s="540"/>
      <c r="T5" s="540"/>
      <c r="U5" s="540"/>
      <c r="V5" s="540"/>
      <c r="W5" s="540"/>
      <c r="X5" s="540"/>
      <c r="Y5" s="540"/>
      <c r="Z5" s="540"/>
      <c r="AA5" s="540"/>
      <c r="AB5" s="537" t="s">
        <v>66</v>
      </c>
      <c r="AC5" s="537" t="s">
        <v>117</v>
      </c>
      <c r="AD5" s="537" t="s">
        <v>118</v>
      </c>
      <c r="AE5" s="539"/>
      <c r="AF5" s="536"/>
      <c r="AG5" s="536"/>
      <c r="AH5" s="536"/>
      <c r="AI5" s="16"/>
      <c r="AJ5" s="21" t="s">
        <v>13</v>
      </c>
      <c r="AK5" s="19" t="s">
        <v>175</v>
      </c>
      <c r="AL5" s="21" t="s">
        <v>176</v>
      </c>
      <c r="AM5" s="532"/>
      <c r="AN5" s="532"/>
      <c r="AO5" s="532"/>
      <c r="AP5" s="558"/>
    </row>
    <row r="6" spans="1:42" ht="23.25" customHeight="1" x14ac:dyDescent="0.3">
      <c r="A6" s="565"/>
      <c r="B6" s="565"/>
      <c r="C6" s="542"/>
      <c r="D6" s="549"/>
      <c r="E6" s="544"/>
      <c r="F6" s="573"/>
      <c r="G6" s="568"/>
      <c r="H6" s="542"/>
      <c r="I6" s="542"/>
      <c r="J6" s="542"/>
      <c r="K6" s="544"/>
      <c r="L6" s="546"/>
      <c r="M6" s="544"/>
      <c r="N6" s="546"/>
      <c r="O6" s="549"/>
      <c r="P6" s="571"/>
      <c r="Q6" s="549"/>
      <c r="R6" s="552"/>
      <c r="S6" s="540"/>
      <c r="T6" s="540"/>
      <c r="U6" s="540"/>
      <c r="V6" s="540"/>
      <c r="W6" s="540"/>
      <c r="X6" s="540"/>
      <c r="Y6" s="540"/>
      <c r="Z6" s="540"/>
      <c r="AA6" s="540"/>
      <c r="AB6" s="538"/>
      <c r="AC6" s="538"/>
      <c r="AD6" s="538"/>
      <c r="AE6" s="539"/>
      <c r="AF6" s="536"/>
      <c r="AG6" s="536"/>
      <c r="AH6" s="536"/>
      <c r="AI6" s="16"/>
      <c r="AJ6" s="22"/>
      <c r="AK6" s="22"/>
      <c r="AL6" s="23"/>
      <c r="AM6" s="533"/>
      <c r="AN6" s="533"/>
      <c r="AO6" s="533"/>
      <c r="AP6" s="559"/>
    </row>
    <row r="7" spans="1:42" ht="24.75" customHeight="1" x14ac:dyDescent="0.35">
      <c r="A7" s="24">
        <v>1</v>
      </c>
      <c r="B7" s="469" t="s">
        <v>471</v>
      </c>
      <c r="C7" s="24">
        <v>420</v>
      </c>
      <c r="D7" s="24">
        <v>17</v>
      </c>
      <c r="E7" s="24">
        <v>1</v>
      </c>
      <c r="F7" s="25">
        <v>438</v>
      </c>
      <c r="G7" s="24">
        <v>14</v>
      </c>
      <c r="H7" s="251">
        <v>10866</v>
      </c>
      <c r="I7" s="251">
        <v>3</v>
      </c>
      <c r="J7" s="251">
        <v>59</v>
      </c>
      <c r="K7" s="24">
        <v>0</v>
      </c>
      <c r="L7" s="28">
        <v>0</v>
      </c>
      <c r="M7" s="24">
        <v>2140</v>
      </c>
      <c r="N7" s="28">
        <v>38.39</v>
      </c>
      <c r="O7" s="26">
        <v>175562514.12</v>
      </c>
      <c r="P7" s="27">
        <v>7</v>
      </c>
      <c r="Q7" s="24">
        <v>0</v>
      </c>
      <c r="R7" s="28">
        <v>0</v>
      </c>
      <c r="S7" s="29">
        <v>3</v>
      </c>
      <c r="T7" s="29">
        <v>7</v>
      </c>
      <c r="U7" s="29">
        <v>59</v>
      </c>
      <c r="V7" s="29">
        <v>63</v>
      </c>
      <c r="W7" s="29">
        <v>5</v>
      </c>
      <c r="X7" s="29">
        <v>0</v>
      </c>
      <c r="Y7" s="29">
        <v>85</v>
      </c>
      <c r="Z7" s="29">
        <v>136</v>
      </c>
      <c r="AA7" s="29">
        <v>1</v>
      </c>
      <c r="AB7" s="29">
        <v>134</v>
      </c>
      <c r="AC7" s="29">
        <v>0</v>
      </c>
      <c r="AD7" s="29">
        <v>0</v>
      </c>
      <c r="AE7" s="29">
        <v>1</v>
      </c>
      <c r="AF7" s="29">
        <v>0</v>
      </c>
      <c r="AG7" s="29">
        <v>0</v>
      </c>
      <c r="AH7" s="29">
        <v>2</v>
      </c>
      <c r="AI7" s="30"/>
      <c r="AJ7" s="31">
        <v>43.832500000000003</v>
      </c>
      <c r="AK7" s="32">
        <v>108.84</v>
      </c>
      <c r="AL7" s="33">
        <v>9</v>
      </c>
      <c r="AM7" s="34">
        <v>1971575.51</v>
      </c>
      <c r="AN7" s="34">
        <v>3637150</v>
      </c>
      <c r="AO7" s="34">
        <v>700</v>
      </c>
      <c r="AP7" s="35">
        <v>5609425.5099999998</v>
      </c>
    </row>
    <row r="8" spans="1:42" ht="24.75" customHeight="1" x14ac:dyDescent="0.35">
      <c r="A8" s="24">
        <v>2</v>
      </c>
      <c r="B8" s="470" t="s">
        <v>426</v>
      </c>
      <c r="C8" s="24">
        <v>4</v>
      </c>
      <c r="D8" s="24">
        <v>109</v>
      </c>
      <c r="E8" s="24">
        <v>9</v>
      </c>
      <c r="F8" s="25">
        <v>122</v>
      </c>
      <c r="G8" s="24">
        <v>123</v>
      </c>
      <c r="H8" s="24">
        <v>24</v>
      </c>
      <c r="I8" s="24">
        <v>2</v>
      </c>
      <c r="J8" s="24">
        <v>15</v>
      </c>
      <c r="K8" s="24">
        <v>0</v>
      </c>
      <c r="L8" s="28">
        <v>0</v>
      </c>
      <c r="M8" s="24">
        <v>1621</v>
      </c>
      <c r="N8" s="28">
        <v>40.113999999999983</v>
      </c>
      <c r="O8" s="26">
        <v>6331907.3600000003</v>
      </c>
      <c r="P8" s="27">
        <v>2</v>
      </c>
      <c r="Q8" s="24">
        <v>9</v>
      </c>
      <c r="R8" s="28">
        <v>9.9</v>
      </c>
      <c r="S8" s="29">
        <v>2</v>
      </c>
      <c r="T8" s="29">
        <v>10</v>
      </c>
      <c r="U8" s="29">
        <v>55</v>
      </c>
      <c r="V8" s="29">
        <v>56</v>
      </c>
      <c r="W8" s="29">
        <v>2</v>
      </c>
      <c r="X8" s="29">
        <v>0</v>
      </c>
      <c r="Y8" s="29">
        <v>80</v>
      </c>
      <c r="Z8" s="29">
        <v>122</v>
      </c>
      <c r="AA8" s="29">
        <v>3</v>
      </c>
      <c r="AB8" s="29">
        <v>123</v>
      </c>
      <c r="AC8" s="29">
        <v>0</v>
      </c>
      <c r="AD8" s="29">
        <v>0</v>
      </c>
      <c r="AE8" s="29">
        <v>2</v>
      </c>
      <c r="AF8" s="29">
        <v>0</v>
      </c>
      <c r="AG8" s="29">
        <v>0</v>
      </c>
      <c r="AH8" s="29">
        <v>0</v>
      </c>
      <c r="AI8" s="30"/>
      <c r="AJ8" s="36">
        <v>84</v>
      </c>
      <c r="AK8" s="37">
        <v>123.65</v>
      </c>
      <c r="AL8" s="38">
        <v>32</v>
      </c>
      <c r="AM8" s="39">
        <v>5391293.379999999</v>
      </c>
      <c r="AN8" s="39">
        <v>4368572.0999999996</v>
      </c>
      <c r="AO8" s="39">
        <v>1430</v>
      </c>
      <c r="AP8" s="40">
        <v>9761295.4799999986</v>
      </c>
    </row>
    <row r="9" spans="1:42" ht="24.75" customHeight="1" x14ac:dyDescent="0.35">
      <c r="A9" s="24">
        <v>3</v>
      </c>
      <c r="B9" s="470" t="s">
        <v>427</v>
      </c>
      <c r="C9" s="24">
        <v>36</v>
      </c>
      <c r="D9" s="24">
        <v>84</v>
      </c>
      <c r="E9" s="24">
        <v>0</v>
      </c>
      <c r="F9" s="25">
        <v>120</v>
      </c>
      <c r="G9" s="24">
        <v>57</v>
      </c>
      <c r="H9" s="24">
        <v>224</v>
      </c>
      <c r="I9" s="24">
        <v>2</v>
      </c>
      <c r="J9" s="24">
        <v>48</v>
      </c>
      <c r="K9" s="24">
        <v>0</v>
      </c>
      <c r="L9" s="28">
        <v>0</v>
      </c>
      <c r="M9" s="24">
        <v>2047</v>
      </c>
      <c r="N9" s="28">
        <v>41.481000000000002</v>
      </c>
      <c r="O9" s="26">
        <v>3623833.55</v>
      </c>
      <c r="P9" s="27">
        <v>0</v>
      </c>
      <c r="Q9" s="24">
        <v>0</v>
      </c>
      <c r="R9" s="28">
        <v>0</v>
      </c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30"/>
      <c r="AJ9" s="36"/>
      <c r="AK9" s="37"/>
      <c r="AL9" s="38"/>
      <c r="AM9" s="39"/>
      <c r="AN9" s="39"/>
      <c r="AO9" s="39"/>
      <c r="AP9" s="40"/>
    </row>
    <row r="10" spans="1:42" ht="24.75" customHeight="1" x14ac:dyDescent="0.35">
      <c r="A10" s="24">
        <v>4</v>
      </c>
      <c r="B10" s="470" t="s">
        <v>429</v>
      </c>
      <c r="C10" s="24">
        <v>6</v>
      </c>
      <c r="D10" s="24">
        <v>73</v>
      </c>
      <c r="E10" s="24">
        <v>4</v>
      </c>
      <c r="F10" s="25">
        <v>83</v>
      </c>
      <c r="G10" s="24">
        <v>91</v>
      </c>
      <c r="H10" s="24">
        <v>145</v>
      </c>
      <c r="I10" s="24">
        <v>1</v>
      </c>
      <c r="J10" s="24">
        <v>93</v>
      </c>
      <c r="K10" s="24">
        <v>0</v>
      </c>
      <c r="L10" s="28">
        <v>0</v>
      </c>
      <c r="M10" s="24">
        <v>717</v>
      </c>
      <c r="N10" s="28">
        <v>23.632000000000005</v>
      </c>
      <c r="O10" s="26">
        <v>11567468.83</v>
      </c>
      <c r="P10" s="27">
        <v>1</v>
      </c>
      <c r="Q10" s="24">
        <v>5</v>
      </c>
      <c r="R10" s="28">
        <v>4.4000000000000004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36"/>
      <c r="AK10" s="37"/>
      <c r="AL10" s="38"/>
      <c r="AM10" s="39"/>
      <c r="AN10" s="39"/>
      <c r="AO10" s="39"/>
      <c r="AP10" s="40"/>
    </row>
    <row r="11" spans="1:42" ht="24.75" customHeight="1" x14ac:dyDescent="0.35">
      <c r="A11" s="24">
        <v>5</v>
      </c>
      <c r="B11" s="470" t="s">
        <v>472</v>
      </c>
      <c r="C11" s="24">
        <v>62</v>
      </c>
      <c r="D11" s="24">
        <v>9</v>
      </c>
      <c r="E11" s="24">
        <v>2</v>
      </c>
      <c r="F11" s="25">
        <v>73</v>
      </c>
      <c r="G11" s="24">
        <v>15</v>
      </c>
      <c r="H11" s="24">
        <v>625</v>
      </c>
      <c r="I11" s="24">
        <v>2</v>
      </c>
      <c r="J11" s="28">
        <v>9</v>
      </c>
      <c r="K11" s="24">
        <v>0</v>
      </c>
      <c r="L11" s="28">
        <v>0</v>
      </c>
      <c r="M11" s="24">
        <v>259</v>
      </c>
      <c r="N11" s="28">
        <v>11.335000000000001</v>
      </c>
      <c r="O11" s="26">
        <v>20266931.717</v>
      </c>
      <c r="P11" s="27">
        <v>0</v>
      </c>
      <c r="Q11" s="24">
        <v>6</v>
      </c>
      <c r="R11" s="28">
        <v>0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0"/>
      <c r="AJ11" s="36"/>
      <c r="AK11" s="37"/>
      <c r="AL11" s="38"/>
      <c r="AM11" s="39"/>
      <c r="AN11" s="39"/>
      <c r="AO11" s="39"/>
      <c r="AP11" s="40"/>
    </row>
    <row r="12" spans="1:42" ht="24.75" customHeight="1" x14ac:dyDescent="0.35">
      <c r="A12" s="24">
        <v>6</v>
      </c>
      <c r="B12" s="470" t="s">
        <v>428</v>
      </c>
      <c r="C12" s="24">
        <v>0</v>
      </c>
      <c r="D12" s="24">
        <v>68</v>
      </c>
      <c r="E12" s="24">
        <v>1</v>
      </c>
      <c r="F12" s="25">
        <v>69</v>
      </c>
      <c r="G12" s="24">
        <v>53</v>
      </c>
      <c r="H12" s="24">
        <v>0</v>
      </c>
      <c r="I12" s="24">
        <v>0</v>
      </c>
      <c r="J12" s="24">
        <v>0</v>
      </c>
      <c r="K12" s="24">
        <v>0</v>
      </c>
      <c r="L12" s="28">
        <v>0</v>
      </c>
      <c r="M12" s="24">
        <v>528</v>
      </c>
      <c r="N12" s="28">
        <v>16.356699999999996</v>
      </c>
      <c r="O12" s="26">
        <v>8879206.4000000004</v>
      </c>
      <c r="P12" s="27">
        <v>0</v>
      </c>
      <c r="Q12" s="24">
        <v>0</v>
      </c>
      <c r="R12" s="28">
        <v>0</v>
      </c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30"/>
      <c r="AJ12" s="36"/>
      <c r="AK12" s="37"/>
      <c r="AL12" s="38"/>
      <c r="AM12" s="39"/>
      <c r="AN12" s="39"/>
      <c r="AO12" s="39"/>
      <c r="AP12" s="40"/>
    </row>
    <row r="13" spans="1:42" ht="24.75" customHeight="1" x14ac:dyDescent="0.35">
      <c r="A13" s="24">
        <v>7</v>
      </c>
      <c r="B13" s="470" t="s">
        <v>473</v>
      </c>
      <c r="C13" s="24">
        <v>60</v>
      </c>
      <c r="D13" s="24">
        <v>7</v>
      </c>
      <c r="E13" s="24">
        <v>2</v>
      </c>
      <c r="F13" s="25">
        <v>69</v>
      </c>
      <c r="G13" s="24">
        <v>5</v>
      </c>
      <c r="H13" s="24">
        <v>408</v>
      </c>
      <c r="I13" s="24">
        <v>1</v>
      </c>
      <c r="J13" s="24">
        <v>64</v>
      </c>
      <c r="K13" s="24">
        <v>0</v>
      </c>
      <c r="L13" s="28">
        <v>0</v>
      </c>
      <c r="M13" s="24">
        <v>340</v>
      </c>
      <c r="N13" s="28">
        <v>16.506000000000004</v>
      </c>
      <c r="O13" s="26">
        <v>45149976.920000002</v>
      </c>
      <c r="P13" s="27">
        <v>2</v>
      </c>
      <c r="Q13" s="24">
        <v>1</v>
      </c>
      <c r="R13" s="28">
        <v>0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30"/>
      <c r="AJ13" s="36"/>
      <c r="AK13" s="37"/>
      <c r="AL13" s="38"/>
      <c r="AM13" s="39"/>
      <c r="AN13" s="39"/>
      <c r="AO13" s="39"/>
      <c r="AP13" s="40"/>
    </row>
    <row r="14" spans="1:42" ht="24.75" customHeight="1" x14ac:dyDescent="0.35">
      <c r="A14" s="24">
        <v>8</v>
      </c>
      <c r="B14" s="470" t="s">
        <v>430</v>
      </c>
      <c r="C14" s="24">
        <v>15</v>
      </c>
      <c r="D14" s="24">
        <v>44</v>
      </c>
      <c r="E14" s="24">
        <v>7</v>
      </c>
      <c r="F14" s="25">
        <v>66</v>
      </c>
      <c r="G14" s="24">
        <v>79</v>
      </c>
      <c r="H14" s="24">
        <v>68</v>
      </c>
      <c r="I14" s="24">
        <v>3</v>
      </c>
      <c r="J14" s="24">
        <v>88</v>
      </c>
      <c r="K14" s="24">
        <v>0</v>
      </c>
      <c r="L14" s="28">
        <v>0</v>
      </c>
      <c r="M14" s="24">
        <v>585</v>
      </c>
      <c r="N14" s="28">
        <v>9.0410000000000004</v>
      </c>
      <c r="O14" s="26">
        <v>4069367.7</v>
      </c>
      <c r="P14" s="27">
        <v>2</v>
      </c>
      <c r="Q14" s="24">
        <v>4</v>
      </c>
      <c r="R14" s="28">
        <v>0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"/>
      <c r="AJ14" s="36"/>
      <c r="AK14" s="37"/>
      <c r="AL14" s="38"/>
      <c r="AM14" s="39"/>
      <c r="AN14" s="39"/>
      <c r="AO14" s="39"/>
      <c r="AP14" s="40"/>
    </row>
    <row r="15" spans="1:42" ht="24.75" customHeight="1" x14ac:dyDescent="0.35">
      <c r="A15" s="24">
        <v>9</v>
      </c>
      <c r="B15" s="470" t="s">
        <v>474</v>
      </c>
      <c r="C15" s="24">
        <v>48</v>
      </c>
      <c r="D15" s="24">
        <v>10</v>
      </c>
      <c r="E15" s="24">
        <v>1</v>
      </c>
      <c r="F15" s="25">
        <v>59</v>
      </c>
      <c r="G15" s="24">
        <v>3</v>
      </c>
      <c r="H15" s="24">
        <v>173</v>
      </c>
      <c r="I15" s="24">
        <v>1</v>
      </c>
      <c r="J15" s="501">
        <v>64.900000000000091</v>
      </c>
      <c r="K15" s="24">
        <v>0</v>
      </c>
      <c r="L15" s="28">
        <v>0</v>
      </c>
      <c r="M15" s="24">
        <v>159</v>
      </c>
      <c r="N15" s="28">
        <v>8.7049999999999983</v>
      </c>
      <c r="O15" s="26">
        <v>13984043</v>
      </c>
      <c r="P15" s="27">
        <v>0</v>
      </c>
      <c r="Q15" s="24">
        <v>0</v>
      </c>
      <c r="R15" s="28">
        <v>2.9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30"/>
      <c r="AJ15" s="36"/>
      <c r="AK15" s="37"/>
      <c r="AL15" s="38"/>
      <c r="AM15" s="39"/>
      <c r="AN15" s="39"/>
      <c r="AO15" s="39"/>
      <c r="AP15" s="40"/>
    </row>
    <row r="16" spans="1:42" ht="24.75" customHeight="1" x14ac:dyDescent="0.35">
      <c r="A16" s="24">
        <v>10</v>
      </c>
      <c r="B16" s="470" t="s">
        <v>448</v>
      </c>
      <c r="C16" s="24">
        <v>30</v>
      </c>
      <c r="D16" s="24">
        <v>28</v>
      </c>
      <c r="E16" s="24">
        <v>0</v>
      </c>
      <c r="F16" s="25">
        <v>58</v>
      </c>
      <c r="G16" s="24">
        <v>10</v>
      </c>
      <c r="H16" s="24">
        <v>197</v>
      </c>
      <c r="I16" s="24">
        <v>0</v>
      </c>
      <c r="J16" s="24">
        <v>59</v>
      </c>
      <c r="K16" s="24">
        <v>0</v>
      </c>
      <c r="L16" s="28">
        <v>0</v>
      </c>
      <c r="M16" s="24">
        <v>479</v>
      </c>
      <c r="N16" s="28">
        <v>20.523</v>
      </c>
      <c r="O16" s="26">
        <v>3861363.48</v>
      </c>
      <c r="P16" s="27">
        <v>0</v>
      </c>
      <c r="Q16" s="24">
        <v>0</v>
      </c>
      <c r="R16" s="28">
        <v>0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0"/>
      <c r="AJ16" s="36"/>
      <c r="AK16" s="37"/>
      <c r="AL16" s="38"/>
      <c r="AM16" s="39"/>
      <c r="AN16" s="39"/>
      <c r="AO16" s="39"/>
      <c r="AP16" s="40"/>
    </row>
    <row r="17" spans="1:42" ht="24.75" customHeight="1" x14ac:dyDescent="0.35">
      <c r="A17" s="24">
        <v>11</v>
      </c>
      <c r="B17" s="470" t="s">
        <v>435</v>
      </c>
      <c r="C17" s="24">
        <v>7</v>
      </c>
      <c r="D17" s="24">
        <v>32</v>
      </c>
      <c r="E17" s="24">
        <v>12</v>
      </c>
      <c r="F17" s="25">
        <v>51</v>
      </c>
      <c r="G17" s="24">
        <v>27</v>
      </c>
      <c r="H17" s="24">
        <v>158</v>
      </c>
      <c r="I17" s="24">
        <v>3</v>
      </c>
      <c r="J17" s="24">
        <v>93</v>
      </c>
      <c r="K17" s="24">
        <v>0</v>
      </c>
      <c r="L17" s="28">
        <v>0</v>
      </c>
      <c r="M17" s="24">
        <v>1179</v>
      </c>
      <c r="N17" s="28">
        <v>32.152000000000008</v>
      </c>
      <c r="O17" s="26">
        <v>9478006.0700302497</v>
      </c>
      <c r="P17" s="27">
        <v>197</v>
      </c>
      <c r="Q17" s="24">
        <v>21</v>
      </c>
      <c r="R17" s="28">
        <v>0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0"/>
      <c r="AJ17" s="36"/>
      <c r="AK17" s="37"/>
      <c r="AL17" s="38"/>
      <c r="AM17" s="39"/>
      <c r="AN17" s="39"/>
      <c r="AO17" s="39"/>
      <c r="AP17" s="40"/>
    </row>
    <row r="18" spans="1:42" ht="24.75" customHeight="1" x14ac:dyDescent="0.35">
      <c r="A18" s="24">
        <v>12</v>
      </c>
      <c r="B18" s="470" t="s">
        <v>475</v>
      </c>
      <c r="C18" s="24">
        <v>38</v>
      </c>
      <c r="D18" s="24">
        <v>8</v>
      </c>
      <c r="E18" s="24">
        <v>4</v>
      </c>
      <c r="F18" s="25">
        <v>50</v>
      </c>
      <c r="G18" s="24">
        <v>15</v>
      </c>
      <c r="H18" s="24">
        <v>571</v>
      </c>
      <c r="I18" s="24">
        <v>0</v>
      </c>
      <c r="J18" s="24">
        <v>78</v>
      </c>
      <c r="K18" s="24">
        <v>13</v>
      </c>
      <c r="L18" s="28">
        <v>0.23499999999999999</v>
      </c>
      <c r="M18" s="24">
        <v>127</v>
      </c>
      <c r="N18" s="28">
        <v>3.2080000000000002</v>
      </c>
      <c r="O18" s="26">
        <v>19244733.050000001</v>
      </c>
      <c r="P18" s="27">
        <v>0</v>
      </c>
      <c r="Q18" s="24">
        <v>7</v>
      </c>
      <c r="R18" s="28">
        <v>0</v>
      </c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30"/>
      <c r="AJ18" s="36"/>
      <c r="AK18" s="37"/>
      <c r="AL18" s="38"/>
      <c r="AM18" s="39"/>
      <c r="AN18" s="39"/>
      <c r="AO18" s="39"/>
      <c r="AP18" s="40"/>
    </row>
    <row r="19" spans="1:42" ht="24.75" customHeight="1" x14ac:dyDescent="0.35">
      <c r="A19" s="24">
        <v>13</v>
      </c>
      <c r="B19" s="470" t="s">
        <v>431</v>
      </c>
      <c r="C19" s="24">
        <v>0</v>
      </c>
      <c r="D19" s="24">
        <v>43</v>
      </c>
      <c r="E19" s="24">
        <v>5</v>
      </c>
      <c r="F19" s="25">
        <v>48</v>
      </c>
      <c r="G19" s="24">
        <v>73</v>
      </c>
      <c r="H19" s="24">
        <v>0</v>
      </c>
      <c r="I19" s="24">
        <v>0</v>
      </c>
      <c r="J19" s="24">
        <v>0</v>
      </c>
      <c r="K19" s="24">
        <v>0</v>
      </c>
      <c r="L19" s="28">
        <v>0</v>
      </c>
      <c r="M19" s="24">
        <v>180</v>
      </c>
      <c r="N19" s="28">
        <v>4.5919999999999996</v>
      </c>
      <c r="O19" s="26">
        <v>186785</v>
      </c>
      <c r="P19" s="27">
        <v>0</v>
      </c>
      <c r="Q19" s="24">
        <v>39</v>
      </c>
      <c r="R19" s="28">
        <v>26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30"/>
      <c r="AJ19" s="36"/>
      <c r="AK19" s="37"/>
      <c r="AL19" s="38"/>
      <c r="AM19" s="39"/>
      <c r="AN19" s="39"/>
      <c r="AO19" s="39"/>
      <c r="AP19" s="40"/>
    </row>
    <row r="20" spans="1:42" ht="24.75" customHeight="1" x14ac:dyDescent="0.35">
      <c r="A20" s="24">
        <v>14</v>
      </c>
      <c r="B20" s="470" t="s">
        <v>432</v>
      </c>
      <c r="C20" s="24">
        <v>9</v>
      </c>
      <c r="D20" s="24">
        <v>31</v>
      </c>
      <c r="E20" s="24">
        <v>7</v>
      </c>
      <c r="F20" s="25">
        <v>47</v>
      </c>
      <c r="G20" s="24">
        <v>296</v>
      </c>
      <c r="H20" s="24">
        <v>0</v>
      </c>
      <c r="I20" s="24">
        <v>0</v>
      </c>
      <c r="J20" s="24">
        <v>0</v>
      </c>
      <c r="K20" s="24">
        <v>0</v>
      </c>
      <c r="L20" s="28">
        <v>0</v>
      </c>
      <c r="M20" s="24">
        <v>882</v>
      </c>
      <c r="N20" s="28">
        <v>16.036999999999999</v>
      </c>
      <c r="O20" s="26">
        <v>12763000</v>
      </c>
      <c r="P20" s="27">
        <v>0</v>
      </c>
      <c r="Q20" s="24">
        <v>11</v>
      </c>
      <c r="R20" s="28">
        <v>63.9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30"/>
      <c r="AJ20" s="36"/>
      <c r="AK20" s="37"/>
      <c r="AL20" s="38"/>
      <c r="AM20" s="39"/>
      <c r="AN20" s="39"/>
      <c r="AO20" s="39"/>
      <c r="AP20" s="40"/>
    </row>
    <row r="21" spans="1:42" ht="24.75" customHeight="1" x14ac:dyDescent="0.35">
      <c r="A21" s="24">
        <v>15</v>
      </c>
      <c r="B21" s="470" t="s">
        <v>433</v>
      </c>
      <c r="C21" s="24">
        <v>13</v>
      </c>
      <c r="D21" s="24">
        <v>26</v>
      </c>
      <c r="E21" s="24">
        <v>7</v>
      </c>
      <c r="F21" s="25">
        <v>46</v>
      </c>
      <c r="G21" s="24">
        <v>27</v>
      </c>
      <c r="H21" s="24">
        <v>52</v>
      </c>
      <c r="I21" s="24">
        <v>2</v>
      </c>
      <c r="J21" s="24">
        <v>54</v>
      </c>
      <c r="K21" s="24">
        <v>0</v>
      </c>
      <c r="L21" s="28">
        <v>0</v>
      </c>
      <c r="M21" s="24">
        <v>337</v>
      </c>
      <c r="N21" s="28">
        <v>16.834000000000003</v>
      </c>
      <c r="O21" s="26">
        <v>2068321.7725</v>
      </c>
      <c r="P21" s="27">
        <v>0</v>
      </c>
      <c r="Q21" s="24">
        <v>5</v>
      </c>
      <c r="R21" s="28">
        <v>0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30"/>
      <c r="AJ21" s="36"/>
      <c r="AK21" s="37"/>
      <c r="AL21" s="38"/>
      <c r="AM21" s="39"/>
      <c r="AN21" s="39"/>
      <c r="AO21" s="39"/>
      <c r="AP21" s="40"/>
    </row>
    <row r="22" spans="1:42" ht="24.75" customHeight="1" x14ac:dyDescent="0.35">
      <c r="A22" s="24">
        <v>16</v>
      </c>
      <c r="B22" s="470" t="s">
        <v>476</v>
      </c>
      <c r="C22" s="24">
        <v>26</v>
      </c>
      <c r="D22" s="24">
        <v>10</v>
      </c>
      <c r="E22" s="24">
        <v>5</v>
      </c>
      <c r="F22" s="25">
        <v>41</v>
      </c>
      <c r="G22" s="24">
        <v>10</v>
      </c>
      <c r="H22" s="24">
        <v>115</v>
      </c>
      <c r="I22" s="24">
        <v>2</v>
      </c>
      <c r="J22" s="24">
        <v>84</v>
      </c>
      <c r="K22" s="24">
        <v>0</v>
      </c>
      <c r="L22" s="28">
        <v>0</v>
      </c>
      <c r="M22" s="24">
        <v>166</v>
      </c>
      <c r="N22" s="28">
        <v>13.079000000000001</v>
      </c>
      <c r="O22" s="26">
        <v>852036.04500000004</v>
      </c>
      <c r="P22" s="27">
        <v>52</v>
      </c>
      <c r="Q22" s="24">
        <v>44</v>
      </c>
      <c r="R22" s="28">
        <v>5.2</v>
      </c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  <c r="AJ22" s="36"/>
      <c r="AK22" s="37"/>
      <c r="AL22" s="38"/>
      <c r="AM22" s="39"/>
      <c r="AN22" s="39"/>
      <c r="AO22" s="39"/>
      <c r="AP22" s="40"/>
    </row>
    <row r="23" spans="1:42" ht="24.75" customHeight="1" x14ac:dyDescent="0.35">
      <c r="A23" s="24">
        <v>17</v>
      </c>
      <c r="B23" s="470" t="s">
        <v>438</v>
      </c>
      <c r="C23" s="24">
        <v>1</v>
      </c>
      <c r="D23" s="24">
        <v>22</v>
      </c>
      <c r="E23" s="24">
        <v>16</v>
      </c>
      <c r="F23" s="25">
        <v>39</v>
      </c>
      <c r="G23" s="24">
        <v>63</v>
      </c>
      <c r="H23" s="24">
        <v>0</v>
      </c>
      <c r="I23" s="24">
        <v>1</v>
      </c>
      <c r="J23" s="24">
        <v>29</v>
      </c>
      <c r="K23" s="24">
        <v>0</v>
      </c>
      <c r="L23" s="28">
        <v>0</v>
      </c>
      <c r="M23" s="24">
        <v>120</v>
      </c>
      <c r="N23" s="28">
        <v>3.7290000000000001</v>
      </c>
      <c r="O23" s="26">
        <v>1796350</v>
      </c>
      <c r="P23" s="27">
        <v>0</v>
      </c>
      <c r="Q23" s="24">
        <v>18</v>
      </c>
      <c r="R23" s="28">
        <v>0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  <c r="AJ23" s="36"/>
      <c r="AK23" s="37"/>
      <c r="AL23" s="38"/>
      <c r="AM23" s="39"/>
      <c r="AN23" s="39"/>
      <c r="AO23" s="39"/>
      <c r="AP23" s="40"/>
    </row>
    <row r="24" spans="1:42" ht="24.75" customHeight="1" x14ac:dyDescent="0.35">
      <c r="A24" s="24">
        <v>18</v>
      </c>
      <c r="B24" s="470" t="s">
        <v>477</v>
      </c>
      <c r="C24" s="24">
        <v>25</v>
      </c>
      <c r="D24" s="24">
        <v>7</v>
      </c>
      <c r="E24" s="24">
        <v>6</v>
      </c>
      <c r="F24" s="25">
        <v>38</v>
      </c>
      <c r="G24" s="24">
        <v>14</v>
      </c>
      <c r="H24" s="24">
        <v>453</v>
      </c>
      <c r="I24" s="24">
        <v>3</v>
      </c>
      <c r="J24" s="24">
        <v>22</v>
      </c>
      <c r="K24" s="24">
        <v>31</v>
      </c>
      <c r="L24" s="28">
        <v>0.626</v>
      </c>
      <c r="M24" s="24">
        <v>294</v>
      </c>
      <c r="N24" s="28">
        <v>4.7016180000000007</v>
      </c>
      <c r="O24" s="26">
        <v>5562534.0700000003</v>
      </c>
      <c r="P24" s="27">
        <v>0</v>
      </c>
      <c r="Q24" s="24">
        <v>3</v>
      </c>
      <c r="R24" s="28">
        <v>0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6"/>
      <c r="AK24" s="37"/>
      <c r="AL24" s="38"/>
      <c r="AM24" s="39"/>
      <c r="AN24" s="39"/>
      <c r="AO24" s="39"/>
      <c r="AP24" s="40"/>
    </row>
    <row r="25" spans="1:42" ht="24.75" customHeight="1" x14ac:dyDescent="0.35">
      <c r="A25" s="24">
        <v>19</v>
      </c>
      <c r="B25" s="470" t="s">
        <v>478</v>
      </c>
      <c r="C25" s="24">
        <v>16</v>
      </c>
      <c r="D25" s="24">
        <v>16</v>
      </c>
      <c r="E25" s="24">
        <v>5</v>
      </c>
      <c r="F25" s="25">
        <v>37</v>
      </c>
      <c r="G25" s="24">
        <v>16</v>
      </c>
      <c r="H25" s="24">
        <v>167</v>
      </c>
      <c r="I25" s="24">
        <v>2</v>
      </c>
      <c r="J25" s="24">
        <v>60</v>
      </c>
      <c r="K25" s="24">
        <v>0</v>
      </c>
      <c r="L25" s="28">
        <v>0</v>
      </c>
      <c r="M25" s="24">
        <v>229</v>
      </c>
      <c r="N25" s="28">
        <v>11.470000000000002</v>
      </c>
      <c r="O25" s="26">
        <v>3849597</v>
      </c>
      <c r="P25" s="27">
        <v>0</v>
      </c>
      <c r="Q25" s="24">
        <v>5</v>
      </c>
      <c r="R25" s="28">
        <v>0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  <c r="AJ25" s="36"/>
      <c r="AK25" s="37"/>
      <c r="AL25" s="38"/>
      <c r="AM25" s="39"/>
      <c r="AN25" s="39"/>
      <c r="AO25" s="39"/>
      <c r="AP25" s="40"/>
    </row>
    <row r="26" spans="1:42" ht="24.75" customHeight="1" x14ac:dyDescent="0.35">
      <c r="A26" s="24">
        <v>20</v>
      </c>
      <c r="B26" s="470" t="s">
        <v>479</v>
      </c>
      <c r="C26" s="24">
        <v>16</v>
      </c>
      <c r="D26" s="24">
        <v>16</v>
      </c>
      <c r="E26" s="24">
        <v>3</v>
      </c>
      <c r="F26" s="25">
        <v>35</v>
      </c>
      <c r="G26" s="24">
        <v>14</v>
      </c>
      <c r="H26" s="24">
        <v>73</v>
      </c>
      <c r="I26" s="24">
        <v>2</v>
      </c>
      <c r="J26" s="24">
        <v>74</v>
      </c>
      <c r="K26" s="24">
        <v>0</v>
      </c>
      <c r="L26" s="28">
        <v>0</v>
      </c>
      <c r="M26" s="24">
        <v>265</v>
      </c>
      <c r="N26" s="28">
        <v>20.850999999999999</v>
      </c>
      <c r="O26" s="26">
        <v>5223543.2829999998</v>
      </c>
      <c r="P26" s="27">
        <v>2</v>
      </c>
      <c r="Q26" s="24">
        <v>2</v>
      </c>
      <c r="R26" s="28">
        <v>0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  <c r="AJ26" s="36"/>
      <c r="AK26" s="37"/>
      <c r="AL26" s="38"/>
      <c r="AM26" s="39"/>
      <c r="AN26" s="39"/>
      <c r="AO26" s="39"/>
      <c r="AP26" s="40"/>
    </row>
    <row r="27" spans="1:42" ht="24.75" customHeight="1" x14ac:dyDescent="0.35">
      <c r="A27" s="24">
        <v>21</v>
      </c>
      <c r="B27" s="470" t="s">
        <v>434</v>
      </c>
      <c r="C27" s="24">
        <v>1</v>
      </c>
      <c r="D27" s="24">
        <v>22</v>
      </c>
      <c r="E27" s="24">
        <v>7</v>
      </c>
      <c r="F27" s="25">
        <v>30</v>
      </c>
      <c r="G27" s="24">
        <v>40</v>
      </c>
      <c r="H27" s="24">
        <v>10</v>
      </c>
      <c r="I27" s="24">
        <v>3</v>
      </c>
      <c r="J27" s="24">
        <v>36</v>
      </c>
      <c r="K27" s="24">
        <v>0</v>
      </c>
      <c r="L27" s="28">
        <v>0</v>
      </c>
      <c r="M27" s="24">
        <v>200</v>
      </c>
      <c r="N27" s="28">
        <v>9.9990999999999968</v>
      </c>
      <c r="O27" s="26">
        <v>1718165</v>
      </c>
      <c r="P27" s="27">
        <v>0</v>
      </c>
      <c r="Q27" s="24">
        <v>7</v>
      </c>
      <c r="R27" s="28">
        <v>135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  <c r="AJ27" s="36"/>
      <c r="AK27" s="37"/>
      <c r="AL27" s="38"/>
      <c r="AM27" s="39"/>
      <c r="AN27" s="39"/>
      <c r="AO27" s="39"/>
      <c r="AP27" s="40"/>
    </row>
    <row r="28" spans="1:42" ht="24.75" customHeight="1" x14ac:dyDescent="0.35">
      <c r="A28" s="24">
        <v>22</v>
      </c>
      <c r="B28" s="470" t="s">
        <v>480</v>
      </c>
      <c r="C28" s="24">
        <v>0</v>
      </c>
      <c r="D28" s="24">
        <v>3</v>
      </c>
      <c r="E28" s="24">
        <v>26</v>
      </c>
      <c r="F28" s="25">
        <v>29</v>
      </c>
      <c r="G28" s="24">
        <v>24</v>
      </c>
      <c r="H28" s="24">
        <v>0</v>
      </c>
      <c r="I28" s="24">
        <v>0</v>
      </c>
      <c r="J28" s="24">
        <v>0</v>
      </c>
      <c r="K28" s="24">
        <v>0</v>
      </c>
      <c r="L28" s="28">
        <v>0</v>
      </c>
      <c r="M28" s="24">
        <v>104</v>
      </c>
      <c r="N28" s="28">
        <v>2.0500000000000003</v>
      </c>
      <c r="O28" s="26">
        <v>152433</v>
      </c>
      <c r="P28" s="27">
        <v>155</v>
      </c>
      <c r="Q28" s="24">
        <v>27</v>
      </c>
      <c r="R28" s="28">
        <v>18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  <c r="AJ28" s="36"/>
      <c r="AK28" s="37"/>
      <c r="AL28" s="38"/>
      <c r="AM28" s="39"/>
      <c r="AN28" s="39"/>
      <c r="AO28" s="39"/>
      <c r="AP28" s="40"/>
    </row>
    <row r="29" spans="1:42" ht="24.75" customHeight="1" x14ac:dyDescent="0.35">
      <c r="A29" s="24">
        <v>23</v>
      </c>
      <c r="B29" s="470" t="s">
        <v>481</v>
      </c>
      <c r="C29" s="24">
        <v>17</v>
      </c>
      <c r="D29" s="24">
        <v>11</v>
      </c>
      <c r="E29" s="24">
        <v>1</v>
      </c>
      <c r="F29" s="25">
        <v>29</v>
      </c>
      <c r="G29" s="24">
        <v>7</v>
      </c>
      <c r="H29" s="24">
        <v>102</v>
      </c>
      <c r="I29" s="24">
        <v>0</v>
      </c>
      <c r="J29" s="24">
        <v>87</v>
      </c>
      <c r="K29" s="24">
        <v>23</v>
      </c>
      <c r="L29" s="28">
        <v>1.4</v>
      </c>
      <c r="M29" s="24">
        <v>306</v>
      </c>
      <c r="N29" s="28">
        <v>4.0600000000000005</v>
      </c>
      <c r="O29" s="26">
        <v>10650453</v>
      </c>
      <c r="P29" s="27">
        <v>0</v>
      </c>
      <c r="Q29" s="24">
        <v>0</v>
      </c>
      <c r="R29" s="28">
        <v>5.6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  <c r="AJ29" s="36"/>
      <c r="AK29" s="37"/>
      <c r="AL29" s="38"/>
      <c r="AM29" s="39"/>
      <c r="AN29" s="39"/>
      <c r="AO29" s="39"/>
      <c r="AP29" s="40"/>
    </row>
    <row r="30" spans="1:42" ht="24.75" customHeight="1" x14ac:dyDescent="0.35">
      <c r="A30" s="24">
        <v>24</v>
      </c>
      <c r="B30" s="470" t="s">
        <v>447</v>
      </c>
      <c r="C30" s="24">
        <v>7</v>
      </c>
      <c r="D30" s="24">
        <v>18</v>
      </c>
      <c r="E30" s="24">
        <v>4</v>
      </c>
      <c r="F30" s="25">
        <v>29</v>
      </c>
      <c r="G30" s="24">
        <v>3</v>
      </c>
      <c r="H30" s="24">
        <v>15</v>
      </c>
      <c r="I30" s="24">
        <v>3</v>
      </c>
      <c r="J30" s="24">
        <v>4</v>
      </c>
      <c r="K30" s="24">
        <v>0</v>
      </c>
      <c r="L30" s="28">
        <v>0</v>
      </c>
      <c r="M30" s="24">
        <v>251</v>
      </c>
      <c r="N30" s="28">
        <v>15.780999999999999</v>
      </c>
      <c r="O30" s="26">
        <v>273200</v>
      </c>
      <c r="P30" s="27">
        <v>0</v>
      </c>
      <c r="Q30" s="24">
        <v>0</v>
      </c>
      <c r="R30" s="28">
        <v>0</v>
      </c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30"/>
      <c r="AJ30" s="36"/>
      <c r="AK30" s="37"/>
      <c r="AL30" s="38"/>
      <c r="AM30" s="39"/>
      <c r="AN30" s="39"/>
      <c r="AO30" s="39"/>
      <c r="AP30" s="40"/>
    </row>
    <row r="31" spans="1:42" ht="24.75" customHeight="1" x14ac:dyDescent="0.35">
      <c r="A31" s="24">
        <v>25</v>
      </c>
      <c r="B31" s="470" t="s">
        <v>482</v>
      </c>
      <c r="C31" s="24">
        <v>0</v>
      </c>
      <c r="D31" s="24">
        <v>0</v>
      </c>
      <c r="E31" s="24">
        <v>28</v>
      </c>
      <c r="F31" s="25">
        <v>28</v>
      </c>
      <c r="G31" s="24">
        <v>25</v>
      </c>
      <c r="H31" s="24">
        <v>0</v>
      </c>
      <c r="I31" s="24">
        <v>0</v>
      </c>
      <c r="J31" s="24">
        <v>0</v>
      </c>
      <c r="K31" s="24">
        <v>0</v>
      </c>
      <c r="L31" s="28">
        <v>0</v>
      </c>
      <c r="M31" s="24">
        <v>0</v>
      </c>
      <c r="N31" s="28">
        <v>0</v>
      </c>
      <c r="O31" s="26">
        <v>2051050</v>
      </c>
      <c r="P31" s="27">
        <v>406</v>
      </c>
      <c r="Q31" s="24">
        <v>3</v>
      </c>
      <c r="R31" s="28">
        <v>0</v>
      </c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  <c r="AJ31" s="36"/>
      <c r="AK31" s="37"/>
      <c r="AL31" s="38"/>
      <c r="AM31" s="39"/>
      <c r="AN31" s="39"/>
      <c r="AO31" s="39"/>
      <c r="AP31" s="40"/>
    </row>
    <row r="32" spans="1:42" ht="24.75" customHeight="1" x14ac:dyDescent="0.35">
      <c r="A32" s="24">
        <v>26</v>
      </c>
      <c r="B32" s="470" t="s">
        <v>443</v>
      </c>
      <c r="C32" s="24">
        <v>0</v>
      </c>
      <c r="D32" s="24">
        <v>17</v>
      </c>
      <c r="E32" s="24">
        <v>11</v>
      </c>
      <c r="F32" s="25">
        <v>28</v>
      </c>
      <c r="G32" s="24">
        <v>20</v>
      </c>
      <c r="H32" s="24">
        <v>0</v>
      </c>
      <c r="I32" s="24">
        <v>0</v>
      </c>
      <c r="J32" s="24">
        <v>0</v>
      </c>
      <c r="K32" s="24">
        <v>0</v>
      </c>
      <c r="L32" s="28">
        <v>0</v>
      </c>
      <c r="M32" s="24">
        <v>135</v>
      </c>
      <c r="N32" s="28">
        <v>6.7409999999999997</v>
      </c>
      <c r="O32" s="26">
        <v>412410</v>
      </c>
      <c r="P32" s="27">
        <v>0</v>
      </c>
      <c r="Q32" s="24">
        <v>39</v>
      </c>
      <c r="R32" s="28">
        <v>9.6999999999999993</v>
      </c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30"/>
      <c r="AJ32" s="36"/>
      <c r="AK32" s="37"/>
      <c r="AL32" s="38"/>
      <c r="AM32" s="39"/>
      <c r="AN32" s="39"/>
      <c r="AO32" s="39"/>
      <c r="AP32" s="40"/>
    </row>
    <row r="33" spans="1:42" ht="24.75" customHeight="1" x14ac:dyDescent="0.35">
      <c r="A33" s="24">
        <v>27</v>
      </c>
      <c r="B33" s="470" t="s">
        <v>483</v>
      </c>
      <c r="C33" s="24">
        <v>5</v>
      </c>
      <c r="D33" s="24">
        <v>22</v>
      </c>
      <c r="E33" s="24">
        <v>1</v>
      </c>
      <c r="F33" s="25">
        <v>28</v>
      </c>
      <c r="G33" s="24">
        <v>2</v>
      </c>
      <c r="H33" s="24">
        <v>21</v>
      </c>
      <c r="I33" s="24">
        <v>1</v>
      </c>
      <c r="J33" s="24">
        <v>35</v>
      </c>
      <c r="K33" s="24">
        <v>0</v>
      </c>
      <c r="L33" s="28">
        <v>0</v>
      </c>
      <c r="M33" s="24">
        <v>276</v>
      </c>
      <c r="N33" s="28">
        <v>123.60000000000002</v>
      </c>
      <c r="O33" s="26">
        <v>2901052</v>
      </c>
      <c r="P33" s="27">
        <v>0</v>
      </c>
      <c r="Q33" s="24">
        <v>0</v>
      </c>
      <c r="R33" s="28">
        <v>0</v>
      </c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30"/>
      <c r="AJ33" s="36"/>
      <c r="AK33" s="37"/>
      <c r="AL33" s="38"/>
      <c r="AM33" s="39"/>
      <c r="AN33" s="39"/>
      <c r="AO33" s="39"/>
      <c r="AP33" s="40"/>
    </row>
    <row r="34" spans="1:42" ht="24.75" customHeight="1" x14ac:dyDescent="0.35">
      <c r="A34" s="24">
        <v>28</v>
      </c>
      <c r="B34" s="470" t="s">
        <v>441</v>
      </c>
      <c r="C34" s="24">
        <v>0</v>
      </c>
      <c r="D34" s="24">
        <v>9</v>
      </c>
      <c r="E34" s="24">
        <v>17</v>
      </c>
      <c r="F34" s="25">
        <v>26</v>
      </c>
      <c r="G34" s="24">
        <v>18</v>
      </c>
      <c r="H34" s="24">
        <v>0</v>
      </c>
      <c r="I34" s="24">
        <v>0</v>
      </c>
      <c r="J34" s="24">
        <v>0</v>
      </c>
      <c r="K34" s="24">
        <v>0</v>
      </c>
      <c r="L34" s="28">
        <v>0</v>
      </c>
      <c r="M34" s="24">
        <v>71</v>
      </c>
      <c r="N34" s="28">
        <v>1.0998999999999999</v>
      </c>
      <c r="O34" s="26">
        <v>376450</v>
      </c>
      <c r="P34" s="27">
        <v>1</v>
      </c>
      <c r="Q34" s="24">
        <v>12</v>
      </c>
      <c r="R34" s="28">
        <v>0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  <c r="AJ34" s="36"/>
      <c r="AK34" s="37"/>
      <c r="AL34" s="38"/>
      <c r="AM34" s="39"/>
      <c r="AN34" s="39"/>
      <c r="AO34" s="39"/>
      <c r="AP34" s="40"/>
    </row>
    <row r="35" spans="1:42" ht="24.75" customHeight="1" x14ac:dyDescent="0.35">
      <c r="A35" s="24">
        <v>29</v>
      </c>
      <c r="B35" s="470" t="s">
        <v>437</v>
      </c>
      <c r="C35" s="24">
        <v>0</v>
      </c>
      <c r="D35" s="24">
        <v>24</v>
      </c>
      <c r="E35" s="24">
        <v>0</v>
      </c>
      <c r="F35" s="25">
        <v>24</v>
      </c>
      <c r="G35" s="24">
        <v>36</v>
      </c>
      <c r="H35" s="24">
        <v>0</v>
      </c>
      <c r="I35" s="24">
        <v>0</v>
      </c>
      <c r="J35" s="24">
        <v>0</v>
      </c>
      <c r="K35" s="24">
        <v>0</v>
      </c>
      <c r="L35" s="28">
        <v>0</v>
      </c>
      <c r="M35" s="24">
        <v>104</v>
      </c>
      <c r="N35" s="28">
        <v>8.2579999999999991</v>
      </c>
      <c r="O35" s="26">
        <v>144100</v>
      </c>
      <c r="P35" s="27">
        <v>0</v>
      </c>
      <c r="Q35" s="24">
        <v>0</v>
      </c>
      <c r="R35" s="28">
        <v>0</v>
      </c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  <c r="AJ35" s="36"/>
      <c r="AK35" s="37"/>
      <c r="AL35" s="38"/>
      <c r="AM35" s="39"/>
      <c r="AN35" s="39"/>
      <c r="AO35" s="39"/>
      <c r="AP35" s="40"/>
    </row>
    <row r="36" spans="1:42" ht="24.75" customHeight="1" x14ac:dyDescent="0.35">
      <c r="A36" s="24">
        <v>30</v>
      </c>
      <c r="B36" s="470" t="s">
        <v>451</v>
      </c>
      <c r="C36" s="24">
        <v>20</v>
      </c>
      <c r="D36" s="24">
        <v>3</v>
      </c>
      <c r="E36" s="24">
        <v>1</v>
      </c>
      <c r="F36" s="25">
        <v>24</v>
      </c>
      <c r="G36" s="24">
        <v>3</v>
      </c>
      <c r="H36" s="24">
        <v>148</v>
      </c>
      <c r="I36" s="24">
        <v>2</v>
      </c>
      <c r="J36" s="24">
        <v>72</v>
      </c>
      <c r="K36" s="24">
        <v>0</v>
      </c>
      <c r="L36" s="28">
        <v>0</v>
      </c>
      <c r="M36" s="24">
        <v>13</v>
      </c>
      <c r="N36" s="28">
        <v>0.67999999999999994</v>
      </c>
      <c r="O36" s="26">
        <v>10598535.393999999</v>
      </c>
      <c r="P36" s="27">
        <v>0</v>
      </c>
      <c r="Q36" s="24">
        <v>2</v>
      </c>
      <c r="R36" s="28">
        <v>0</v>
      </c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36"/>
      <c r="AK36" s="37"/>
      <c r="AL36" s="38"/>
      <c r="AM36" s="39"/>
      <c r="AN36" s="39"/>
      <c r="AO36" s="39"/>
      <c r="AP36" s="40"/>
    </row>
    <row r="37" spans="1:42" ht="24.75" customHeight="1" x14ac:dyDescent="0.35">
      <c r="A37" s="24">
        <v>31</v>
      </c>
      <c r="B37" s="470" t="s">
        <v>436</v>
      </c>
      <c r="C37" s="24">
        <v>3</v>
      </c>
      <c r="D37" s="24">
        <v>14</v>
      </c>
      <c r="E37" s="24">
        <v>7</v>
      </c>
      <c r="F37" s="25">
        <v>24</v>
      </c>
      <c r="G37" s="24">
        <v>12</v>
      </c>
      <c r="H37" s="24">
        <v>39</v>
      </c>
      <c r="I37" s="24">
        <v>2</v>
      </c>
      <c r="J37" s="24">
        <v>1</v>
      </c>
      <c r="K37" s="24">
        <v>0</v>
      </c>
      <c r="L37" s="28">
        <v>0</v>
      </c>
      <c r="M37" s="24">
        <v>166</v>
      </c>
      <c r="N37" s="28">
        <v>6.1250999999999998</v>
      </c>
      <c r="O37" s="26">
        <v>856695</v>
      </c>
      <c r="P37" s="27">
        <v>3</v>
      </c>
      <c r="Q37" s="24">
        <v>60</v>
      </c>
      <c r="R37" s="28">
        <v>0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36"/>
      <c r="AK37" s="37"/>
      <c r="AL37" s="38"/>
      <c r="AM37" s="39"/>
      <c r="AN37" s="39"/>
      <c r="AO37" s="39"/>
      <c r="AP37" s="40"/>
    </row>
    <row r="38" spans="1:42" ht="24.75" customHeight="1" x14ac:dyDescent="0.35">
      <c r="A38" s="24">
        <v>32</v>
      </c>
      <c r="B38" s="470" t="s">
        <v>484</v>
      </c>
      <c r="C38" s="24">
        <v>2</v>
      </c>
      <c r="D38" s="24">
        <v>3</v>
      </c>
      <c r="E38" s="24">
        <v>17</v>
      </c>
      <c r="F38" s="25">
        <v>22</v>
      </c>
      <c r="G38" s="24">
        <v>20</v>
      </c>
      <c r="H38" s="24">
        <v>0</v>
      </c>
      <c r="I38" s="24">
        <v>0</v>
      </c>
      <c r="J38" s="501">
        <v>28.4</v>
      </c>
      <c r="K38" s="24">
        <v>0</v>
      </c>
      <c r="L38" s="28">
        <v>0</v>
      </c>
      <c r="M38" s="24">
        <v>11</v>
      </c>
      <c r="N38" s="28">
        <v>1.0630999999999999</v>
      </c>
      <c r="O38" s="26">
        <v>105247.63999999998</v>
      </c>
      <c r="P38" s="27">
        <v>3</v>
      </c>
      <c r="Q38" s="24">
        <v>8</v>
      </c>
      <c r="R38" s="28">
        <v>44.1</v>
      </c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30"/>
      <c r="AJ38" s="36"/>
      <c r="AK38" s="37"/>
      <c r="AL38" s="38"/>
      <c r="AM38" s="39"/>
      <c r="AN38" s="39"/>
      <c r="AO38" s="39"/>
      <c r="AP38" s="40"/>
    </row>
    <row r="39" spans="1:42" ht="24.75" customHeight="1" x14ac:dyDescent="0.35">
      <c r="A39" s="24">
        <v>33</v>
      </c>
      <c r="B39" s="470" t="s">
        <v>485</v>
      </c>
      <c r="C39" s="24">
        <v>14</v>
      </c>
      <c r="D39" s="24">
        <v>8</v>
      </c>
      <c r="E39" s="24">
        <v>0</v>
      </c>
      <c r="F39" s="25">
        <v>22</v>
      </c>
      <c r="G39" s="24">
        <v>16</v>
      </c>
      <c r="H39" s="24">
        <v>21</v>
      </c>
      <c r="I39" s="24">
        <v>3</v>
      </c>
      <c r="J39" s="24">
        <v>84</v>
      </c>
      <c r="K39" s="24">
        <v>10</v>
      </c>
      <c r="L39" s="28">
        <v>0.41</v>
      </c>
      <c r="M39" s="24">
        <v>173</v>
      </c>
      <c r="N39" s="28">
        <v>5.4619999999999997</v>
      </c>
      <c r="O39" s="26">
        <v>1536067.808</v>
      </c>
      <c r="P39" s="27">
        <v>0</v>
      </c>
      <c r="Q39" s="24">
        <v>0</v>
      </c>
      <c r="R39" s="28">
        <v>0</v>
      </c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30"/>
      <c r="AJ39" s="36"/>
      <c r="AK39" s="37"/>
      <c r="AL39" s="38"/>
      <c r="AM39" s="39"/>
      <c r="AN39" s="39"/>
      <c r="AO39" s="39"/>
      <c r="AP39" s="40"/>
    </row>
    <row r="40" spans="1:42" ht="24.75" customHeight="1" x14ac:dyDescent="0.35">
      <c r="A40" s="24">
        <v>34</v>
      </c>
      <c r="B40" s="470" t="s">
        <v>439</v>
      </c>
      <c r="C40" s="24">
        <v>1</v>
      </c>
      <c r="D40" s="24">
        <v>17</v>
      </c>
      <c r="E40" s="24">
        <v>4</v>
      </c>
      <c r="F40" s="25">
        <v>22</v>
      </c>
      <c r="G40" s="24">
        <v>42</v>
      </c>
      <c r="H40" s="24">
        <v>0</v>
      </c>
      <c r="I40" s="24">
        <v>0</v>
      </c>
      <c r="J40" s="24">
        <v>0</v>
      </c>
      <c r="K40" s="24">
        <v>0</v>
      </c>
      <c r="L40" s="28">
        <v>0</v>
      </c>
      <c r="M40" s="24">
        <v>405</v>
      </c>
      <c r="N40" s="28">
        <v>4.87</v>
      </c>
      <c r="O40" s="26">
        <v>4727000</v>
      </c>
      <c r="P40" s="27">
        <v>0</v>
      </c>
      <c r="Q40" s="24">
        <v>0</v>
      </c>
      <c r="R40" s="28">
        <v>0</v>
      </c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30"/>
      <c r="AJ40" s="36"/>
      <c r="AK40" s="37"/>
      <c r="AL40" s="38"/>
      <c r="AM40" s="39"/>
      <c r="AN40" s="39"/>
      <c r="AO40" s="39"/>
      <c r="AP40" s="40"/>
    </row>
    <row r="41" spans="1:42" ht="24.75" customHeight="1" x14ac:dyDescent="0.35">
      <c r="A41" s="24">
        <v>35</v>
      </c>
      <c r="B41" s="470" t="s">
        <v>486</v>
      </c>
      <c r="C41" s="24">
        <v>12</v>
      </c>
      <c r="D41" s="24">
        <v>9</v>
      </c>
      <c r="E41" s="24">
        <v>1</v>
      </c>
      <c r="F41" s="25">
        <v>22</v>
      </c>
      <c r="G41" s="24">
        <v>10</v>
      </c>
      <c r="H41" s="24">
        <v>80</v>
      </c>
      <c r="I41" s="24">
        <v>1</v>
      </c>
      <c r="J41" s="24">
        <v>99</v>
      </c>
      <c r="K41" s="24">
        <v>42</v>
      </c>
      <c r="L41" s="28">
        <v>2.5420000000000003</v>
      </c>
      <c r="M41" s="24">
        <v>273</v>
      </c>
      <c r="N41" s="28">
        <v>9.8170000000000002</v>
      </c>
      <c r="O41" s="26">
        <v>3752263.5</v>
      </c>
      <c r="P41" s="27">
        <v>0</v>
      </c>
      <c r="Q41" s="24">
        <v>1</v>
      </c>
      <c r="R41" s="28">
        <v>0</v>
      </c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30"/>
      <c r="AJ41" s="36"/>
      <c r="AK41" s="37"/>
      <c r="AL41" s="38"/>
      <c r="AM41" s="39"/>
      <c r="AN41" s="39"/>
      <c r="AO41" s="39"/>
      <c r="AP41" s="40"/>
    </row>
    <row r="42" spans="1:42" ht="24.75" customHeight="1" x14ac:dyDescent="0.35">
      <c r="A42" s="24">
        <v>36</v>
      </c>
      <c r="B42" s="470" t="s">
        <v>487</v>
      </c>
      <c r="C42" s="24">
        <v>14</v>
      </c>
      <c r="D42" s="24">
        <v>5</v>
      </c>
      <c r="E42" s="24">
        <v>2</v>
      </c>
      <c r="F42" s="25">
        <v>21</v>
      </c>
      <c r="G42" s="24">
        <v>5</v>
      </c>
      <c r="H42" s="24">
        <v>69</v>
      </c>
      <c r="I42" s="24">
        <v>1</v>
      </c>
      <c r="J42" s="24">
        <v>52</v>
      </c>
      <c r="K42" s="24">
        <v>0</v>
      </c>
      <c r="L42" s="28">
        <v>0</v>
      </c>
      <c r="M42" s="24">
        <v>60</v>
      </c>
      <c r="N42" s="28">
        <v>80.530000000000015</v>
      </c>
      <c r="O42" s="26">
        <v>7910085.0999999996</v>
      </c>
      <c r="P42" s="27">
        <v>0</v>
      </c>
      <c r="Q42" s="24">
        <v>2</v>
      </c>
      <c r="R42" s="28">
        <v>0</v>
      </c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30"/>
      <c r="AJ42" s="36"/>
      <c r="AK42" s="37"/>
      <c r="AL42" s="38"/>
      <c r="AM42" s="39"/>
      <c r="AN42" s="39"/>
      <c r="AO42" s="39"/>
      <c r="AP42" s="40"/>
    </row>
    <row r="43" spans="1:42" ht="24.75" customHeight="1" x14ac:dyDescent="0.35">
      <c r="A43" s="24">
        <v>37</v>
      </c>
      <c r="B43" s="470" t="s">
        <v>488</v>
      </c>
      <c r="C43" s="24">
        <v>20</v>
      </c>
      <c r="D43" s="24">
        <v>1</v>
      </c>
      <c r="E43" s="24">
        <v>0</v>
      </c>
      <c r="F43" s="25">
        <v>21</v>
      </c>
      <c r="G43" s="24">
        <v>4</v>
      </c>
      <c r="H43" s="24">
        <v>155</v>
      </c>
      <c r="I43" s="24">
        <v>1</v>
      </c>
      <c r="J43" s="24">
        <v>5</v>
      </c>
      <c r="K43" s="24">
        <v>0</v>
      </c>
      <c r="L43" s="28">
        <v>0</v>
      </c>
      <c r="M43" s="24">
        <v>13</v>
      </c>
      <c r="N43" s="28">
        <v>0.41599999999999998</v>
      </c>
      <c r="O43" s="26">
        <v>5115527.8</v>
      </c>
      <c r="P43" s="27">
        <v>0</v>
      </c>
      <c r="Q43" s="24">
        <v>0</v>
      </c>
      <c r="R43" s="28">
        <v>0</v>
      </c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30"/>
      <c r="AJ43" s="36"/>
      <c r="AK43" s="37"/>
      <c r="AL43" s="38"/>
      <c r="AM43" s="39"/>
      <c r="AN43" s="39"/>
      <c r="AO43" s="39"/>
      <c r="AP43" s="40"/>
    </row>
    <row r="44" spans="1:42" ht="24.75" customHeight="1" x14ac:dyDescent="0.35">
      <c r="A44" s="24">
        <v>38</v>
      </c>
      <c r="B44" s="470" t="s">
        <v>489</v>
      </c>
      <c r="C44" s="24">
        <v>16</v>
      </c>
      <c r="D44" s="24">
        <v>4</v>
      </c>
      <c r="E44" s="24">
        <v>0</v>
      </c>
      <c r="F44" s="25">
        <v>20</v>
      </c>
      <c r="G44" s="24">
        <v>0</v>
      </c>
      <c r="H44" s="24">
        <v>87</v>
      </c>
      <c r="I44" s="24">
        <v>3</v>
      </c>
      <c r="J44" s="24">
        <v>62</v>
      </c>
      <c r="K44" s="24">
        <v>0</v>
      </c>
      <c r="L44" s="28">
        <v>0</v>
      </c>
      <c r="M44" s="24">
        <v>73</v>
      </c>
      <c r="N44" s="28">
        <v>16.797499999999999</v>
      </c>
      <c r="O44" s="26">
        <v>6316533.2000000002</v>
      </c>
      <c r="P44" s="27">
        <v>0</v>
      </c>
      <c r="Q44" s="24">
        <v>0</v>
      </c>
      <c r="R44" s="28">
        <v>0</v>
      </c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30"/>
      <c r="AJ44" s="36"/>
      <c r="AK44" s="37"/>
      <c r="AL44" s="38"/>
      <c r="AM44" s="39"/>
      <c r="AN44" s="39"/>
      <c r="AO44" s="39"/>
      <c r="AP44" s="40"/>
    </row>
    <row r="45" spans="1:42" ht="24.75" customHeight="1" x14ac:dyDescent="0.35">
      <c r="A45" s="24">
        <v>39</v>
      </c>
      <c r="B45" s="470" t="s">
        <v>456</v>
      </c>
      <c r="C45" s="24">
        <v>18</v>
      </c>
      <c r="D45" s="24">
        <v>2</v>
      </c>
      <c r="E45" s="24">
        <v>0</v>
      </c>
      <c r="F45" s="25">
        <v>20</v>
      </c>
      <c r="G45" s="24">
        <v>4</v>
      </c>
      <c r="H45" s="24">
        <v>108</v>
      </c>
      <c r="I45" s="24">
        <v>2</v>
      </c>
      <c r="J45" s="24">
        <v>30</v>
      </c>
      <c r="K45" s="24">
        <v>0</v>
      </c>
      <c r="L45" s="28">
        <v>0</v>
      </c>
      <c r="M45" s="24">
        <v>20</v>
      </c>
      <c r="N45" s="28">
        <v>26.52</v>
      </c>
      <c r="O45" s="26">
        <v>15333556</v>
      </c>
      <c r="P45" s="27">
        <v>0</v>
      </c>
      <c r="Q45" s="24">
        <v>1</v>
      </c>
      <c r="R45" s="28">
        <v>0</v>
      </c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30"/>
      <c r="AJ45" s="36"/>
      <c r="AK45" s="37"/>
      <c r="AL45" s="38"/>
      <c r="AM45" s="39"/>
      <c r="AN45" s="39"/>
      <c r="AO45" s="39"/>
      <c r="AP45" s="40"/>
    </row>
    <row r="46" spans="1:42" ht="24.75" customHeight="1" x14ac:dyDescent="0.35">
      <c r="A46" s="24">
        <v>40</v>
      </c>
      <c r="B46" s="470" t="s">
        <v>490</v>
      </c>
      <c r="C46" s="24">
        <v>15</v>
      </c>
      <c r="D46" s="24">
        <v>3</v>
      </c>
      <c r="E46" s="24">
        <v>1</v>
      </c>
      <c r="F46" s="25">
        <v>19</v>
      </c>
      <c r="G46" s="24">
        <v>3</v>
      </c>
      <c r="H46" s="24">
        <v>57</v>
      </c>
      <c r="I46" s="24">
        <v>0</v>
      </c>
      <c r="J46" s="24">
        <v>64</v>
      </c>
      <c r="K46" s="24">
        <v>0</v>
      </c>
      <c r="L46" s="28">
        <v>0</v>
      </c>
      <c r="M46" s="24">
        <v>43</v>
      </c>
      <c r="N46" s="28">
        <v>3.29</v>
      </c>
      <c r="O46" s="26">
        <v>1298519.73</v>
      </c>
      <c r="P46" s="27">
        <v>0</v>
      </c>
      <c r="Q46" s="24">
        <v>0</v>
      </c>
      <c r="R46" s="28">
        <v>0</v>
      </c>
      <c r="S46" s="29">
        <v>4</v>
      </c>
      <c r="T46" s="29">
        <v>0</v>
      </c>
      <c r="U46" s="29">
        <v>21</v>
      </c>
      <c r="V46" s="29">
        <v>78</v>
      </c>
      <c r="W46" s="29">
        <v>2</v>
      </c>
      <c r="X46" s="29">
        <v>0</v>
      </c>
      <c r="Y46" s="29">
        <v>0</v>
      </c>
      <c r="Z46" s="29">
        <v>105</v>
      </c>
      <c r="AA46" s="29">
        <v>0</v>
      </c>
      <c r="AB46" s="29">
        <v>105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30"/>
      <c r="AJ46" s="36">
        <v>11.87</v>
      </c>
      <c r="AK46" s="37">
        <v>95.03</v>
      </c>
      <c r="AL46" s="38">
        <v>3</v>
      </c>
      <c r="AM46" s="39">
        <v>809888.27</v>
      </c>
      <c r="AN46" s="39">
        <v>2046654</v>
      </c>
      <c r="AO46" s="39">
        <v>4000</v>
      </c>
      <c r="AP46" s="40">
        <v>2860542.27</v>
      </c>
    </row>
    <row r="47" spans="1:42" ht="24.75" customHeight="1" x14ac:dyDescent="0.35">
      <c r="A47" s="24">
        <v>41</v>
      </c>
      <c r="B47" s="470" t="s">
        <v>491</v>
      </c>
      <c r="C47" s="24">
        <v>6</v>
      </c>
      <c r="D47" s="24">
        <v>4</v>
      </c>
      <c r="E47" s="24">
        <v>9</v>
      </c>
      <c r="F47" s="25">
        <v>19</v>
      </c>
      <c r="G47" s="24">
        <v>12</v>
      </c>
      <c r="H47" s="24">
        <v>50</v>
      </c>
      <c r="I47" s="24">
        <v>1</v>
      </c>
      <c r="J47" s="24">
        <v>61</v>
      </c>
      <c r="K47" s="24">
        <v>83</v>
      </c>
      <c r="L47" s="28">
        <v>5.1539999999999999</v>
      </c>
      <c r="M47" s="24">
        <v>9</v>
      </c>
      <c r="N47" s="28">
        <v>0.98100000000000009</v>
      </c>
      <c r="O47" s="26">
        <v>1100433</v>
      </c>
      <c r="P47" s="27">
        <v>0</v>
      </c>
      <c r="Q47" s="24">
        <v>15</v>
      </c>
      <c r="R47" s="28">
        <v>0</v>
      </c>
      <c r="S47" s="29">
        <v>0</v>
      </c>
      <c r="T47" s="29">
        <v>0</v>
      </c>
      <c r="U47" s="29">
        <v>0</v>
      </c>
      <c r="V47" s="29">
        <v>0</v>
      </c>
      <c r="W47" s="29">
        <v>36</v>
      </c>
      <c r="X47" s="29">
        <v>64</v>
      </c>
      <c r="Y47" s="29">
        <v>98</v>
      </c>
      <c r="Z47" s="29">
        <v>96</v>
      </c>
      <c r="AA47" s="29">
        <v>4</v>
      </c>
      <c r="AB47" s="29">
        <v>100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30"/>
      <c r="AJ47" s="36">
        <v>0</v>
      </c>
      <c r="AK47" s="37">
        <v>0</v>
      </c>
      <c r="AL47" s="38">
        <v>3880</v>
      </c>
      <c r="AM47" s="39">
        <v>0</v>
      </c>
      <c r="AN47" s="39">
        <v>0</v>
      </c>
      <c r="AO47" s="39">
        <v>29000</v>
      </c>
      <c r="AP47" s="40">
        <v>29000</v>
      </c>
    </row>
    <row r="48" spans="1:42" ht="24.75" customHeight="1" x14ac:dyDescent="0.35">
      <c r="A48" s="24">
        <v>42</v>
      </c>
      <c r="B48" s="470" t="s">
        <v>492</v>
      </c>
      <c r="C48" s="24">
        <v>16</v>
      </c>
      <c r="D48" s="24">
        <v>1</v>
      </c>
      <c r="E48" s="24">
        <v>1</v>
      </c>
      <c r="F48" s="25">
        <v>18</v>
      </c>
      <c r="G48" s="24">
        <v>1</v>
      </c>
      <c r="H48" s="24">
        <v>50</v>
      </c>
      <c r="I48" s="24">
        <v>0</v>
      </c>
      <c r="J48" s="24">
        <v>55</v>
      </c>
      <c r="K48" s="24">
        <v>0</v>
      </c>
      <c r="L48" s="28">
        <v>0</v>
      </c>
      <c r="M48" s="24">
        <v>65</v>
      </c>
      <c r="N48" s="28">
        <v>0.57999999999999996</v>
      </c>
      <c r="O48" s="26">
        <v>3808015.4</v>
      </c>
      <c r="P48" s="27">
        <v>0</v>
      </c>
      <c r="Q48" s="24">
        <v>0</v>
      </c>
      <c r="R48" s="28">
        <v>10</v>
      </c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30"/>
      <c r="AJ48" s="36"/>
      <c r="AK48" s="37"/>
      <c r="AL48" s="38"/>
      <c r="AM48" s="39"/>
      <c r="AN48" s="39"/>
      <c r="AO48" s="39"/>
      <c r="AP48" s="40"/>
    </row>
    <row r="49" spans="1:42" ht="24.75" customHeight="1" x14ac:dyDescent="0.35">
      <c r="A49" s="24">
        <v>43</v>
      </c>
      <c r="B49" s="470" t="s">
        <v>493</v>
      </c>
      <c r="C49" s="24">
        <v>0</v>
      </c>
      <c r="D49" s="24">
        <v>11</v>
      </c>
      <c r="E49" s="24">
        <v>7</v>
      </c>
      <c r="F49" s="25">
        <v>18</v>
      </c>
      <c r="G49" s="24">
        <v>11</v>
      </c>
      <c r="H49" s="24">
        <v>0</v>
      </c>
      <c r="I49" s="24">
        <v>0</v>
      </c>
      <c r="J49" s="24">
        <v>0</v>
      </c>
      <c r="K49" s="24">
        <v>30</v>
      </c>
      <c r="L49" s="28">
        <v>3.0900000000000003</v>
      </c>
      <c r="M49" s="24">
        <v>95</v>
      </c>
      <c r="N49" s="28">
        <v>2.851</v>
      </c>
      <c r="O49" s="26">
        <v>175022</v>
      </c>
      <c r="P49" s="27">
        <v>46</v>
      </c>
      <c r="Q49" s="24">
        <v>8</v>
      </c>
      <c r="R49" s="28">
        <v>5.9</v>
      </c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30"/>
      <c r="AJ49" s="36"/>
      <c r="AK49" s="37"/>
      <c r="AL49" s="38"/>
      <c r="AM49" s="39"/>
      <c r="AN49" s="39"/>
      <c r="AO49" s="39"/>
      <c r="AP49" s="40"/>
    </row>
    <row r="50" spans="1:42" ht="24.75" customHeight="1" x14ac:dyDescent="0.35">
      <c r="A50" s="24">
        <v>44</v>
      </c>
      <c r="B50" s="470" t="s">
        <v>494</v>
      </c>
      <c r="C50" s="24">
        <v>3</v>
      </c>
      <c r="D50" s="24">
        <v>11</v>
      </c>
      <c r="E50" s="24">
        <v>4</v>
      </c>
      <c r="F50" s="25">
        <v>18</v>
      </c>
      <c r="G50" s="24">
        <v>14</v>
      </c>
      <c r="H50" s="24">
        <v>254</v>
      </c>
      <c r="I50" s="24">
        <v>1</v>
      </c>
      <c r="J50" s="24">
        <v>82</v>
      </c>
      <c r="K50" s="24">
        <v>0</v>
      </c>
      <c r="L50" s="28">
        <v>0</v>
      </c>
      <c r="M50" s="24">
        <v>16</v>
      </c>
      <c r="N50" s="28">
        <v>0.76</v>
      </c>
      <c r="O50" s="26">
        <v>11254541</v>
      </c>
      <c r="P50" s="27">
        <v>0</v>
      </c>
      <c r="Q50" s="24">
        <v>8</v>
      </c>
      <c r="R50" s="28">
        <v>0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30"/>
      <c r="AJ50" s="36"/>
      <c r="AK50" s="37"/>
      <c r="AL50" s="38"/>
      <c r="AM50" s="39"/>
      <c r="AN50" s="39"/>
      <c r="AO50" s="39"/>
      <c r="AP50" s="40"/>
    </row>
    <row r="51" spans="1:42" ht="24.75" customHeight="1" x14ac:dyDescent="0.35">
      <c r="A51" s="24">
        <v>45</v>
      </c>
      <c r="B51" s="470" t="s">
        <v>495</v>
      </c>
      <c r="C51" s="24">
        <v>10</v>
      </c>
      <c r="D51" s="24">
        <v>8</v>
      </c>
      <c r="E51" s="24">
        <v>0</v>
      </c>
      <c r="F51" s="25">
        <v>18</v>
      </c>
      <c r="G51" s="24">
        <v>2</v>
      </c>
      <c r="H51" s="24">
        <v>20</v>
      </c>
      <c r="I51" s="24">
        <v>1</v>
      </c>
      <c r="J51" s="24">
        <v>25</v>
      </c>
      <c r="K51" s="24">
        <v>0</v>
      </c>
      <c r="L51" s="28">
        <v>0</v>
      </c>
      <c r="M51" s="24">
        <v>56</v>
      </c>
      <c r="N51" s="28">
        <v>1.569</v>
      </c>
      <c r="O51" s="26">
        <v>2021495.71</v>
      </c>
      <c r="P51" s="27">
        <v>0</v>
      </c>
      <c r="Q51" s="24">
        <v>1</v>
      </c>
      <c r="R51" s="28">
        <v>0</v>
      </c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30"/>
      <c r="AJ51" s="36"/>
      <c r="AK51" s="37"/>
      <c r="AL51" s="38"/>
      <c r="AM51" s="39"/>
      <c r="AN51" s="39"/>
      <c r="AO51" s="39"/>
      <c r="AP51" s="40"/>
    </row>
    <row r="52" spans="1:42" ht="24.75" customHeight="1" x14ac:dyDescent="0.35">
      <c r="A52" s="24">
        <v>46</v>
      </c>
      <c r="B52" s="470" t="s">
        <v>496</v>
      </c>
      <c r="C52" s="24">
        <v>17</v>
      </c>
      <c r="D52" s="24">
        <v>0</v>
      </c>
      <c r="E52" s="24">
        <v>0</v>
      </c>
      <c r="F52" s="25">
        <v>17</v>
      </c>
      <c r="G52" s="24">
        <v>1</v>
      </c>
      <c r="H52" s="24">
        <v>104</v>
      </c>
      <c r="I52" s="24">
        <v>0</v>
      </c>
      <c r="J52" s="24">
        <v>91</v>
      </c>
      <c r="K52" s="24">
        <v>0</v>
      </c>
      <c r="L52" s="28">
        <v>0</v>
      </c>
      <c r="M52" s="24">
        <v>0</v>
      </c>
      <c r="N52" s="28">
        <v>0</v>
      </c>
      <c r="O52" s="26">
        <v>8664878</v>
      </c>
      <c r="P52" s="27">
        <v>0</v>
      </c>
      <c r="Q52" s="24">
        <v>0</v>
      </c>
      <c r="R52" s="28">
        <v>0</v>
      </c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30"/>
      <c r="AJ52" s="36"/>
      <c r="AK52" s="37"/>
      <c r="AL52" s="38"/>
      <c r="AM52" s="39"/>
      <c r="AN52" s="39"/>
      <c r="AO52" s="39"/>
      <c r="AP52" s="40"/>
    </row>
    <row r="53" spans="1:42" ht="24.75" customHeight="1" x14ac:dyDescent="0.35">
      <c r="A53" s="24">
        <v>47</v>
      </c>
      <c r="B53" s="470" t="s">
        <v>497</v>
      </c>
      <c r="C53" s="24">
        <v>12</v>
      </c>
      <c r="D53" s="24">
        <v>4</v>
      </c>
      <c r="E53" s="24">
        <v>1</v>
      </c>
      <c r="F53" s="25">
        <v>17</v>
      </c>
      <c r="G53" s="24">
        <v>1</v>
      </c>
      <c r="H53" s="24">
        <v>20</v>
      </c>
      <c r="I53" s="24">
        <v>1</v>
      </c>
      <c r="J53" s="28">
        <v>17</v>
      </c>
      <c r="K53" s="24">
        <v>0</v>
      </c>
      <c r="L53" s="28">
        <v>0</v>
      </c>
      <c r="M53" s="24">
        <v>162</v>
      </c>
      <c r="N53" s="28">
        <v>2.85</v>
      </c>
      <c r="O53" s="26">
        <v>1401935.8159999999</v>
      </c>
      <c r="P53" s="27">
        <v>0</v>
      </c>
      <c r="Q53" s="24">
        <v>3</v>
      </c>
      <c r="R53" s="28">
        <v>0</v>
      </c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30"/>
      <c r="AJ53" s="36"/>
      <c r="AK53" s="37"/>
      <c r="AL53" s="38"/>
      <c r="AM53" s="39"/>
      <c r="AN53" s="39"/>
      <c r="AO53" s="39"/>
      <c r="AP53" s="40"/>
    </row>
    <row r="54" spans="1:42" ht="24.75" customHeight="1" x14ac:dyDescent="0.35">
      <c r="A54" s="24">
        <v>48</v>
      </c>
      <c r="B54" s="470" t="s">
        <v>498</v>
      </c>
      <c r="C54" s="24">
        <v>4</v>
      </c>
      <c r="D54" s="24">
        <v>13</v>
      </c>
      <c r="E54" s="24">
        <v>0</v>
      </c>
      <c r="F54" s="25">
        <v>17</v>
      </c>
      <c r="G54" s="24">
        <v>0</v>
      </c>
      <c r="H54" s="24">
        <v>28</v>
      </c>
      <c r="I54" s="24">
        <v>0</v>
      </c>
      <c r="J54" s="24">
        <v>76</v>
      </c>
      <c r="K54" s="24">
        <v>0</v>
      </c>
      <c r="L54" s="28">
        <v>0</v>
      </c>
      <c r="M54" s="24">
        <v>420</v>
      </c>
      <c r="N54" s="28">
        <v>8.42</v>
      </c>
      <c r="O54" s="26">
        <v>2332194</v>
      </c>
      <c r="P54" s="27">
        <v>0</v>
      </c>
      <c r="Q54" s="24">
        <v>0</v>
      </c>
      <c r="R54" s="28">
        <v>0</v>
      </c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30"/>
      <c r="AJ54" s="36"/>
      <c r="AK54" s="37"/>
      <c r="AL54" s="38"/>
      <c r="AM54" s="39"/>
      <c r="AN54" s="39"/>
      <c r="AO54" s="39"/>
      <c r="AP54" s="40"/>
    </row>
    <row r="55" spans="1:42" ht="24.75" customHeight="1" x14ac:dyDescent="0.35">
      <c r="A55" s="24">
        <v>49</v>
      </c>
      <c r="B55" s="470" t="s">
        <v>499</v>
      </c>
      <c r="C55" s="24">
        <v>6</v>
      </c>
      <c r="D55" s="24">
        <v>6</v>
      </c>
      <c r="E55" s="24">
        <v>5</v>
      </c>
      <c r="F55" s="25">
        <v>17</v>
      </c>
      <c r="G55" s="24">
        <v>6</v>
      </c>
      <c r="H55" s="24">
        <v>24</v>
      </c>
      <c r="I55" s="24">
        <v>3</v>
      </c>
      <c r="J55" s="24">
        <v>24</v>
      </c>
      <c r="K55" s="24">
        <v>11</v>
      </c>
      <c r="L55" s="28">
        <v>2.3600000000000003</v>
      </c>
      <c r="M55" s="24">
        <v>65</v>
      </c>
      <c r="N55" s="28">
        <v>6.35</v>
      </c>
      <c r="O55" s="26">
        <v>321812.44</v>
      </c>
      <c r="P55" s="27">
        <v>157</v>
      </c>
      <c r="Q55" s="24">
        <v>6</v>
      </c>
      <c r="R55" s="28">
        <v>12</v>
      </c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30"/>
      <c r="AJ55" s="36"/>
      <c r="AK55" s="37"/>
      <c r="AL55" s="38"/>
      <c r="AM55" s="39"/>
      <c r="AN55" s="39"/>
      <c r="AO55" s="39"/>
      <c r="AP55" s="40"/>
    </row>
    <row r="56" spans="1:42" ht="24.75" customHeight="1" x14ac:dyDescent="0.35">
      <c r="A56" s="24">
        <v>50</v>
      </c>
      <c r="B56" s="470" t="s">
        <v>500</v>
      </c>
      <c r="C56" s="24">
        <v>6</v>
      </c>
      <c r="D56" s="24">
        <v>3</v>
      </c>
      <c r="E56" s="24">
        <v>7</v>
      </c>
      <c r="F56" s="25">
        <v>16</v>
      </c>
      <c r="G56" s="24">
        <v>19</v>
      </c>
      <c r="H56" s="24">
        <v>17</v>
      </c>
      <c r="I56" s="24">
        <v>3</v>
      </c>
      <c r="J56" s="24">
        <v>85</v>
      </c>
      <c r="K56" s="24">
        <v>0</v>
      </c>
      <c r="L56" s="28">
        <v>0</v>
      </c>
      <c r="M56" s="24">
        <v>2</v>
      </c>
      <c r="N56" s="28">
        <v>0.51</v>
      </c>
      <c r="O56" s="26">
        <v>759335</v>
      </c>
      <c r="P56" s="27">
        <v>7</v>
      </c>
      <c r="Q56" s="24">
        <v>27</v>
      </c>
      <c r="R56" s="28">
        <v>0</v>
      </c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30"/>
      <c r="AJ56" s="36"/>
      <c r="AK56" s="37"/>
      <c r="AL56" s="38"/>
      <c r="AM56" s="39"/>
      <c r="AN56" s="39"/>
      <c r="AO56" s="39"/>
      <c r="AP56" s="40"/>
    </row>
    <row r="57" spans="1:42" ht="24.75" customHeight="1" x14ac:dyDescent="0.35">
      <c r="A57" s="24">
        <v>51</v>
      </c>
      <c r="B57" s="470" t="s">
        <v>501</v>
      </c>
      <c r="C57" s="24">
        <v>7</v>
      </c>
      <c r="D57" s="24">
        <v>3</v>
      </c>
      <c r="E57" s="24">
        <v>6</v>
      </c>
      <c r="F57" s="25">
        <v>16</v>
      </c>
      <c r="G57" s="24">
        <v>13</v>
      </c>
      <c r="H57" s="24">
        <v>24</v>
      </c>
      <c r="I57" s="24">
        <v>3</v>
      </c>
      <c r="J57" s="24">
        <v>20</v>
      </c>
      <c r="K57" s="24">
        <v>0</v>
      </c>
      <c r="L57" s="28">
        <v>0</v>
      </c>
      <c r="M57" s="24">
        <v>214</v>
      </c>
      <c r="N57" s="28">
        <v>3.117</v>
      </c>
      <c r="O57" s="26">
        <v>1899634</v>
      </c>
      <c r="P57" s="27">
        <v>0</v>
      </c>
      <c r="Q57" s="24">
        <v>9</v>
      </c>
      <c r="R57" s="28">
        <v>0</v>
      </c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30"/>
      <c r="AJ57" s="36"/>
      <c r="AK57" s="37"/>
      <c r="AL57" s="38"/>
      <c r="AM57" s="39"/>
      <c r="AN57" s="39"/>
      <c r="AO57" s="39"/>
      <c r="AP57" s="40"/>
    </row>
    <row r="58" spans="1:42" ht="24.75" customHeight="1" x14ac:dyDescent="0.35">
      <c r="A58" s="24">
        <v>52</v>
      </c>
      <c r="B58" s="470" t="s">
        <v>502</v>
      </c>
      <c r="C58" s="24">
        <v>14</v>
      </c>
      <c r="D58" s="24">
        <v>2</v>
      </c>
      <c r="E58" s="24">
        <v>0</v>
      </c>
      <c r="F58" s="25">
        <v>16</v>
      </c>
      <c r="G58" s="24">
        <v>1</v>
      </c>
      <c r="H58" s="24">
        <v>111</v>
      </c>
      <c r="I58" s="24">
        <v>0</v>
      </c>
      <c r="J58" s="24">
        <v>78</v>
      </c>
      <c r="K58" s="24">
        <v>0</v>
      </c>
      <c r="L58" s="28">
        <v>0</v>
      </c>
      <c r="M58" s="24">
        <v>11</v>
      </c>
      <c r="N58" s="28">
        <v>1.5</v>
      </c>
      <c r="O58" s="26">
        <v>3420631.67</v>
      </c>
      <c r="P58" s="27">
        <v>0</v>
      </c>
      <c r="Q58" s="24">
        <v>0</v>
      </c>
      <c r="R58" s="28">
        <v>0</v>
      </c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0"/>
      <c r="AJ58" s="36"/>
      <c r="AK58" s="37"/>
      <c r="AL58" s="38"/>
      <c r="AM58" s="39"/>
      <c r="AN58" s="39"/>
      <c r="AO58" s="39"/>
      <c r="AP58" s="40"/>
    </row>
    <row r="59" spans="1:42" ht="24.75" customHeight="1" x14ac:dyDescent="0.35">
      <c r="A59" s="24">
        <v>53</v>
      </c>
      <c r="B59" s="470" t="s">
        <v>503</v>
      </c>
      <c r="C59" s="24">
        <v>14</v>
      </c>
      <c r="D59" s="24">
        <v>1</v>
      </c>
      <c r="E59" s="24">
        <v>1</v>
      </c>
      <c r="F59" s="25">
        <v>16</v>
      </c>
      <c r="G59" s="24">
        <v>7</v>
      </c>
      <c r="H59" s="24">
        <v>81</v>
      </c>
      <c r="I59" s="24">
        <v>3</v>
      </c>
      <c r="J59" s="24">
        <v>96</v>
      </c>
      <c r="K59" s="24">
        <v>0</v>
      </c>
      <c r="L59" s="28">
        <v>0</v>
      </c>
      <c r="M59" s="24">
        <v>40</v>
      </c>
      <c r="N59" s="28">
        <v>1.6</v>
      </c>
      <c r="O59" s="26">
        <v>6053884</v>
      </c>
      <c r="P59" s="27">
        <v>0</v>
      </c>
      <c r="Q59" s="24">
        <v>0</v>
      </c>
      <c r="R59" s="28">
        <v>0</v>
      </c>
      <c r="S59" s="29">
        <v>3</v>
      </c>
      <c r="T59" s="29">
        <v>71</v>
      </c>
      <c r="U59" s="29">
        <v>0</v>
      </c>
      <c r="V59" s="29">
        <v>14</v>
      </c>
      <c r="W59" s="29">
        <v>0</v>
      </c>
      <c r="X59" s="29">
        <v>0</v>
      </c>
      <c r="Y59" s="29">
        <v>26</v>
      </c>
      <c r="Z59" s="29">
        <v>88</v>
      </c>
      <c r="AA59" s="29">
        <v>0</v>
      </c>
      <c r="AB59" s="29">
        <v>88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30"/>
      <c r="AJ59" s="36">
        <v>335.5575</v>
      </c>
      <c r="AK59" s="37">
        <v>300.01</v>
      </c>
      <c r="AL59" s="38">
        <v>0</v>
      </c>
      <c r="AM59" s="39">
        <v>23286184.042999998</v>
      </c>
      <c r="AN59" s="39">
        <v>709983.5</v>
      </c>
      <c r="AO59" s="39">
        <v>0</v>
      </c>
      <c r="AP59" s="40">
        <v>23996167.542999998</v>
      </c>
    </row>
    <row r="60" spans="1:42" ht="24.75" customHeight="1" x14ac:dyDescent="0.35">
      <c r="A60" s="24">
        <v>54</v>
      </c>
      <c r="B60" s="470" t="s">
        <v>504</v>
      </c>
      <c r="C60" s="24">
        <v>12</v>
      </c>
      <c r="D60" s="24">
        <v>3</v>
      </c>
      <c r="E60" s="24">
        <v>0</v>
      </c>
      <c r="F60" s="25">
        <v>15</v>
      </c>
      <c r="G60" s="24">
        <v>0</v>
      </c>
      <c r="H60" s="24">
        <v>217</v>
      </c>
      <c r="I60" s="24">
        <v>0</v>
      </c>
      <c r="J60" s="24">
        <v>17</v>
      </c>
      <c r="K60" s="24">
        <v>98</v>
      </c>
      <c r="L60" s="28">
        <v>1.91</v>
      </c>
      <c r="M60" s="24">
        <v>0</v>
      </c>
      <c r="N60" s="28">
        <v>0</v>
      </c>
      <c r="O60" s="26">
        <v>12135989</v>
      </c>
      <c r="P60" s="27">
        <v>0</v>
      </c>
      <c r="Q60" s="24">
        <v>0</v>
      </c>
      <c r="R60" s="28">
        <v>0</v>
      </c>
      <c r="S60" s="29">
        <v>4</v>
      </c>
      <c r="T60" s="29">
        <v>3</v>
      </c>
      <c r="U60" s="29">
        <v>29</v>
      </c>
      <c r="V60" s="29">
        <v>50</v>
      </c>
      <c r="W60" s="29">
        <v>1</v>
      </c>
      <c r="X60" s="29">
        <v>0</v>
      </c>
      <c r="Y60" s="29">
        <v>7</v>
      </c>
      <c r="Z60" s="29">
        <v>85</v>
      </c>
      <c r="AA60" s="29">
        <v>2</v>
      </c>
      <c r="AB60" s="29">
        <v>73</v>
      </c>
      <c r="AC60" s="29">
        <v>0</v>
      </c>
      <c r="AD60" s="29">
        <v>0</v>
      </c>
      <c r="AE60" s="29">
        <v>14</v>
      </c>
      <c r="AF60" s="29">
        <v>0</v>
      </c>
      <c r="AG60" s="29">
        <v>0</v>
      </c>
      <c r="AH60" s="29">
        <v>0</v>
      </c>
      <c r="AI60" s="30"/>
      <c r="AJ60" s="36">
        <v>45.922499999999999</v>
      </c>
      <c r="AK60" s="37">
        <v>94.01</v>
      </c>
      <c r="AL60" s="38">
        <v>47</v>
      </c>
      <c r="AM60" s="39">
        <v>5773481.2999999998</v>
      </c>
      <c r="AN60" s="39">
        <v>2432746.2250000001</v>
      </c>
      <c r="AO60" s="39">
        <v>0</v>
      </c>
      <c r="AP60" s="40">
        <v>8206227.5250000004</v>
      </c>
    </row>
    <row r="61" spans="1:42" ht="24.75" customHeight="1" x14ac:dyDescent="0.35">
      <c r="A61" s="24">
        <v>55</v>
      </c>
      <c r="B61" s="470" t="s">
        <v>505</v>
      </c>
      <c r="C61" s="24">
        <v>12</v>
      </c>
      <c r="D61" s="24">
        <v>1</v>
      </c>
      <c r="E61" s="24">
        <v>1</v>
      </c>
      <c r="F61" s="25">
        <v>14</v>
      </c>
      <c r="G61" s="24">
        <v>1</v>
      </c>
      <c r="H61" s="24">
        <v>33</v>
      </c>
      <c r="I61" s="24">
        <v>2</v>
      </c>
      <c r="J61" s="24">
        <v>81</v>
      </c>
      <c r="K61" s="24">
        <v>0</v>
      </c>
      <c r="L61" s="28">
        <v>0</v>
      </c>
      <c r="M61" s="24">
        <v>19</v>
      </c>
      <c r="N61" s="28">
        <v>0.2278</v>
      </c>
      <c r="O61" s="26">
        <v>359248.08</v>
      </c>
      <c r="P61" s="27">
        <v>0</v>
      </c>
      <c r="Q61" s="24">
        <v>23</v>
      </c>
      <c r="R61" s="28">
        <v>0</v>
      </c>
      <c r="S61" s="29">
        <v>9</v>
      </c>
      <c r="T61" s="29">
        <v>64</v>
      </c>
      <c r="U61" s="29">
        <v>0</v>
      </c>
      <c r="V61" s="29">
        <v>5</v>
      </c>
      <c r="W61" s="29">
        <v>1</v>
      </c>
      <c r="X61" s="29">
        <v>0</v>
      </c>
      <c r="Y61" s="29">
        <v>39</v>
      </c>
      <c r="Z61" s="29">
        <v>77</v>
      </c>
      <c r="AA61" s="29">
        <v>2</v>
      </c>
      <c r="AB61" s="29">
        <v>79</v>
      </c>
      <c r="AC61" s="29">
        <v>0</v>
      </c>
      <c r="AD61" s="29">
        <v>0</v>
      </c>
      <c r="AE61" s="29">
        <v>0</v>
      </c>
      <c r="AF61" s="29">
        <v>0</v>
      </c>
      <c r="AG61" s="29">
        <v>0</v>
      </c>
      <c r="AH61" s="29">
        <v>0</v>
      </c>
      <c r="AI61" s="30"/>
      <c r="AJ61" s="36">
        <v>562.41</v>
      </c>
      <c r="AK61" s="37">
        <v>125.797</v>
      </c>
      <c r="AL61" s="38">
        <v>0</v>
      </c>
      <c r="AM61" s="39">
        <v>60246552.600000001</v>
      </c>
      <c r="AN61" s="39">
        <v>472222.5</v>
      </c>
      <c r="AO61" s="39">
        <v>0</v>
      </c>
      <c r="AP61" s="40">
        <v>60718775.100000001</v>
      </c>
    </row>
    <row r="62" spans="1:42" ht="24.75" customHeight="1" x14ac:dyDescent="0.35">
      <c r="A62" s="24">
        <v>56</v>
      </c>
      <c r="B62" s="470" t="s">
        <v>506</v>
      </c>
      <c r="C62" s="24">
        <v>14</v>
      </c>
      <c r="D62" s="24">
        <v>0</v>
      </c>
      <c r="E62" s="24">
        <v>0</v>
      </c>
      <c r="F62" s="25">
        <v>14</v>
      </c>
      <c r="G62" s="24">
        <v>0</v>
      </c>
      <c r="H62" s="24">
        <v>37</v>
      </c>
      <c r="I62" s="24">
        <v>1</v>
      </c>
      <c r="J62" s="24">
        <v>38</v>
      </c>
      <c r="K62" s="24">
        <v>0</v>
      </c>
      <c r="L62" s="28">
        <v>0</v>
      </c>
      <c r="M62" s="24">
        <v>0</v>
      </c>
      <c r="N62" s="28">
        <v>0</v>
      </c>
      <c r="O62" s="26">
        <v>3958836.59</v>
      </c>
      <c r="P62" s="27">
        <v>0</v>
      </c>
      <c r="Q62" s="24">
        <v>0</v>
      </c>
      <c r="R62" s="28">
        <v>0</v>
      </c>
      <c r="S62" s="29">
        <v>14</v>
      </c>
      <c r="T62" s="29">
        <v>22</v>
      </c>
      <c r="U62" s="29">
        <v>15</v>
      </c>
      <c r="V62" s="29">
        <v>24</v>
      </c>
      <c r="W62" s="29">
        <v>2</v>
      </c>
      <c r="X62" s="29">
        <v>1</v>
      </c>
      <c r="Y62" s="29">
        <v>39</v>
      </c>
      <c r="Z62" s="29">
        <v>78</v>
      </c>
      <c r="AA62" s="29">
        <v>0</v>
      </c>
      <c r="AB62" s="29">
        <v>75</v>
      </c>
      <c r="AC62" s="29">
        <v>0</v>
      </c>
      <c r="AD62" s="29">
        <v>0</v>
      </c>
      <c r="AE62" s="29">
        <v>3</v>
      </c>
      <c r="AF62" s="29">
        <v>0</v>
      </c>
      <c r="AG62" s="29">
        <v>0</v>
      </c>
      <c r="AH62" s="29">
        <v>0</v>
      </c>
      <c r="AI62" s="30"/>
      <c r="AJ62" s="36">
        <v>129.5025</v>
      </c>
      <c r="AK62" s="37">
        <v>41.666000000000004</v>
      </c>
      <c r="AL62" s="38">
        <v>2</v>
      </c>
      <c r="AM62" s="39">
        <v>7292480.2399999993</v>
      </c>
      <c r="AN62" s="39">
        <v>264538</v>
      </c>
      <c r="AO62" s="39">
        <v>0</v>
      </c>
      <c r="AP62" s="40">
        <v>7557018.2399999993</v>
      </c>
    </row>
    <row r="63" spans="1:42" ht="24.75" customHeight="1" x14ac:dyDescent="0.35">
      <c r="A63" s="24">
        <v>57</v>
      </c>
      <c r="B63" s="470" t="s">
        <v>507</v>
      </c>
      <c r="C63" s="24">
        <v>12</v>
      </c>
      <c r="D63" s="24">
        <v>2</v>
      </c>
      <c r="E63" s="24">
        <v>0</v>
      </c>
      <c r="F63" s="25">
        <v>14</v>
      </c>
      <c r="G63" s="24">
        <v>0</v>
      </c>
      <c r="H63" s="24">
        <v>181</v>
      </c>
      <c r="I63" s="24">
        <v>0</v>
      </c>
      <c r="J63" s="24">
        <v>81</v>
      </c>
      <c r="K63" s="24">
        <v>0</v>
      </c>
      <c r="L63" s="28">
        <v>0</v>
      </c>
      <c r="M63" s="24">
        <v>211</v>
      </c>
      <c r="N63" s="28">
        <v>17.95</v>
      </c>
      <c r="O63" s="26">
        <v>12375472.939999999</v>
      </c>
      <c r="P63" s="27">
        <v>0</v>
      </c>
      <c r="Q63" s="24">
        <v>0</v>
      </c>
      <c r="R63" s="28">
        <v>0</v>
      </c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30"/>
      <c r="AJ63" s="36"/>
      <c r="AK63" s="37"/>
      <c r="AL63" s="38"/>
      <c r="AM63" s="39"/>
      <c r="AN63" s="39"/>
      <c r="AO63" s="39"/>
      <c r="AP63" s="40"/>
    </row>
    <row r="64" spans="1:42" ht="24.75" customHeight="1" x14ac:dyDescent="0.35">
      <c r="A64" s="24">
        <v>58</v>
      </c>
      <c r="B64" s="470" t="s">
        <v>508</v>
      </c>
      <c r="C64" s="24">
        <v>13</v>
      </c>
      <c r="D64" s="24">
        <v>0</v>
      </c>
      <c r="E64" s="24">
        <v>0</v>
      </c>
      <c r="F64" s="25">
        <v>13</v>
      </c>
      <c r="G64" s="24">
        <v>16</v>
      </c>
      <c r="H64" s="24">
        <v>65</v>
      </c>
      <c r="I64" s="24">
        <v>1</v>
      </c>
      <c r="J64" s="28">
        <v>15.019999999999982</v>
      </c>
      <c r="K64" s="24">
        <v>0</v>
      </c>
      <c r="L64" s="28">
        <v>0</v>
      </c>
      <c r="M64" s="24">
        <v>0</v>
      </c>
      <c r="N64" s="28">
        <v>0</v>
      </c>
      <c r="O64" s="26">
        <v>4473467.66</v>
      </c>
      <c r="P64" s="27">
        <v>0</v>
      </c>
      <c r="Q64" s="24">
        <v>0</v>
      </c>
      <c r="R64" s="28">
        <v>0</v>
      </c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30"/>
      <c r="AJ64" s="36"/>
      <c r="AK64" s="37"/>
      <c r="AL64" s="38"/>
      <c r="AM64" s="39"/>
      <c r="AN64" s="39"/>
      <c r="AO64" s="39"/>
      <c r="AP64" s="40"/>
    </row>
    <row r="65" spans="1:42" ht="24.75" customHeight="1" x14ac:dyDescent="0.35">
      <c r="A65" s="24">
        <v>59</v>
      </c>
      <c r="B65" s="470" t="s">
        <v>509</v>
      </c>
      <c r="C65" s="24">
        <v>9</v>
      </c>
      <c r="D65" s="24">
        <v>0</v>
      </c>
      <c r="E65" s="24">
        <v>3</v>
      </c>
      <c r="F65" s="25">
        <v>12</v>
      </c>
      <c r="G65" s="24">
        <v>2</v>
      </c>
      <c r="H65" s="24">
        <v>31</v>
      </c>
      <c r="I65" s="24">
        <v>2</v>
      </c>
      <c r="J65" s="24">
        <v>71</v>
      </c>
      <c r="K65" s="24">
        <v>0</v>
      </c>
      <c r="L65" s="28">
        <v>0</v>
      </c>
      <c r="M65" s="24">
        <v>0</v>
      </c>
      <c r="N65" s="28">
        <v>0</v>
      </c>
      <c r="O65" s="26">
        <v>3049761.67</v>
      </c>
      <c r="P65" s="27">
        <v>0</v>
      </c>
      <c r="Q65" s="24">
        <v>0</v>
      </c>
      <c r="R65" s="28">
        <v>0</v>
      </c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30"/>
      <c r="AJ65" s="36"/>
      <c r="AK65" s="37"/>
      <c r="AL65" s="38"/>
      <c r="AM65" s="39"/>
      <c r="AN65" s="39"/>
      <c r="AO65" s="39"/>
      <c r="AP65" s="40"/>
    </row>
    <row r="66" spans="1:42" ht="24.75" customHeight="1" x14ac:dyDescent="0.35">
      <c r="A66" s="24">
        <v>60</v>
      </c>
      <c r="B66" s="470" t="s">
        <v>510</v>
      </c>
      <c r="C66" s="24">
        <v>6</v>
      </c>
      <c r="D66" s="24">
        <v>6</v>
      </c>
      <c r="E66" s="24">
        <v>0</v>
      </c>
      <c r="F66" s="25">
        <v>12</v>
      </c>
      <c r="G66" s="24">
        <v>2</v>
      </c>
      <c r="H66" s="24">
        <v>8</v>
      </c>
      <c r="I66" s="24">
        <v>0</v>
      </c>
      <c r="J66" s="24">
        <v>74</v>
      </c>
      <c r="K66" s="24">
        <v>37</v>
      </c>
      <c r="L66" s="28">
        <v>4.82</v>
      </c>
      <c r="M66" s="24">
        <v>42</v>
      </c>
      <c r="N66" s="28">
        <v>0.99</v>
      </c>
      <c r="O66" s="26">
        <v>581912.63</v>
      </c>
      <c r="P66" s="27">
        <v>0</v>
      </c>
      <c r="Q66" s="24">
        <v>0</v>
      </c>
      <c r="R66" s="28">
        <v>0</v>
      </c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30"/>
      <c r="AJ66" s="36"/>
      <c r="AK66" s="37"/>
      <c r="AL66" s="38"/>
      <c r="AM66" s="39"/>
      <c r="AN66" s="39"/>
      <c r="AO66" s="39"/>
      <c r="AP66" s="40"/>
    </row>
    <row r="67" spans="1:42" ht="24.75" customHeight="1" x14ac:dyDescent="0.35">
      <c r="A67" s="24">
        <v>61</v>
      </c>
      <c r="B67" s="470" t="s">
        <v>511</v>
      </c>
      <c r="C67" s="24">
        <v>12</v>
      </c>
      <c r="D67" s="24">
        <v>0</v>
      </c>
      <c r="E67" s="24">
        <v>0</v>
      </c>
      <c r="F67" s="25">
        <v>12</v>
      </c>
      <c r="G67" s="24">
        <v>0</v>
      </c>
      <c r="H67" s="24">
        <v>20</v>
      </c>
      <c r="I67" s="24">
        <v>0</v>
      </c>
      <c r="J67" s="24">
        <v>64</v>
      </c>
      <c r="K67" s="24">
        <v>0</v>
      </c>
      <c r="L67" s="28">
        <v>0</v>
      </c>
      <c r="M67" s="24">
        <v>0</v>
      </c>
      <c r="N67" s="28">
        <v>0</v>
      </c>
      <c r="O67" s="26">
        <v>1494728.4</v>
      </c>
      <c r="P67" s="27">
        <v>0</v>
      </c>
      <c r="Q67" s="24">
        <v>0</v>
      </c>
      <c r="R67" s="28">
        <v>0</v>
      </c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30"/>
      <c r="AJ67" s="36"/>
      <c r="AK67" s="37"/>
      <c r="AL67" s="38"/>
      <c r="AM67" s="39"/>
      <c r="AN67" s="39"/>
      <c r="AO67" s="39"/>
      <c r="AP67" s="40"/>
    </row>
    <row r="68" spans="1:42" ht="24.75" customHeight="1" x14ac:dyDescent="0.35">
      <c r="A68" s="24">
        <v>62</v>
      </c>
      <c r="B68" s="470" t="s">
        <v>454</v>
      </c>
      <c r="C68" s="24">
        <v>9</v>
      </c>
      <c r="D68" s="24">
        <v>3</v>
      </c>
      <c r="E68" s="24">
        <v>0</v>
      </c>
      <c r="F68" s="25">
        <v>12</v>
      </c>
      <c r="G68" s="24">
        <v>2</v>
      </c>
      <c r="H68" s="24">
        <v>117</v>
      </c>
      <c r="I68" s="24">
        <v>0</v>
      </c>
      <c r="J68" s="24">
        <v>57</v>
      </c>
      <c r="K68" s="24">
        <v>0</v>
      </c>
      <c r="L68" s="28">
        <v>0</v>
      </c>
      <c r="M68" s="24">
        <v>11</v>
      </c>
      <c r="N68" s="28">
        <v>0.29859999999999998</v>
      </c>
      <c r="O68" s="26">
        <v>7508626</v>
      </c>
      <c r="P68" s="27">
        <v>0</v>
      </c>
      <c r="Q68" s="24">
        <v>0</v>
      </c>
      <c r="R68" s="28">
        <v>0</v>
      </c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30"/>
      <c r="AJ68" s="36"/>
      <c r="AK68" s="37"/>
      <c r="AL68" s="38"/>
      <c r="AM68" s="39"/>
      <c r="AN68" s="39"/>
      <c r="AO68" s="39"/>
      <c r="AP68" s="40"/>
    </row>
    <row r="69" spans="1:42" ht="24.75" customHeight="1" x14ac:dyDescent="0.35">
      <c r="A69" s="24">
        <v>63</v>
      </c>
      <c r="B69" s="470" t="s">
        <v>512</v>
      </c>
      <c r="C69" s="24">
        <v>0</v>
      </c>
      <c r="D69" s="24">
        <v>4</v>
      </c>
      <c r="E69" s="24">
        <v>8</v>
      </c>
      <c r="F69" s="25">
        <v>12</v>
      </c>
      <c r="G69" s="24">
        <v>14</v>
      </c>
      <c r="H69" s="24">
        <v>0</v>
      </c>
      <c r="I69" s="24">
        <v>0</v>
      </c>
      <c r="J69" s="24">
        <v>0</v>
      </c>
      <c r="K69" s="24">
        <v>0</v>
      </c>
      <c r="L69" s="28">
        <v>0</v>
      </c>
      <c r="M69" s="24">
        <v>13</v>
      </c>
      <c r="N69" s="28">
        <v>4.7799999999999994</v>
      </c>
      <c r="O69" s="26">
        <v>30500</v>
      </c>
      <c r="P69" s="27">
        <v>5</v>
      </c>
      <c r="Q69" s="24">
        <v>6</v>
      </c>
      <c r="R69" s="28">
        <v>0</v>
      </c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30"/>
      <c r="AJ69" s="36"/>
      <c r="AK69" s="37"/>
      <c r="AL69" s="38"/>
      <c r="AM69" s="39"/>
      <c r="AN69" s="39"/>
      <c r="AO69" s="39"/>
      <c r="AP69" s="40"/>
    </row>
    <row r="70" spans="1:42" ht="24.75" customHeight="1" x14ac:dyDescent="0.35">
      <c r="A70" s="24">
        <v>64</v>
      </c>
      <c r="B70" s="470" t="s">
        <v>513</v>
      </c>
      <c r="C70" s="24">
        <v>1</v>
      </c>
      <c r="D70" s="24">
        <v>4</v>
      </c>
      <c r="E70" s="24">
        <v>6</v>
      </c>
      <c r="F70" s="25">
        <v>11</v>
      </c>
      <c r="G70" s="24">
        <v>5</v>
      </c>
      <c r="H70" s="24">
        <v>5</v>
      </c>
      <c r="I70" s="24">
        <v>2</v>
      </c>
      <c r="J70" s="24">
        <v>76</v>
      </c>
      <c r="K70" s="24">
        <v>25</v>
      </c>
      <c r="L70" s="28">
        <v>1.96</v>
      </c>
      <c r="M70" s="24">
        <v>11</v>
      </c>
      <c r="N70" s="28">
        <v>1.55</v>
      </c>
      <c r="O70" s="26">
        <v>783214</v>
      </c>
      <c r="P70" s="27">
        <v>78</v>
      </c>
      <c r="Q70" s="24">
        <v>0</v>
      </c>
      <c r="R70" s="28">
        <v>0</v>
      </c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30"/>
      <c r="AJ70" s="36"/>
      <c r="AK70" s="37"/>
      <c r="AL70" s="38"/>
      <c r="AM70" s="39"/>
      <c r="AN70" s="39"/>
      <c r="AO70" s="39"/>
      <c r="AP70" s="40"/>
    </row>
    <row r="71" spans="1:42" ht="24.75" customHeight="1" x14ac:dyDescent="0.35">
      <c r="A71" s="24">
        <v>65</v>
      </c>
      <c r="B71" s="470" t="s">
        <v>514</v>
      </c>
      <c r="C71" s="24">
        <v>7</v>
      </c>
      <c r="D71" s="24">
        <v>3</v>
      </c>
      <c r="E71" s="24">
        <v>1</v>
      </c>
      <c r="F71" s="25">
        <v>11</v>
      </c>
      <c r="G71" s="24">
        <v>2</v>
      </c>
      <c r="H71" s="24">
        <v>41</v>
      </c>
      <c r="I71" s="24">
        <v>3</v>
      </c>
      <c r="J71" s="24">
        <v>56</v>
      </c>
      <c r="K71" s="24">
        <v>0</v>
      </c>
      <c r="L71" s="28">
        <v>0</v>
      </c>
      <c r="M71" s="24">
        <v>59</v>
      </c>
      <c r="N71" s="28">
        <v>48.410000000000004</v>
      </c>
      <c r="O71" s="26">
        <v>3415759</v>
      </c>
      <c r="P71" s="27">
        <v>0</v>
      </c>
      <c r="Q71" s="24">
        <v>1</v>
      </c>
      <c r="R71" s="28">
        <v>0</v>
      </c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30"/>
      <c r="AJ71" s="36"/>
      <c r="AK71" s="37"/>
      <c r="AL71" s="38"/>
      <c r="AM71" s="39"/>
      <c r="AN71" s="39"/>
      <c r="AO71" s="39"/>
      <c r="AP71" s="40"/>
    </row>
    <row r="72" spans="1:42" ht="24.75" customHeight="1" x14ac:dyDescent="0.35">
      <c r="A72" s="24">
        <v>66</v>
      </c>
      <c r="B72" s="470" t="s">
        <v>515</v>
      </c>
      <c r="C72" s="24">
        <v>10</v>
      </c>
      <c r="D72" s="24">
        <v>1</v>
      </c>
      <c r="E72" s="24">
        <v>0</v>
      </c>
      <c r="F72" s="25">
        <v>11</v>
      </c>
      <c r="G72" s="24">
        <v>0</v>
      </c>
      <c r="H72" s="24">
        <v>45</v>
      </c>
      <c r="I72" s="24">
        <v>0</v>
      </c>
      <c r="J72" s="24">
        <v>48</v>
      </c>
      <c r="K72" s="24">
        <v>0</v>
      </c>
      <c r="L72" s="28">
        <v>0</v>
      </c>
      <c r="M72" s="24">
        <v>8</v>
      </c>
      <c r="N72" s="28">
        <v>22.630000000000003</v>
      </c>
      <c r="O72" s="26">
        <v>4153897.38</v>
      </c>
      <c r="P72" s="27">
        <v>0</v>
      </c>
      <c r="Q72" s="24">
        <v>0</v>
      </c>
      <c r="R72" s="28">
        <v>0</v>
      </c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30"/>
      <c r="AJ72" s="36"/>
      <c r="AK72" s="37"/>
      <c r="AL72" s="38"/>
      <c r="AM72" s="39"/>
      <c r="AN72" s="39"/>
      <c r="AO72" s="39"/>
      <c r="AP72" s="40"/>
    </row>
    <row r="73" spans="1:42" ht="24.75" customHeight="1" x14ac:dyDescent="0.35">
      <c r="A73" s="24">
        <v>67</v>
      </c>
      <c r="B73" s="470" t="s">
        <v>516</v>
      </c>
      <c r="C73" s="24">
        <v>6</v>
      </c>
      <c r="D73" s="24">
        <v>0</v>
      </c>
      <c r="E73" s="24">
        <v>5</v>
      </c>
      <c r="F73" s="25">
        <v>11</v>
      </c>
      <c r="G73" s="24">
        <v>4</v>
      </c>
      <c r="H73" s="24">
        <v>44</v>
      </c>
      <c r="I73" s="24">
        <v>0</v>
      </c>
      <c r="J73" s="24">
        <v>76</v>
      </c>
      <c r="K73" s="24">
        <v>0</v>
      </c>
      <c r="L73" s="28">
        <v>0</v>
      </c>
      <c r="M73" s="24">
        <v>0</v>
      </c>
      <c r="N73" s="28">
        <v>0</v>
      </c>
      <c r="O73" s="26">
        <v>2835945.24</v>
      </c>
      <c r="P73" s="27">
        <v>0</v>
      </c>
      <c r="Q73" s="24">
        <v>4</v>
      </c>
      <c r="R73" s="28">
        <v>21.5</v>
      </c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30"/>
      <c r="AJ73" s="36"/>
      <c r="AK73" s="37"/>
      <c r="AL73" s="38"/>
      <c r="AM73" s="39"/>
      <c r="AN73" s="39"/>
      <c r="AO73" s="39"/>
      <c r="AP73" s="40"/>
    </row>
    <row r="74" spans="1:42" ht="24.75" customHeight="1" x14ac:dyDescent="0.35">
      <c r="A74" s="24">
        <v>68</v>
      </c>
      <c r="B74" s="470" t="s">
        <v>517</v>
      </c>
      <c r="C74" s="24">
        <v>6</v>
      </c>
      <c r="D74" s="24">
        <v>4</v>
      </c>
      <c r="E74" s="24">
        <v>1</v>
      </c>
      <c r="F74" s="25">
        <v>11</v>
      </c>
      <c r="G74" s="24">
        <v>2</v>
      </c>
      <c r="H74" s="24">
        <v>86</v>
      </c>
      <c r="I74" s="24">
        <v>1</v>
      </c>
      <c r="J74" s="24">
        <v>6</v>
      </c>
      <c r="K74" s="24">
        <v>34</v>
      </c>
      <c r="L74" s="28">
        <v>1.75</v>
      </c>
      <c r="M74" s="24">
        <v>0</v>
      </c>
      <c r="N74" s="28">
        <v>0</v>
      </c>
      <c r="O74" s="26">
        <v>6001081.0700000003</v>
      </c>
      <c r="P74" s="27">
        <v>0</v>
      </c>
      <c r="Q74" s="24">
        <v>0</v>
      </c>
      <c r="R74" s="28">
        <v>0</v>
      </c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30"/>
      <c r="AJ74" s="36"/>
      <c r="AK74" s="37"/>
      <c r="AL74" s="38"/>
      <c r="AM74" s="39"/>
      <c r="AN74" s="39"/>
      <c r="AO74" s="39"/>
      <c r="AP74" s="40"/>
    </row>
    <row r="75" spans="1:42" ht="24.75" customHeight="1" x14ac:dyDescent="0.35">
      <c r="A75" s="24">
        <v>69</v>
      </c>
      <c r="B75" s="470" t="s">
        <v>518</v>
      </c>
      <c r="C75" s="24">
        <v>6</v>
      </c>
      <c r="D75" s="24">
        <v>5</v>
      </c>
      <c r="E75" s="24">
        <v>0</v>
      </c>
      <c r="F75" s="25">
        <v>11</v>
      </c>
      <c r="G75" s="24">
        <v>7</v>
      </c>
      <c r="H75" s="24">
        <v>93</v>
      </c>
      <c r="I75" s="24">
        <v>0</v>
      </c>
      <c r="J75" s="24">
        <v>27</v>
      </c>
      <c r="K75" s="24">
        <v>34</v>
      </c>
      <c r="L75" s="28">
        <v>7.28</v>
      </c>
      <c r="M75" s="24">
        <v>4</v>
      </c>
      <c r="N75" s="28">
        <v>0.24</v>
      </c>
      <c r="O75" s="26">
        <v>6916212.2800000003</v>
      </c>
      <c r="P75" s="27">
        <v>0</v>
      </c>
      <c r="Q75" s="24">
        <v>0</v>
      </c>
      <c r="R75" s="28">
        <v>0</v>
      </c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30"/>
      <c r="AJ75" s="36"/>
      <c r="AK75" s="37"/>
      <c r="AL75" s="38"/>
      <c r="AM75" s="39"/>
      <c r="AN75" s="39"/>
      <c r="AO75" s="39"/>
      <c r="AP75" s="40"/>
    </row>
    <row r="76" spans="1:42" ht="24.75" customHeight="1" x14ac:dyDescent="0.35">
      <c r="A76" s="24">
        <v>70</v>
      </c>
      <c r="B76" s="470" t="s">
        <v>519</v>
      </c>
      <c r="C76" s="24">
        <v>0</v>
      </c>
      <c r="D76" s="24">
        <v>0</v>
      </c>
      <c r="E76" s="24">
        <v>11</v>
      </c>
      <c r="F76" s="25">
        <v>11</v>
      </c>
      <c r="G76" s="24">
        <v>11</v>
      </c>
      <c r="H76" s="24">
        <v>0</v>
      </c>
      <c r="I76" s="24">
        <v>0</v>
      </c>
      <c r="J76" s="24">
        <v>0</v>
      </c>
      <c r="K76" s="24">
        <v>0</v>
      </c>
      <c r="L76" s="28">
        <v>0</v>
      </c>
      <c r="M76" s="24">
        <v>0</v>
      </c>
      <c r="N76" s="28">
        <v>0</v>
      </c>
      <c r="O76" s="26">
        <v>165000</v>
      </c>
      <c r="P76" s="27">
        <v>232</v>
      </c>
      <c r="Q76" s="24">
        <v>121</v>
      </c>
      <c r="R76" s="28">
        <v>27.5</v>
      </c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30"/>
      <c r="AJ76" s="36"/>
      <c r="AK76" s="37"/>
      <c r="AL76" s="38"/>
      <c r="AM76" s="39"/>
      <c r="AN76" s="39"/>
      <c r="AO76" s="39"/>
      <c r="AP76" s="40"/>
    </row>
    <row r="77" spans="1:42" ht="24.75" customHeight="1" x14ac:dyDescent="0.35">
      <c r="A77" s="24">
        <v>71</v>
      </c>
      <c r="B77" s="470" t="s">
        <v>520</v>
      </c>
      <c r="C77" s="24">
        <v>10</v>
      </c>
      <c r="D77" s="24">
        <v>0</v>
      </c>
      <c r="E77" s="24">
        <v>1</v>
      </c>
      <c r="F77" s="25">
        <v>11</v>
      </c>
      <c r="G77" s="24">
        <v>9</v>
      </c>
      <c r="H77" s="24">
        <v>144</v>
      </c>
      <c r="I77" s="24">
        <v>0</v>
      </c>
      <c r="J77" s="24">
        <v>17</v>
      </c>
      <c r="K77" s="24">
        <v>0</v>
      </c>
      <c r="L77" s="28">
        <v>0</v>
      </c>
      <c r="M77" s="24">
        <v>0</v>
      </c>
      <c r="N77" s="28">
        <v>0</v>
      </c>
      <c r="O77" s="26">
        <v>3654244.63</v>
      </c>
      <c r="P77" s="27">
        <v>0</v>
      </c>
      <c r="Q77" s="24">
        <v>0</v>
      </c>
      <c r="R77" s="28">
        <v>0</v>
      </c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30"/>
      <c r="AJ77" s="36"/>
      <c r="AK77" s="37"/>
      <c r="AL77" s="38"/>
      <c r="AM77" s="39"/>
      <c r="AN77" s="39"/>
      <c r="AO77" s="39"/>
      <c r="AP77" s="40"/>
    </row>
    <row r="78" spans="1:42" ht="24.75" customHeight="1" x14ac:dyDescent="0.35">
      <c r="A78" s="24">
        <v>72</v>
      </c>
      <c r="B78" s="470" t="s">
        <v>521</v>
      </c>
      <c r="C78" s="24">
        <v>7</v>
      </c>
      <c r="D78" s="24">
        <v>3</v>
      </c>
      <c r="E78" s="24">
        <v>0</v>
      </c>
      <c r="F78" s="25">
        <v>10</v>
      </c>
      <c r="G78" s="24">
        <v>3</v>
      </c>
      <c r="H78" s="24">
        <v>131</v>
      </c>
      <c r="I78" s="24">
        <v>2</v>
      </c>
      <c r="J78" s="24">
        <v>40</v>
      </c>
      <c r="K78" s="24">
        <v>0</v>
      </c>
      <c r="L78" s="28">
        <v>0</v>
      </c>
      <c r="M78" s="24">
        <v>26</v>
      </c>
      <c r="N78" s="28">
        <v>3.7800000000000002</v>
      </c>
      <c r="O78" s="26">
        <v>8991739.0999999996</v>
      </c>
      <c r="P78" s="27">
        <v>0</v>
      </c>
      <c r="Q78" s="24">
        <v>0</v>
      </c>
      <c r="R78" s="28">
        <v>0</v>
      </c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30"/>
      <c r="AJ78" s="36"/>
      <c r="AK78" s="37"/>
      <c r="AL78" s="38"/>
      <c r="AM78" s="39"/>
      <c r="AN78" s="39"/>
      <c r="AO78" s="39"/>
      <c r="AP78" s="40"/>
    </row>
    <row r="79" spans="1:42" ht="24.75" customHeight="1" x14ac:dyDescent="0.35">
      <c r="A79" s="24">
        <v>73</v>
      </c>
      <c r="B79" s="470" t="s">
        <v>522</v>
      </c>
      <c r="C79" s="24">
        <v>3</v>
      </c>
      <c r="D79" s="24">
        <v>6</v>
      </c>
      <c r="E79" s="24">
        <v>1</v>
      </c>
      <c r="F79" s="25">
        <v>10</v>
      </c>
      <c r="G79" s="24">
        <v>1</v>
      </c>
      <c r="H79" s="24">
        <v>28</v>
      </c>
      <c r="I79" s="24">
        <v>2</v>
      </c>
      <c r="J79" s="24">
        <v>92</v>
      </c>
      <c r="K79" s="24">
        <v>0</v>
      </c>
      <c r="L79" s="28">
        <v>0</v>
      </c>
      <c r="M79" s="24">
        <v>28</v>
      </c>
      <c r="N79" s="28">
        <v>2.242</v>
      </c>
      <c r="O79" s="26">
        <v>1112713</v>
      </c>
      <c r="P79" s="27">
        <v>2</v>
      </c>
      <c r="Q79" s="24">
        <v>0</v>
      </c>
      <c r="R79" s="28">
        <v>0</v>
      </c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30"/>
      <c r="AJ79" s="36"/>
      <c r="AK79" s="37"/>
      <c r="AL79" s="38"/>
      <c r="AM79" s="39"/>
      <c r="AN79" s="39"/>
      <c r="AO79" s="39"/>
      <c r="AP79" s="40"/>
    </row>
    <row r="80" spans="1:42" ht="24.75" customHeight="1" x14ac:dyDescent="0.35">
      <c r="A80" s="24">
        <v>74</v>
      </c>
      <c r="B80" s="470" t="s">
        <v>449</v>
      </c>
      <c r="C80" s="24">
        <v>4</v>
      </c>
      <c r="D80" s="24">
        <v>6</v>
      </c>
      <c r="E80" s="24">
        <v>0</v>
      </c>
      <c r="F80" s="25">
        <v>10</v>
      </c>
      <c r="G80" s="24">
        <v>1</v>
      </c>
      <c r="H80" s="24">
        <v>16</v>
      </c>
      <c r="I80" s="24">
        <v>1</v>
      </c>
      <c r="J80" s="24">
        <v>73</v>
      </c>
      <c r="K80" s="24">
        <v>0</v>
      </c>
      <c r="L80" s="28">
        <v>0</v>
      </c>
      <c r="M80" s="24">
        <v>172</v>
      </c>
      <c r="N80" s="28">
        <v>3.8319999999999999</v>
      </c>
      <c r="O80" s="26">
        <v>814385.37</v>
      </c>
      <c r="P80" s="27">
        <v>0</v>
      </c>
      <c r="Q80" s="24">
        <v>0</v>
      </c>
      <c r="R80" s="28">
        <v>0</v>
      </c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30"/>
      <c r="AJ80" s="36"/>
      <c r="AK80" s="37"/>
      <c r="AL80" s="38"/>
      <c r="AM80" s="39"/>
      <c r="AN80" s="39"/>
      <c r="AO80" s="39"/>
      <c r="AP80" s="40"/>
    </row>
    <row r="81" spans="1:42" ht="24.75" customHeight="1" x14ac:dyDescent="0.35">
      <c r="A81" s="24">
        <v>75</v>
      </c>
      <c r="B81" s="470" t="s">
        <v>523</v>
      </c>
      <c r="C81" s="24">
        <v>6</v>
      </c>
      <c r="D81" s="24">
        <v>3</v>
      </c>
      <c r="E81" s="24">
        <v>1</v>
      </c>
      <c r="F81" s="25">
        <v>10</v>
      </c>
      <c r="G81" s="24">
        <v>5</v>
      </c>
      <c r="H81" s="24">
        <v>45</v>
      </c>
      <c r="I81" s="24">
        <v>2</v>
      </c>
      <c r="J81" s="24">
        <v>34</v>
      </c>
      <c r="K81" s="24">
        <v>0</v>
      </c>
      <c r="L81" s="28">
        <v>0</v>
      </c>
      <c r="M81" s="24">
        <v>16</v>
      </c>
      <c r="N81" s="28">
        <v>0.84299999999999997</v>
      </c>
      <c r="O81" s="26">
        <v>4305630.5999999996</v>
      </c>
      <c r="P81" s="27">
        <v>0</v>
      </c>
      <c r="Q81" s="24">
        <v>0</v>
      </c>
      <c r="R81" s="28">
        <v>0</v>
      </c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30"/>
      <c r="AJ81" s="36"/>
      <c r="AK81" s="37"/>
      <c r="AL81" s="38"/>
      <c r="AM81" s="39"/>
      <c r="AN81" s="39"/>
      <c r="AO81" s="39"/>
      <c r="AP81" s="40"/>
    </row>
    <row r="82" spans="1:42" ht="24.75" customHeight="1" x14ac:dyDescent="0.35">
      <c r="A82" s="24">
        <v>76</v>
      </c>
      <c r="B82" s="470" t="s">
        <v>524</v>
      </c>
      <c r="C82" s="24">
        <v>0</v>
      </c>
      <c r="D82" s="24">
        <v>0</v>
      </c>
      <c r="E82" s="24">
        <v>10</v>
      </c>
      <c r="F82" s="25">
        <v>10</v>
      </c>
      <c r="G82" s="24">
        <v>6</v>
      </c>
      <c r="H82" s="24">
        <v>0</v>
      </c>
      <c r="I82" s="24">
        <v>0</v>
      </c>
      <c r="J82" s="24">
        <v>0</v>
      </c>
      <c r="K82" s="24">
        <v>0</v>
      </c>
      <c r="L82" s="28">
        <v>0</v>
      </c>
      <c r="M82" s="24">
        <v>0</v>
      </c>
      <c r="N82" s="28">
        <v>0</v>
      </c>
      <c r="O82" s="26">
        <v>42937800</v>
      </c>
      <c r="P82" s="27">
        <v>630</v>
      </c>
      <c r="Q82" s="24">
        <v>41</v>
      </c>
      <c r="R82" s="28">
        <v>136.16</v>
      </c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30"/>
      <c r="AJ82" s="36"/>
      <c r="AK82" s="37"/>
      <c r="AL82" s="38"/>
      <c r="AM82" s="39"/>
      <c r="AN82" s="39"/>
      <c r="AO82" s="39"/>
      <c r="AP82" s="40"/>
    </row>
    <row r="83" spans="1:42" ht="24.75" customHeight="1" x14ac:dyDescent="0.35">
      <c r="A83" s="24">
        <v>77</v>
      </c>
      <c r="B83" s="470" t="s">
        <v>525</v>
      </c>
      <c r="C83" s="24">
        <v>0</v>
      </c>
      <c r="D83" s="24">
        <v>0</v>
      </c>
      <c r="E83" s="24">
        <v>9</v>
      </c>
      <c r="F83" s="25">
        <v>9</v>
      </c>
      <c r="G83" s="24">
        <v>9</v>
      </c>
      <c r="H83" s="24">
        <v>0</v>
      </c>
      <c r="I83" s="24">
        <v>0</v>
      </c>
      <c r="J83" s="24">
        <v>0</v>
      </c>
      <c r="K83" s="24">
        <v>0</v>
      </c>
      <c r="L83" s="28">
        <v>0</v>
      </c>
      <c r="M83" s="24">
        <v>0</v>
      </c>
      <c r="N83" s="28">
        <v>0</v>
      </c>
      <c r="O83" s="26">
        <v>69205</v>
      </c>
      <c r="P83" s="27">
        <v>81</v>
      </c>
      <c r="Q83" s="24">
        <v>70</v>
      </c>
      <c r="R83" s="28">
        <v>0</v>
      </c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30"/>
      <c r="AJ83" s="36"/>
      <c r="AK83" s="37"/>
      <c r="AL83" s="38"/>
      <c r="AM83" s="39"/>
      <c r="AN83" s="39"/>
      <c r="AO83" s="39"/>
      <c r="AP83" s="40"/>
    </row>
    <row r="84" spans="1:42" ht="24.75" customHeight="1" x14ac:dyDescent="0.35">
      <c r="A84" s="24">
        <v>78</v>
      </c>
      <c r="B84" s="470" t="s">
        <v>444</v>
      </c>
      <c r="C84" s="24">
        <v>0</v>
      </c>
      <c r="D84" s="24">
        <v>6</v>
      </c>
      <c r="E84" s="24">
        <v>3</v>
      </c>
      <c r="F84" s="25">
        <v>9</v>
      </c>
      <c r="G84" s="24">
        <v>5</v>
      </c>
      <c r="H84" s="24">
        <v>0</v>
      </c>
      <c r="I84" s="24">
        <v>0</v>
      </c>
      <c r="J84" s="24">
        <v>0</v>
      </c>
      <c r="K84" s="24">
        <v>0</v>
      </c>
      <c r="L84" s="28">
        <v>0</v>
      </c>
      <c r="M84" s="24">
        <v>124</v>
      </c>
      <c r="N84" s="28">
        <v>2.9970000000000003</v>
      </c>
      <c r="O84" s="26">
        <v>117200</v>
      </c>
      <c r="P84" s="27">
        <v>0</v>
      </c>
      <c r="Q84" s="24">
        <v>2</v>
      </c>
      <c r="R84" s="28">
        <v>22</v>
      </c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30"/>
      <c r="AJ84" s="36"/>
      <c r="AK84" s="37"/>
      <c r="AL84" s="38"/>
      <c r="AM84" s="39"/>
      <c r="AN84" s="39"/>
      <c r="AO84" s="39"/>
      <c r="AP84" s="40"/>
    </row>
    <row r="85" spans="1:42" ht="24.75" customHeight="1" x14ac:dyDescent="0.35">
      <c r="A85" s="24">
        <v>79</v>
      </c>
      <c r="B85" s="470" t="s">
        <v>440</v>
      </c>
      <c r="C85" s="24">
        <v>0</v>
      </c>
      <c r="D85" s="24">
        <v>9</v>
      </c>
      <c r="E85" s="24">
        <v>0</v>
      </c>
      <c r="F85" s="25">
        <v>9</v>
      </c>
      <c r="G85" s="24">
        <v>1</v>
      </c>
      <c r="H85" s="24">
        <v>0</v>
      </c>
      <c r="I85" s="24">
        <v>0</v>
      </c>
      <c r="J85" s="24">
        <v>0</v>
      </c>
      <c r="K85" s="24">
        <v>0</v>
      </c>
      <c r="L85" s="28">
        <v>0</v>
      </c>
      <c r="M85" s="24">
        <v>71</v>
      </c>
      <c r="N85" s="28">
        <v>2.9979999999999998</v>
      </c>
      <c r="O85" s="26">
        <v>15.2</v>
      </c>
      <c r="P85" s="27">
        <v>0</v>
      </c>
      <c r="Q85" s="24">
        <v>0</v>
      </c>
      <c r="R85" s="28">
        <v>0</v>
      </c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30"/>
      <c r="AJ85" s="36"/>
      <c r="AK85" s="37"/>
      <c r="AL85" s="38"/>
      <c r="AM85" s="39"/>
      <c r="AN85" s="39"/>
      <c r="AO85" s="39"/>
      <c r="AP85" s="40"/>
    </row>
    <row r="86" spans="1:42" ht="24.75" customHeight="1" x14ac:dyDescent="0.35">
      <c r="A86" s="24">
        <v>80</v>
      </c>
      <c r="B86" s="470" t="s">
        <v>526</v>
      </c>
      <c r="C86" s="24">
        <v>2</v>
      </c>
      <c r="D86" s="24">
        <v>2</v>
      </c>
      <c r="E86" s="24">
        <v>5</v>
      </c>
      <c r="F86" s="25">
        <v>9</v>
      </c>
      <c r="G86" s="24">
        <v>9</v>
      </c>
      <c r="H86" s="24">
        <v>13</v>
      </c>
      <c r="I86" s="24">
        <v>2</v>
      </c>
      <c r="J86" s="24">
        <v>50</v>
      </c>
      <c r="K86" s="24">
        <v>0</v>
      </c>
      <c r="L86" s="28">
        <v>0</v>
      </c>
      <c r="M86" s="24">
        <v>40</v>
      </c>
      <c r="N86" s="28">
        <v>0.94600000000000006</v>
      </c>
      <c r="O86" s="26">
        <v>1864051.17</v>
      </c>
      <c r="P86" s="27">
        <v>1</v>
      </c>
      <c r="Q86" s="24">
        <v>5</v>
      </c>
      <c r="R86" s="28">
        <v>0</v>
      </c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30"/>
      <c r="AJ86" s="36"/>
      <c r="AK86" s="37"/>
      <c r="AL86" s="38"/>
      <c r="AM86" s="39"/>
      <c r="AN86" s="39"/>
      <c r="AO86" s="39"/>
      <c r="AP86" s="40"/>
    </row>
    <row r="87" spans="1:42" ht="24.75" customHeight="1" x14ac:dyDescent="0.35">
      <c r="A87" s="24">
        <v>81</v>
      </c>
      <c r="B87" s="470" t="s">
        <v>463</v>
      </c>
      <c r="C87" s="24">
        <v>0</v>
      </c>
      <c r="D87" s="24">
        <v>2</v>
      </c>
      <c r="E87" s="24">
        <v>7</v>
      </c>
      <c r="F87" s="25">
        <v>9</v>
      </c>
      <c r="G87" s="24">
        <v>11</v>
      </c>
      <c r="H87" s="24">
        <v>0</v>
      </c>
      <c r="I87" s="24">
        <v>0</v>
      </c>
      <c r="J87" s="24">
        <v>0</v>
      </c>
      <c r="K87" s="24">
        <v>0</v>
      </c>
      <c r="L87" s="28">
        <v>0</v>
      </c>
      <c r="M87" s="24">
        <v>594</v>
      </c>
      <c r="N87" s="28">
        <v>46.565300000000001</v>
      </c>
      <c r="O87" s="26">
        <v>967541</v>
      </c>
      <c r="P87" s="27">
        <v>1373</v>
      </c>
      <c r="Q87" s="24">
        <v>0</v>
      </c>
      <c r="R87" s="28">
        <v>0</v>
      </c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30"/>
      <c r="AJ87" s="36"/>
      <c r="AK87" s="37"/>
      <c r="AL87" s="38"/>
      <c r="AM87" s="39"/>
      <c r="AN87" s="39"/>
      <c r="AO87" s="39"/>
      <c r="AP87" s="40"/>
    </row>
    <row r="88" spans="1:42" ht="24.75" customHeight="1" x14ac:dyDescent="0.35">
      <c r="A88" s="24">
        <v>82</v>
      </c>
      <c r="B88" s="470" t="s">
        <v>527</v>
      </c>
      <c r="C88" s="24">
        <v>0</v>
      </c>
      <c r="D88" s="24">
        <v>1</v>
      </c>
      <c r="E88" s="24">
        <v>8</v>
      </c>
      <c r="F88" s="25">
        <v>9</v>
      </c>
      <c r="G88" s="24">
        <v>12</v>
      </c>
      <c r="H88" s="24">
        <v>0</v>
      </c>
      <c r="I88" s="24">
        <v>0</v>
      </c>
      <c r="J88" s="24">
        <v>0</v>
      </c>
      <c r="K88" s="24">
        <v>0</v>
      </c>
      <c r="L88" s="28">
        <v>0</v>
      </c>
      <c r="M88" s="24">
        <v>0</v>
      </c>
      <c r="N88" s="28">
        <v>0</v>
      </c>
      <c r="O88" s="26">
        <v>250000</v>
      </c>
      <c r="P88" s="27">
        <v>1</v>
      </c>
      <c r="Q88" s="24">
        <v>5</v>
      </c>
      <c r="R88" s="28">
        <v>68</v>
      </c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30"/>
      <c r="AJ88" s="36"/>
      <c r="AK88" s="37"/>
      <c r="AL88" s="38"/>
      <c r="AM88" s="39"/>
      <c r="AN88" s="39"/>
      <c r="AO88" s="39"/>
      <c r="AP88" s="40"/>
    </row>
    <row r="89" spans="1:42" ht="24.75" customHeight="1" x14ac:dyDescent="0.35">
      <c r="A89" s="24">
        <v>83</v>
      </c>
      <c r="B89" s="470" t="s">
        <v>528</v>
      </c>
      <c r="C89" s="24">
        <v>2</v>
      </c>
      <c r="D89" s="24">
        <v>7</v>
      </c>
      <c r="E89" s="24">
        <v>0</v>
      </c>
      <c r="F89" s="25">
        <v>9</v>
      </c>
      <c r="G89" s="24">
        <v>8</v>
      </c>
      <c r="H89" s="24">
        <v>4</v>
      </c>
      <c r="I89" s="24">
        <v>1</v>
      </c>
      <c r="J89" s="24">
        <v>4</v>
      </c>
      <c r="K89" s="24">
        <v>0</v>
      </c>
      <c r="L89" s="28">
        <v>0</v>
      </c>
      <c r="M89" s="24">
        <v>51</v>
      </c>
      <c r="N89" s="28">
        <v>3.702</v>
      </c>
      <c r="O89" s="26">
        <v>279016</v>
      </c>
      <c r="P89" s="27">
        <v>0</v>
      </c>
      <c r="Q89" s="24">
        <v>0</v>
      </c>
      <c r="R89" s="28">
        <v>0</v>
      </c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30"/>
      <c r="AJ89" s="36"/>
      <c r="AK89" s="37"/>
      <c r="AL89" s="38"/>
      <c r="AM89" s="39"/>
      <c r="AN89" s="39"/>
      <c r="AO89" s="39"/>
      <c r="AP89" s="40"/>
    </row>
    <row r="90" spans="1:42" ht="24.75" customHeight="1" x14ac:dyDescent="0.35">
      <c r="A90" s="24">
        <v>84</v>
      </c>
      <c r="B90" s="470" t="s">
        <v>529</v>
      </c>
      <c r="C90" s="24">
        <v>4</v>
      </c>
      <c r="D90" s="24">
        <v>3</v>
      </c>
      <c r="E90" s="24">
        <v>2</v>
      </c>
      <c r="F90" s="25">
        <v>9</v>
      </c>
      <c r="G90" s="24">
        <v>3</v>
      </c>
      <c r="H90" s="24">
        <v>21</v>
      </c>
      <c r="I90" s="24">
        <v>0</v>
      </c>
      <c r="J90" s="24">
        <v>0</v>
      </c>
      <c r="K90" s="24">
        <v>0</v>
      </c>
      <c r="L90" s="28">
        <v>0</v>
      </c>
      <c r="M90" s="24">
        <v>19</v>
      </c>
      <c r="N90" s="28">
        <v>5.5</v>
      </c>
      <c r="O90" s="26">
        <v>1619675.96</v>
      </c>
      <c r="P90" s="27">
        <v>5</v>
      </c>
      <c r="Q90" s="24">
        <v>1</v>
      </c>
      <c r="R90" s="28">
        <v>0</v>
      </c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30"/>
      <c r="AJ90" s="36"/>
      <c r="AK90" s="37"/>
      <c r="AL90" s="38"/>
      <c r="AM90" s="39"/>
      <c r="AN90" s="39"/>
      <c r="AO90" s="39"/>
      <c r="AP90" s="40"/>
    </row>
    <row r="91" spans="1:42" ht="24.75" customHeight="1" x14ac:dyDescent="0.35">
      <c r="A91" s="24">
        <v>85</v>
      </c>
      <c r="B91" s="470" t="s">
        <v>530</v>
      </c>
      <c r="C91" s="24">
        <v>1</v>
      </c>
      <c r="D91" s="24">
        <v>3</v>
      </c>
      <c r="E91" s="24">
        <v>4</v>
      </c>
      <c r="F91" s="25">
        <v>8</v>
      </c>
      <c r="G91" s="24">
        <v>6</v>
      </c>
      <c r="H91" s="24">
        <v>4</v>
      </c>
      <c r="I91" s="24">
        <v>0</v>
      </c>
      <c r="J91" s="24">
        <v>91</v>
      </c>
      <c r="K91" s="24">
        <v>0</v>
      </c>
      <c r="L91" s="28">
        <v>0</v>
      </c>
      <c r="M91" s="24">
        <v>21</v>
      </c>
      <c r="N91" s="28">
        <v>1.3477000000000001</v>
      </c>
      <c r="O91" s="26">
        <v>298702.44</v>
      </c>
      <c r="P91" s="27">
        <v>0</v>
      </c>
      <c r="Q91" s="24">
        <v>4</v>
      </c>
      <c r="R91" s="28">
        <v>50.5</v>
      </c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30"/>
      <c r="AJ91" s="36"/>
      <c r="AK91" s="37"/>
      <c r="AL91" s="38"/>
      <c r="AM91" s="39"/>
      <c r="AN91" s="39"/>
      <c r="AO91" s="39"/>
      <c r="AP91" s="40"/>
    </row>
    <row r="92" spans="1:42" ht="24.75" customHeight="1" x14ac:dyDescent="0.35">
      <c r="A92" s="24">
        <v>86</v>
      </c>
      <c r="B92" s="470" t="s">
        <v>446</v>
      </c>
      <c r="C92" s="24">
        <v>0</v>
      </c>
      <c r="D92" s="24">
        <v>7</v>
      </c>
      <c r="E92" s="24">
        <v>1</v>
      </c>
      <c r="F92" s="25">
        <v>8</v>
      </c>
      <c r="G92" s="24">
        <v>4</v>
      </c>
      <c r="H92" s="24">
        <v>0</v>
      </c>
      <c r="I92" s="24">
        <v>0</v>
      </c>
      <c r="J92" s="24">
        <v>0</v>
      </c>
      <c r="K92" s="24">
        <v>0</v>
      </c>
      <c r="L92" s="28">
        <v>0</v>
      </c>
      <c r="M92" s="24">
        <v>37</v>
      </c>
      <c r="N92" s="28">
        <v>1.375</v>
      </c>
      <c r="O92" s="26">
        <v>306200</v>
      </c>
      <c r="P92" s="27">
        <v>1</v>
      </c>
      <c r="Q92" s="24">
        <v>0</v>
      </c>
      <c r="R92" s="28">
        <v>0</v>
      </c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30"/>
      <c r="AJ92" s="36"/>
      <c r="AK92" s="37"/>
      <c r="AL92" s="38"/>
      <c r="AM92" s="39"/>
      <c r="AN92" s="39"/>
      <c r="AO92" s="39"/>
      <c r="AP92" s="40"/>
    </row>
    <row r="93" spans="1:42" ht="24.75" customHeight="1" x14ac:dyDescent="0.35">
      <c r="A93" s="24">
        <v>87</v>
      </c>
      <c r="B93" s="470" t="s">
        <v>531</v>
      </c>
      <c r="C93" s="24">
        <v>0</v>
      </c>
      <c r="D93" s="24">
        <v>8</v>
      </c>
      <c r="E93" s="24">
        <v>0</v>
      </c>
      <c r="F93" s="25">
        <v>8</v>
      </c>
      <c r="G93" s="24">
        <v>0</v>
      </c>
      <c r="H93" s="24">
        <v>0</v>
      </c>
      <c r="I93" s="24">
        <v>0</v>
      </c>
      <c r="J93" s="28">
        <v>0</v>
      </c>
      <c r="K93" s="24">
        <v>10</v>
      </c>
      <c r="L93" s="28">
        <v>0.3</v>
      </c>
      <c r="M93" s="24">
        <v>35</v>
      </c>
      <c r="N93" s="28">
        <v>7.68</v>
      </c>
      <c r="O93" s="26">
        <v>216200</v>
      </c>
      <c r="P93" s="27">
        <v>0</v>
      </c>
      <c r="Q93" s="24">
        <v>0</v>
      </c>
      <c r="R93" s="28">
        <v>0</v>
      </c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30"/>
      <c r="AJ93" s="36"/>
      <c r="AK93" s="37"/>
      <c r="AL93" s="38"/>
      <c r="AM93" s="39"/>
      <c r="AN93" s="39"/>
      <c r="AO93" s="39"/>
      <c r="AP93" s="40"/>
    </row>
    <row r="94" spans="1:42" ht="24.75" customHeight="1" x14ac:dyDescent="0.35">
      <c r="A94" s="24">
        <v>88</v>
      </c>
      <c r="B94" s="470" t="s">
        <v>532</v>
      </c>
      <c r="C94" s="24">
        <v>2</v>
      </c>
      <c r="D94" s="24">
        <v>6</v>
      </c>
      <c r="E94" s="24">
        <v>0</v>
      </c>
      <c r="F94" s="25">
        <v>8</v>
      </c>
      <c r="G94" s="24">
        <v>0</v>
      </c>
      <c r="H94" s="24">
        <v>14</v>
      </c>
      <c r="I94" s="24">
        <v>3</v>
      </c>
      <c r="J94" s="24">
        <v>97</v>
      </c>
      <c r="K94" s="24">
        <v>62</v>
      </c>
      <c r="L94" s="28">
        <v>1.234</v>
      </c>
      <c r="M94" s="24">
        <v>4</v>
      </c>
      <c r="N94" s="28">
        <v>0.09</v>
      </c>
      <c r="O94" s="26">
        <v>2263928</v>
      </c>
      <c r="P94" s="27">
        <v>0</v>
      </c>
      <c r="Q94" s="24">
        <v>0</v>
      </c>
      <c r="R94" s="28">
        <v>0</v>
      </c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30"/>
      <c r="AJ94" s="36"/>
      <c r="AK94" s="37"/>
      <c r="AL94" s="38"/>
      <c r="AM94" s="39"/>
      <c r="AN94" s="39"/>
      <c r="AO94" s="39"/>
      <c r="AP94" s="40"/>
    </row>
    <row r="95" spans="1:42" ht="24.75" customHeight="1" x14ac:dyDescent="0.35">
      <c r="A95" s="24">
        <v>89</v>
      </c>
      <c r="B95" s="470" t="s">
        <v>533</v>
      </c>
      <c r="C95" s="24">
        <v>8</v>
      </c>
      <c r="D95" s="24">
        <v>0</v>
      </c>
      <c r="E95" s="24">
        <v>0</v>
      </c>
      <c r="F95" s="25">
        <v>8</v>
      </c>
      <c r="G95" s="24">
        <v>0</v>
      </c>
      <c r="H95" s="24">
        <v>65</v>
      </c>
      <c r="I95" s="24">
        <v>1</v>
      </c>
      <c r="J95" s="24">
        <v>22</v>
      </c>
      <c r="K95" s="24">
        <v>0</v>
      </c>
      <c r="L95" s="28">
        <v>0</v>
      </c>
      <c r="M95" s="24">
        <v>0</v>
      </c>
      <c r="N95" s="28">
        <v>0</v>
      </c>
      <c r="O95" s="26">
        <v>1168937.1499999999</v>
      </c>
      <c r="P95" s="27">
        <v>0</v>
      </c>
      <c r="Q95" s="24">
        <v>0</v>
      </c>
      <c r="R95" s="28">
        <v>0</v>
      </c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30"/>
      <c r="AJ95" s="36"/>
      <c r="AK95" s="37"/>
      <c r="AL95" s="38"/>
      <c r="AM95" s="39"/>
      <c r="AN95" s="39"/>
      <c r="AO95" s="39"/>
      <c r="AP95" s="40"/>
    </row>
    <row r="96" spans="1:42" ht="24.75" customHeight="1" x14ac:dyDescent="0.35">
      <c r="A96" s="24">
        <v>90</v>
      </c>
      <c r="B96" s="470" t="s">
        <v>534</v>
      </c>
      <c r="C96" s="24">
        <v>2</v>
      </c>
      <c r="D96" s="24">
        <v>2</v>
      </c>
      <c r="E96" s="24">
        <v>4</v>
      </c>
      <c r="F96" s="25">
        <v>8</v>
      </c>
      <c r="G96" s="24">
        <v>7</v>
      </c>
      <c r="H96" s="24">
        <v>2</v>
      </c>
      <c r="I96" s="24">
        <v>2</v>
      </c>
      <c r="J96" s="24">
        <v>58</v>
      </c>
      <c r="K96" s="24">
        <v>2</v>
      </c>
      <c r="L96" s="28">
        <v>0.17</v>
      </c>
      <c r="M96" s="24">
        <v>5</v>
      </c>
      <c r="N96" s="28">
        <v>0.65</v>
      </c>
      <c r="O96" s="26">
        <v>183490.97</v>
      </c>
      <c r="P96" s="27">
        <v>2</v>
      </c>
      <c r="Q96" s="24">
        <v>0</v>
      </c>
      <c r="R96" s="28">
        <v>0</v>
      </c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30"/>
      <c r="AJ96" s="36"/>
      <c r="AK96" s="37"/>
      <c r="AL96" s="38"/>
      <c r="AM96" s="39"/>
      <c r="AN96" s="39"/>
      <c r="AO96" s="39"/>
      <c r="AP96" s="40"/>
    </row>
    <row r="97" spans="1:42" ht="24.75" customHeight="1" x14ac:dyDescent="0.35">
      <c r="A97" s="24">
        <v>91</v>
      </c>
      <c r="B97" s="470" t="s">
        <v>535</v>
      </c>
      <c r="C97" s="24">
        <v>0</v>
      </c>
      <c r="D97" s="24">
        <v>1</v>
      </c>
      <c r="E97" s="24">
        <v>7</v>
      </c>
      <c r="F97" s="25">
        <v>8</v>
      </c>
      <c r="G97" s="24">
        <v>5</v>
      </c>
      <c r="H97" s="24">
        <v>0</v>
      </c>
      <c r="I97" s="24">
        <v>0</v>
      </c>
      <c r="J97" s="24">
        <v>0</v>
      </c>
      <c r="K97" s="24">
        <v>2</v>
      </c>
      <c r="L97" s="28">
        <v>0.05</v>
      </c>
      <c r="M97" s="24">
        <v>0</v>
      </c>
      <c r="N97" s="28">
        <v>0</v>
      </c>
      <c r="O97" s="26">
        <v>10810</v>
      </c>
      <c r="P97" s="27">
        <v>0</v>
      </c>
      <c r="Q97" s="24">
        <v>3</v>
      </c>
      <c r="R97" s="28">
        <v>40</v>
      </c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30"/>
      <c r="AJ97" s="36"/>
      <c r="AK97" s="37"/>
      <c r="AL97" s="38"/>
      <c r="AM97" s="39"/>
      <c r="AN97" s="39"/>
      <c r="AO97" s="39"/>
      <c r="AP97" s="40"/>
    </row>
    <row r="98" spans="1:42" ht="24.75" customHeight="1" x14ac:dyDescent="0.35">
      <c r="A98" s="24">
        <v>92</v>
      </c>
      <c r="B98" s="470" t="s">
        <v>536</v>
      </c>
      <c r="C98" s="24">
        <v>8</v>
      </c>
      <c r="D98" s="24">
        <v>0</v>
      </c>
      <c r="E98" s="24">
        <v>0</v>
      </c>
      <c r="F98" s="25">
        <v>8</v>
      </c>
      <c r="G98" s="24">
        <v>0</v>
      </c>
      <c r="H98" s="24">
        <v>33</v>
      </c>
      <c r="I98" s="24">
        <v>3</v>
      </c>
      <c r="J98" s="24">
        <v>14</v>
      </c>
      <c r="K98" s="24">
        <v>0</v>
      </c>
      <c r="L98" s="28">
        <v>0</v>
      </c>
      <c r="M98" s="24">
        <v>0</v>
      </c>
      <c r="N98" s="28">
        <v>0</v>
      </c>
      <c r="O98" s="26">
        <v>3244798.4800000004</v>
      </c>
      <c r="P98" s="27">
        <v>0</v>
      </c>
      <c r="Q98" s="24">
        <v>0</v>
      </c>
      <c r="R98" s="28">
        <v>0</v>
      </c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30"/>
      <c r="AJ98" s="36"/>
      <c r="AK98" s="37"/>
      <c r="AL98" s="38"/>
      <c r="AM98" s="39"/>
      <c r="AN98" s="39"/>
      <c r="AO98" s="39"/>
      <c r="AP98" s="40"/>
    </row>
    <row r="99" spans="1:42" ht="24.75" customHeight="1" x14ac:dyDescent="0.35">
      <c r="A99" s="24">
        <v>93</v>
      </c>
      <c r="B99" s="470" t="s">
        <v>537</v>
      </c>
      <c r="C99" s="24">
        <v>0</v>
      </c>
      <c r="D99" s="24">
        <v>0</v>
      </c>
      <c r="E99" s="24">
        <v>7</v>
      </c>
      <c r="F99" s="25">
        <v>7</v>
      </c>
      <c r="G99" s="24">
        <v>8</v>
      </c>
      <c r="H99" s="24">
        <v>0</v>
      </c>
      <c r="I99" s="24">
        <v>0</v>
      </c>
      <c r="J99" s="24">
        <v>0</v>
      </c>
      <c r="K99" s="24">
        <v>0</v>
      </c>
      <c r="L99" s="28">
        <v>0</v>
      </c>
      <c r="M99" s="24">
        <v>0</v>
      </c>
      <c r="N99" s="28">
        <v>0</v>
      </c>
      <c r="O99" s="26">
        <v>25420</v>
      </c>
      <c r="P99" s="27">
        <v>126</v>
      </c>
      <c r="Q99" s="24">
        <v>42</v>
      </c>
      <c r="R99" s="28">
        <v>0</v>
      </c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30"/>
      <c r="AJ99" s="36"/>
      <c r="AK99" s="37"/>
      <c r="AL99" s="38"/>
      <c r="AM99" s="39"/>
      <c r="AN99" s="39"/>
      <c r="AO99" s="39"/>
      <c r="AP99" s="40"/>
    </row>
    <row r="100" spans="1:42" ht="24.75" customHeight="1" x14ac:dyDescent="0.35">
      <c r="A100" s="24">
        <v>94</v>
      </c>
      <c r="B100" s="470" t="s">
        <v>538</v>
      </c>
      <c r="C100" s="24">
        <v>7</v>
      </c>
      <c r="D100" s="24">
        <v>0</v>
      </c>
      <c r="E100" s="24">
        <v>0</v>
      </c>
      <c r="F100" s="25">
        <v>7</v>
      </c>
      <c r="G100" s="24">
        <v>0</v>
      </c>
      <c r="H100" s="24">
        <v>63</v>
      </c>
      <c r="I100" s="24">
        <v>1</v>
      </c>
      <c r="J100" s="24">
        <v>67</v>
      </c>
      <c r="K100" s="24">
        <v>0</v>
      </c>
      <c r="L100" s="28">
        <v>0</v>
      </c>
      <c r="M100" s="24">
        <v>0</v>
      </c>
      <c r="N100" s="28">
        <v>0</v>
      </c>
      <c r="O100" s="26">
        <v>2641990.0300000003</v>
      </c>
      <c r="P100" s="27">
        <v>0</v>
      </c>
      <c r="Q100" s="24">
        <v>0</v>
      </c>
      <c r="R100" s="28">
        <v>0</v>
      </c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30"/>
      <c r="AJ100" s="36"/>
      <c r="AK100" s="37"/>
      <c r="AL100" s="38"/>
      <c r="AM100" s="39"/>
      <c r="AN100" s="39"/>
      <c r="AO100" s="39"/>
      <c r="AP100" s="40"/>
    </row>
    <row r="101" spans="1:42" ht="24.75" customHeight="1" x14ac:dyDescent="0.35">
      <c r="A101" s="24">
        <v>95</v>
      </c>
      <c r="B101" s="470" t="s">
        <v>539</v>
      </c>
      <c r="C101" s="24">
        <v>7</v>
      </c>
      <c r="D101" s="24">
        <v>0</v>
      </c>
      <c r="E101" s="24">
        <v>0</v>
      </c>
      <c r="F101" s="25">
        <v>7</v>
      </c>
      <c r="G101" s="24">
        <v>9</v>
      </c>
      <c r="H101" s="24">
        <v>108</v>
      </c>
      <c r="I101" s="24">
        <v>2</v>
      </c>
      <c r="J101" s="24">
        <v>98</v>
      </c>
      <c r="K101" s="24">
        <v>0</v>
      </c>
      <c r="L101" s="28">
        <v>0</v>
      </c>
      <c r="M101" s="24">
        <v>0</v>
      </c>
      <c r="N101" s="28">
        <v>0</v>
      </c>
      <c r="O101" s="26">
        <v>6568898.8720000004</v>
      </c>
      <c r="P101" s="27">
        <v>0</v>
      </c>
      <c r="Q101" s="24">
        <v>0</v>
      </c>
      <c r="R101" s="28">
        <v>0</v>
      </c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30"/>
      <c r="AJ101" s="36"/>
      <c r="AK101" s="37"/>
      <c r="AL101" s="38"/>
      <c r="AM101" s="39"/>
      <c r="AN101" s="39"/>
      <c r="AO101" s="39"/>
      <c r="AP101" s="40"/>
    </row>
    <row r="102" spans="1:42" ht="24.75" customHeight="1" x14ac:dyDescent="0.35">
      <c r="A102" s="24">
        <v>96</v>
      </c>
      <c r="B102" s="470" t="s">
        <v>540</v>
      </c>
      <c r="C102" s="24">
        <v>2</v>
      </c>
      <c r="D102" s="24">
        <v>0</v>
      </c>
      <c r="E102" s="24">
        <v>5</v>
      </c>
      <c r="F102" s="25">
        <v>7</v>
      </c>
      <c r="G102" s="24">
        <v>9</v>
      </c>
      <c r="H102" s="24">
        <v>9</v>
      </c>
      <c r="I102" s="24">
        <v>2</v>
      </c>
      <c r="J102" s="24">
        <v>4</v>
      </c>
      <c r="K102" s="24">
        <v>0</v>
      </c>
      <c r="L102" s="28">
        <v>0</v>
      </c>
      <c r="M102" s="24">
        <v>0</v>
      </c>
      <c r="N102" s="28">
        <v>0</v>
      </c>
      <c r="O102" s="26">
        <v>396229</v>
      </c>
      <c r="P102" s="27">
        <v>2</v>
      </c>
      <c r="Q102" s="24">
        <v>0</v>
      </c>
      <c r="R102" s="28">
        <v>7.2</v>
      </c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30"/>
      <c r="AJ102" s="36"/>
      <c r="AK102" s="37"/>
      <c r="AL102" s="38"/>
      <c r="AM102" s="39"/>
      <c r="AN102" s="39"/>
      <c r="AO102" s="39"/>
      <c r="AP102" s="40"/>
    </row>
    <row r="103" spans="1:42" ht="24.75" customHeight="1" x14ac:dyDescent="0.35">
      <c r="A103" s="24">
        <v>97</v>
      </c>
      <c r="B103" s="470" t="s">
        <v>541</v>
      </c>
      <c r="C103" s="24">
        <v>0</v>
      </c>
      <c r="D103" s="24">
        <v>7</v>
      </c>
      <c r="E103" s="24">
        <v>0</v>
      </c>
      <c r="F103" s="25">
        <v>7</v>
      </c>
      <c r="G103" s="24">
        <v>2</v>
      </c>
      <c r="H103" s="24">
        <v>0</v>
      </c>
      <c r="I103" s="24">
        <v>0</v>
      </c>
      <c r="J103" s="24">
        <v>0</v>
      </c>
      <c r="K103" s="24">
        <v>75</v>
      </c>
      <c r="L103" s="28">
        <v>1.0810000000000002</v>
      </c>
      <c r="M103" s="24">
        <v>54</v>
      </c>
      <c r="N103" s="28">
        <v>1.5029999999999999</v>
      </c>
      <c r="O103" s="26">
        <v>20894</v>
      </c>
      <c r="P103" s="27">
        <v>0</v>
      </c>
      <c r="Q103" s="24">
        <v>0</v>
      </c>
      <c r="R103" s="28">
        <v>0</v>
      </c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30"/>
      <c r="AJ103" s="36"/>
      <c r="AK103" s="37"/>
      <c r="AL103" s="38"/>
      <c r="AM103" s="39"/>
      <c r="AN103" s="39"/>
      <c r="AO103" s="39"/>
      <c r="AP103" s="40"/>
    </row>
    <row r="104" spans="1:42" ht="24.75" customHeight="1" x14ac:dyDescent="0.35">
      <c r="A104" s="24">
        <v>98</v>
      </c>
      <c r="B104" s="470" t="s">
        <v>542</v>
      </c>
      <c r="C104" s="24">
        <v>2</v>
      </c>
      <c r="D104" s="24">
        <v>4</v>
      </c>
      <c r="E104" s="24">
        <v>1</v>
      </c>
      <c r="F104" s="25">
        <v>7</v>
      </c>
      <c r="G104" s="24">
        <v>9</v>
      </c>
      <c r="H104" s="24">
        <v>18</v>
      </c>
      <c r="I104" s="24">
        <v>3</v>
      </c>
      <c r="J104" s="24">
        <v>35</v>
      </c>
      <c r="K104" s="24">
        <v>0</v>
      </c>
      <c r="L104" s="28">
        <v>0</v>
      </c>
      <c r="M104" s="24">
        <v>8</v>
      </c>
      <c r="N104" s="28">
        <v>0.47</v>
      </c>
      <c r="O104" s="26">
        <v>35000</v>
      </c>
      <c r="P104" s="27">
        <v>0</v>
      </c>
      <c r="Q104" s="24">
        <v>1</v>
      </c>
      <c r="R104" s="28">
        <v>0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30"/>
      <c r="AJ104" s="36"/>
      <c r="AK104" s="37"/>
      <c r="AL104" s="38"/>
      <c r="AM104" s="39"/>
      <c r="AN104" s="39"/>
      <c r="AO104" s="39"/>
      <c r="AP104" s="40"/>
    </row>
    <row r="105" spans="1:42" ht="24.75" customHeight="1" x14ac:dyDescent="0.35">
      <c r="A105" s="24">
        <v>99</v>
      </c>
      <c r="B105" s="470" t="s">
        <v>543</v>
      </c>
      <c r="C105" s="24">
        <v>2</v>
      </c>
      <c r="D105" s="24">
        <v>2</v>
      </c>
      <c r="E105" s="24">
        <v>3</v>
      </c>
      <c r="F105" s="25">
        <v>7</v>
      </c>
      <c r="G105" s="24">
        <v>3</v>
      </c>
      <c r="H105" s="24">
        <v>1</v>
      </c>
      <c r="I105" s="24">
        <v>3</v>
      </c>
      <c r="J105" s="24">
        <v>80</v>
      </c>
      <c r="K105" s="24">
        <v>0</v>
      </c>
      <c r="L105" s="28">
        <v>0</v>
      </c>
      <c r="M105" s="24">
        <v>0</v>
      </c>
      <c r="N105" s="28">
        <v>0</v>
      </c>
      <c r="O105" s="26">
        <v>157366.24</v>
      </c>
      <c r="P105" s="27">
        <v>25</v>
      </c>
      <c r="Q105" s="24">
        <v>23</v>
      </c>
      <c r="R105" s="28">
        <v>95.5</v>
      </c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30"/>
      <c r="AJ105" s="36"/>
      <c r="AK105" s="37"/>
      <c r="AL105" s="38"/>
      <c r="AM105" s="39"/>
      <c r="AN105" s="39"/>
      <c r="AO105" s="39"/>
      <c r="AP105" s="40"/>
    </row>
    <row r="106" spans="1:42" ht="24.75" customHeight="1" x14ac:dyDescent="0.35">
      <c r="A106" s="24">
        <v>100</v>
      </c>
      <c r="B106" s="470" t="s">
        <v>544</v>
      </c>
      <c r="C106" s="24">
        <v>5</v>
      </c>
      <c r="D106" s="24">
        <v>1</v>
      </c>
      <c r="E106" s="24">
        <v>0</v>
      </c>
      <c r="F106" s="25">
        <v>6</v>
      </c>
      <c r="G106" s="24">
        <v>0</v>
      </c>
      <c r="H106" s="24">
        <v>22</v>
      </c>
      <c r="I106" s="24">
        <v>0</v>
      </c>
      <c r="J106" s="24">
        <v>4</v>
      </c>
      <c r="K106" s="24">
        <v>0</v>
      </c>
      <c r="L106" s="28">
        <v>0</v>
      </c>
      <c r="M106" s="24">
        <v>15</v>
      </c>
      <c r="N106" s="28">
        <v>6</v>
      </c>
      <c r="O106" s="26">
        <v>3160403</v>
      </c>
      <c r="P106" s="27">
        <v>0</v>
      </c>
      <c r="Q106" s="24">
        <v>0</v>
      </c>
      <c r="R106" s="28">
        <v>0</v>
      </c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30"/>
      <c r="AJ106" s="36"/>
      <c r="AK106" s="37"/>
      <c r="AL106" s="38"/>
      <c r="AM106" s="39"/>
      <c r="AN106" s="39"/>
      <c r="AO106" s="39"/>
      <c r="AP106" s="40"/>
    </row>
    <row r="107" spans="1:42" ht="24.75" customHeight="1" x14ac:dyDescent="0.35">
      <c r="A107" s="24">
        <v>101</v>
      </c>
      <c r="B107" s="471" t="s">
        <v>545</v>
      </c>
      <c r="C107" s="24">
        <v>2</v>
      </c>
      <c r="D107" s="24">
        <v>2</v>
      </c>
      <c r="E107" s="24">
        <v>2</v>
      </c>
      <c r="F107" s="25">
        <v>6</v>
      </c>
      <c r="G107" s="24">
        <v>5</v>
      </c>
      <c r="H107" s="24">
        <v>18</v>
      </c>
      <c r="I107" s="24">
        <v>3</v>
      </c>
      <c r="J107" s="24">
        <v>96</v>
      </c>
      <c r="K107" s="24">
        <v>0</v>
      </c>
      <c r="L107" s="28">
        <v>0</v>
      </c>
      <c r="M107" s="24">
        <v>98</v>
      </c>
      <c r="N107" s="28">
        <v>2.7</v>
      </c>
      <c r="O107" s="26">
        <v>1275405.8589999999</v>
      </c>
      <c r="P107" s="27">
        <v>0</v>
      </c>
      <c r="Q107" s="24">
        <v>3</v>
      </c>
      <c r="R107" s="28">
        <v>0</v>
      </c>
      <c r="S107" s="29">
        <v>9</v>
      </c>
      <c r="T107" s="29">
        <v>43</v>
      </c>
      <c r="U107" s="29">
        <v>12</v>
      </c>
      <c r="V107" s="29">
        <v>12</v>
      </c>
      <c r="W107" s="29">
        <v>0</v>
      </c>
      <c r="X107" s="29">
        <v>0</v>
      </c>
      <c r="Y107" s="29">
        <v>45</v>
      </c>
      <c r="Z107" s="29">
        <v>76</v>
      </c>
      <c r="AA107" s="29">
        <v>0</v>
      </c>
      <c r="AB107" s="29">
        <v>76</v>
      </c>
      <c r="AC107" s="29">
        <v>0</v>
      </c>
      <c r="AD107" s="29">
        <v>0</v>
      </c>
      <c r="AE107" s="29">
        <v>0</v>
      </c>
      <c r="AF107" s="29">
        <v>0</v>
      </c>
      <c r="AG107" s="29">
        <v>0</v>
      </c>
      <c r="AH107" s="29">
        <v>0</v>
      </c>
      <c r="AI107" s="30"/>
      <c r="AJ107" s="36">
        <v>272.19749999999999</v>
      </c>
      <c r="AK107" s="37">
        <v>21.863000000000007</v>
      </c>
      <c r="AL107" s="38">
        <v>0</v>
      </c>
      <c r="AM107" s="39">
        <v>10413776</v>
      </c>
      <c r="AN107" s="39">
        <v>303277</v>
      </c>
      <c r="AO107" s="39">
        <v>0</v>
      </c>
      <c r="AP107" s="40">
        <v>10717053</v>
      </c>
    </row>
    <row r="108" spans="1:42" ht="24.75" customHeight="1" x14ac:dyDescent="0.35">
      <c r="A108" s="24">
        <v>102</v>
      </c>
      <c r="B108" s="471" t="s">
        <v>546</v>
      </c>
      <c r="C108" s="24">
        <v>1</v>
      </c>
      <c r="D108" s="24">
        <v>1</v>
      </c>
      <c r="E108" s="24">
        <v>4</v>
      </c>
      <c r="F108" s="25">
        <v>6</v>
      </c>
      <c r="G108" s="24">
        <v>2</v>
      </c>
      <c r="H108" s="24">
        <v>1</v>
      </c>
      <c r="I108" s="24">
        <v>1</v>
      </c>
      <c r="J108" s="24">
        <v>64</v>
      </c>
      <c r="K108" s="24">
        <v>0</v>
      </c>
      <c r="L108" s="28">
        <v>0</v>
      </c>
      <c r="M108" s="24">
        <v>14</v>
      </c>
      <c r="N108" s="28">
        <v>1.45</v>
      </c>
      <c r="O108" s="26">
        <v>115224.35</v>
      </c>
      <c r="P108" s="27">
        <v>1</v>
      </c>
      <c r="Q108" s="24">
        <v>69</v>
      </c>
      <c r="R108" s="28">
        <v>0</v>
      </c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30"/>
      <c r="AJ108" s="36"/>
      <c r="AK108" s="37"/>
      <c r="AL108" s="38"/>
      <c r="AM108" s="39"/>
      <c r="AN108" s="39"/>
      <c r="AO108" s="39"/>
      <c r="AP108" s="40"/>
    </row>
    <row r="109" spans="1:42" ht="24.75" customHeight="1" x14ac:dyDescent="0.35">
      <c r="A109" s="24">
        <v>103</v>
      </c>
      <c r="B109" s="471" t="s">
        <v>442</v>
      </c>
      <c r="C109" s="24">
        <v>0</v>
      </c>
      <c r="D109" s="24">
        <v>6</v>
      </c>
      <c r="E109" s="24">
        <v>0</v>
      </c>
      <c r="F109" s="25">
        <v>6</v>
      </c>
      <c r="G109" s="24">
        <v>4</v>
      </c>
      <c r="H109" s="24">
        <v>0</v>
      </c>
      <c r="I109" s="24">
        <v>0</v>
      </c>
      <c r="J109" s="24">
        <v>0</v>
      </c>
      <c r="K109" s="24">
        <v>0</v>
      </c>
      <c r="L109" s="28">
        <v>0</v>
      </c>
      <c r="M109" s="24">
        <v>184</v>
      </c>
      <c r="N109" s="28">
        <v>2.6280000000000001</v>
      </c>
      <c r="O109" s="26">
        <v>419200</v>
      </c>
      <c r="P109" s="27">
        <v>0</v>
      </c>
      <c r="Q109" s="24">
        <v>0</v>
      </c>
      <c r="R109" s="28">
        <v>0</v>
      </c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30"/>
      <c r="AJ109" s="36"/>
      <c r="AK109" s="37"/>
      <c r="AL109" s="38"/>
      <c r="AM109" s="39"/>
      <c r="AN109" s="39"/>
      <c r="AO109" s="39"/>
      <c r="AP109" s="40"/>
    </row>
    <row r="110" spans="1:42" ht="24.75" customHeight="1" x14ac:dyDescent="0.35">
      <c r="A110" s="24">
        <v>104</v>
      </c>
      <c r="B110" s="471" t="s">
        <v>547</v>
      </c>
      <c r="C110" s="24">
        <v>2</v>
      </c>
      <c r="D110" s="24">
        <v>3</v>
      </c>
      <c r="E110" s="24">
        <v>1</v>
      </c>
      <c r="F110" s="25">
        <v>6</v>
      </c>
      <c r="G110" s="24">
        <v>2</v>
      </c>
      <c r="H110" s="24">
        <v>4</v>
      </c>
      <c r="I110" s="24">
        <v>3</v>
      </c>
      <c r="J110" s="24">
        <v>99</v>
      </c>
      <c r="K110" s="24">
        <v>10</v>
      </c>
      <c r="L110" s="28">
        <v>0.73</v>
      </c>
      <c r="M110" s="24">
        <v>0</v>
      </c>
      <c r="N110" s="28">
        <v>0</v>
      </c>
      <c r="O110" s="26">
        <v>765155</v>
      </c>
      <c r="P110" s="27">
        <v>1</v>
      </c>
      <c r="Q110" s="24">
        <v>0</v>
      </c>
      <c r="R110" s="28">
        <v>0</v>
      </c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30"/>
      <c r="AJ110" s="36"/>
      <c r="AK110" s="37"/>
      <c r="AL110" s="38"/>
      <c r="AM110" s="39"/>
      <c r="AN110" s="39"/>
      <c r="AO110" s="39"/>
      <c r="AP110" s="40"/>
    </row>
    <row r="111" spans="1:42" ht="24.75" customHeight="1" x14ac:dyDescent="0.35">
      <c r="A111" s="24">
        <v>105</v>
      </c>
      <c r="B111" s="471" t="s">
        <v>548</v>
      </c>
      <c r="C111" s="24">
        <v>6</v>
      </c>
      <c r="D111" s="24">
        <v>0</v>
      </c>
      <c r="E111" s="24">
        <v>0</v>
      </c>
      <c r="F111" s="25">
        <v>6</v>
      </c>
      <c r="G111" s="24">
        <v>1</v>
      </c>
      <c r="H111" s="24">
        <v>60</v>
      </c>
      <c r="I111" s="24">
        <v>2</v>
      </c>
      <c r="J111" s="24">
        <v>82</v>
      </c>
      <c r="K111" s="24">
        <v>0</v>
      </c>
      <c r="L111" s="28">
        <v>0</v>
      </c>
      <c r="M111" s="24">
        <v>0</v>
      </c>
      <c r="N111" s="28">
        <v>0</v>
      </c>
      <c r="O111" s="26">
        <v>1679846.3188</v>
      </c>
      <c r="P111" s="27">
        <v>0</v>
      </c>
      <c r="Q111" s="24">
        <v>0</v>
      </c>
      <c r="R111" s="28">
        <v>0</v>
      </c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30"/>
      <c r="AJ111" s="36"/>
      <c r="AK111" s="37"/>
      <c r="AL111" s="38"/>
      <c r="AM111" s="39"/>
      <c r="AN111" s="39"/>
      <c r="AO111" s="39"/>
      <c r="AP111" s="40"/>
    </row>
    <row r="112" spans="1:42" ht="24.75" customHeight="1" x14ac:dyDescent="0.35">
      <c r="A112" s="24">
        <v>106</v>
      </c>
      <c r="B112" s="471" t="s">
        <v>549</v>
      </c>
      <c r="C112" s="24">
        <v>3</v>
      </c>
      <c r="D112" s="24">
        <v>0</v>
      </c>
      <c r="E112" s="24">
        <v>3</v>
      </c>
      <c r="F112" s="25">
        <v>6</v>
      </c>
      <c r="G112" s="24">
        <v>3</v>
      </c>
      <c r="H112" s="24">
        <v>178</v>
      </c>
      <c r="I112" s="24">
        <v>2</v>
      </c>
      <c r="J112" s="24">
        <v>99</v>
      </c>
      <c r="K112" s="24">
        <v>0</v>
      </c>
      <c r="L112" s="28">
        <v>0</v>
      </c>
      <c r="M112" s="24">
        <v>0</v>
      </c>
      <c r="N112" s="28">
        <v>0</v>
      </c>
      <c r="O112" s="26">
        <v>21279875.550000001</v>
      </c>
      <c r="P112" s="27">
        <v>0</v>
      </c>
      <c r="Q112" s="24">
        <v>6</v>
      </c>
      <c r="R112" s="28">
        <v>0</v>
      </c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30"/>
      <c r="AJ112" s="36"/>
      <c r="AK112" s="37"/>
      <c r="AL112" s="38"/>
      <c r="AM112" s="39"/>
      <c r="AN112" s="39"/>
      <c r="AO112" s="39"/>
      <c r="AP112" s="40"/>
    </row>
    <row r="113" spans="1:42" ht="24.75" customHeight="1" x14ac:dyDescent="0.35">
      <c r="A113" s="24">
        <v>107</v>
      </c>
      <c r="B113" s="471" t="s">
        <v>550</v>
      </c>
      <c r="C113" s="24">
        <v>0</v>
      </c>
      <c r="D113" s="24">
        <v>0</v>
      </c>
      <c r="E113" s="24">
        <v>6</v>
      </c>
      <c r="F113" s="25">
        <v>6</v>
      </c>
      <c r="G113" s="24">
        <v>7</v>
      </c>
      <c r="H113" s="24">
        <v>0</v>
      </c>
      <c r="I113" s="24">
        <v>0</v>
      </c>
      <c r="J113" s="24">
        <v>0</v>
      </c>
      <c r="K113" s="24">
        <v>0</v>
      </c>
      <c r="L113" s="28">
        <v>0</v>
      </c>
      <c r="M113" s="24">
        <v>0</v>
      </c>
      <c r="N113" s="28">
        <v>0</v>
      </c>
      <c r="O113" s="26">
        <v>14500</v>
      </c>
      <c r="P113" s="27">
        <v>145</v>
      </c>
      <c r="Q113" s="24">
        <v>0</v>
      </c>
      <c r="R113" s="28">
        <v>0</v>
      </c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30"/>
      <c r="AJ113" s="36"/>
      <c r="AK113" s="37"/>
      <c r="AL113" s="38"/>
      <c r="AM113" s="39"/>
      <c r="AN113" s="39"/>
      <c r="AO113" s="39"/>
      <c r="AP113" s="40"/>
    </row>
    <row r="114" spans="1:42" ht="24.75" customHeight="1" x14ac:dyDescent="0.35">
      <c r="A114" s="24">
        <v>108</v>
      </c>
      <c r="B114" s="471" t="s">
        <v>551</v>
      </c>
      <c r="C114" s="24">
        <v>0</v>
      </c>
      <c r="D114" s="24">
        <v>4</v>
      </c>
      <c r="E114" s="24">
        <v>2</v>
      </c>
      <c r="F114" s="25">
        <v>6</v>
      </c>
      <c r="G114" s="24">
        <v>7</v>
      </c>
      <c r="H114" s="24">
        <v>0</v>
      </c>
      <c r="I114" s="24">
        <v>0</v>
      </c>
      <c r="J114" s="24">
        <v>0</v>
      </c>
      <c r="K114" s="24">
        <v>0</v>
      </c>
      <c r="L114" s="28">
        <v>0</v>
      </c>
      <c r="M114" s="24">
        <v>36</v>
      </c>
      <c r="N114" s="28">
        <v>0.59</v>
      </c>
      <c r="O114" s="26">
        <v>12250</v>
      </c>
      <c r="P114" s="27">
        <v>0</v>
      </c>
      <c r="Q114" s="24">
        <v>4</v>
      </c>
      <c r="R114" s="28">
        <v>0</v>
      </c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30"/>
      <c r="AJ114" s="36"/>
      <c r="AK114" s="37"/>
      <c r="AL114" s="38"/>
      <c r="AM114" s="39"/>
      <c r="AN114" s="39"/>
      <c r="AO114" s="39"/>
      <c r="AP114" s="40"/>
    </row>
    <row r="115" spans="1:42" ht="24.75" customHeight="1" x14ac:dyDescent="0.35">
      <c r="A115" s="24">
        <v>109</v>
      </c>
      <c r="B115" s="471" t="s">
        <v>552</v>
      </c>
      <c r="C115" s="24">
        <v>5</v>
      </c>
      <c r="D115" s="24">
        <v>1</v>
      </c>
      <c r="E115" s="24">
        <v>0</v>
      </c>
      <c r="F115" s="25">
        <v>6</v>
      </c>
      <c r="G115" s="24">
        <v>0</v>
      </c>
      <c r="H115" s="24">
        <v>77</v>
      </c>
      <c r="I115" s="24">
        <v>0</v>
      </c>
      <c r="J115" s="24">
        <v>64</v>
      </c>
      <c r="K115" s="24">
        <v>0</v>
      </c>
      <c r="L115" s="28">
        <v>0</v>
      </c>
      <c r="M115" s="24">
        <v>8</v>
      </c>
      <c r="N115" s="28">
        <v>3.17</v>
      </c>
      <c r="O115" s="26">
        <v>3238952.8347899998</v>
      </c>
      <c r="P115" s="27">
        <v>0</v>
      </c>
      <c r="Q115" s="24">
        <v>0</v>
      </c>
      <c r="R115" s="28">
        <v>0</v>
      </c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30"/>
      <c r="AJ115" s="36"/>
      <c r="AK115" s="37"/>
      <c r="AL115" s="38"/>
      <c r="AM115" s="39"/>
      <c r="AN115" s="39"/>
      <c r="AO115" s="39"/>
      <c r="AP115" s="40"/>
    </row>
    <row r="116" spans="1:42" ht="24.75" customHeight="1" x14ac:dyDescent="0.35">
      <c r="A116" s="24">
        <v>110</v>
      </c>
      <c r="B116" s="471" t="s">
        <v>553</v>
      </c>
      <c r="C116" s="24">
        <v>1</v>
      </c>
      <c r="D116" s="24">
        <v>0</v>
      </c>
      <c r="E116" s="24">
        <v>5</v>
      </c>
      <c r="F116" s="25">
        <v>6</v>
      </c>
      <c r="G116" s="24">
        <v>4</v>
      </c>
      <c r="H116" s="24">
        <v>1</v>
      </c>
      <c r="I116" s="24">
        <v>1</v>
      </c>
      <c r="J116" s="24">
        <v>5</v>
      </c>
      <c r="K116" s="24">
        <v>0</v>
      </c>
      <c r="L116" s="28">
        <v>0</v>
      </c>
      <c r="M116" s="24">
        <v>0</v>
      </c>
      <c r="N116" s="28">
        <v>0</v>
      </c>
      <c r="O116" s="26">
        <v>12000</v>
      </c>
      <c r="P116" s="27">
        <v>16</v>
      </c>
      <c r="Q116" s="24">
        <v>0</v>
      </c>
      <c r="R116" s="28">
        <v>0</v>
      </c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30"/>
      <c r="AJ116" s="36"/>
      <c r="AK116" s="37"/>
      <c r="AL116" s="38"/>
      <c r="AM116" s="39"/>
      <c r="AN116" s="39"/>
      <c r="AO116" s="39"/>
      <c r="AP116" s="40"/>
    </row>
    <row r="117" spans="1:42" ht="24.75" customHeight="1" x14ac:dyDescent="0.35">
      <c r="A117" s="24">
        <v>111</v>
      </c>
      <c r="B117" s="471" t="s">
        <v>554</v>
      </c>
      <c r="C117" s="24">
        <v>5</v>
      </c>
      <c r="D117" s="24">
        <v>0</v>
      </c>
      <c r="E117" s="24">
        <v>0</v>
      </c>
      <c r="F117" s="25">
        <v>5</v>
      </c>
      <c r="G117" s="24">
        <v>0</v>
      </c>
      <c r="H117" s="24">
        <v>6</v>
      </c>
      <c r="I117" s="24">
        <v>1</v>
      </c>
      <c r="J117" s="28">
        <v>17.930000000000007</v>
      </c>
      <c r="K117" s="24">
        <v>0</v>
      </c>
      <c r="L117" s="28">
        <v>0</v>
      </c>
      <c r="M117" s="24">
        <v>0</v>
      </c>
      <c r="N117" s="28">
        <v>0</v>
      </c>
      <c r="O117" s="26">
        <v>396840.13</v>
      </c>
      <c r="P117" s="27">
        <v>0</v>
      </c>
      <c r="Q117" s="24">
        <v>0</v>
      </c>
      <c r="R117" s="28">
        <v>0</v>
      </c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30"/>
      <c r="AJ117" s="36"/>
      <c r="AK117" s="37"/>
      <c r="AL117" s="38"/>
      <c r="AM117" s="39"/>
      <c r="AN117" s="39"/>
      <c r="AO117" s="39"/>
      <c r="AP117" s="40"/>
    </row>
    <row r="118" spans="1:42" ht="24.75" customHeight="1" x14ac:dyDescent="0.35">
      <c r="A118" s="24">
        <v>112</v>
      </c>
      <c r="B118" s="471" t="s">
        <v>555</v>
      </c>
      <c r="C118" s="24">
        <v>4</v>
      </c>
      <c r="D118" s="24">
        <v>1</v>
      </c>
      <c r="E118" s="24">
        <v>0</v>
      </c>
      <c r="F118" s="25">
        <v>5</v>
      </c>
      <c r="G118" s="24">
        <v>4</v>
      </c>
      <c r="H118" s="24">
        <v>12</v>
      </c>
      <c r="I118" s="24">
        <v>3</v>
      </c>
      <c r="J118" s="24">
        <v>56</v>
      </c>
      <c r="K118" s="24">
        <v>0</v>
      </c>
      <c r="L118" s="28">
        <v>0</v>
      </c>
      <c r="M118" s="24">
        <v>7</v>
      </c>
      <c r="N118" s="28">
        <v>0.96</v>
      </c>
      <c r="O118" s="26">
        <v>1926165</v>
      </c>
      <c r="P118" s="27">
        <v>0</v>
      </c>
      <c r="Q118" s="24">
        <v>0</v>
      </c>
      <c r="R118" s="28">
        <v>0</v>
      </c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30"/>
      <c r="AJ118" s="36"/>
      <c r="AK118" s="37"/>
      <c r="AL118" s="38"/>
      <c r="AM118" s="39"/>
      <c r="AN118" s="39"/>
      <c r="AO118" s="39"/>
      <c r="AP118" s="40"/>
    </row>
    <row r="119" spans="1:42" ht="24.75" customHeight="1" x14ac:dyDescent="0.35">
      <c r="A119" s="24">
        <v>113</v>
      </c>
      <c r="B119" s="471" t="s">
        <v>556</v>
      </c>
      <c r="C119" s="24">
        <v>5</v>
      </c>
      <c r="D119" s="24">
        <v>0</v>
      </c>
      <c r="E119" s="24">
        <v>0</v>
      </c>
      <c r="F119" s="25">
        <v>5</v>
      </c>
      <c r="G119" s="24">
        <v>3</v>
      </c>
      <c r="H119" s="24">
        <v>33</v>
      </c>
      <c r="I119" s="24">
        <v>0</v>
      </c>
      <c r="J119" s="24">
        <v>48</v>
      </c>
      <c r="K119" s="24">
        <v>0</v>
      </c>
      <c r="L119" s="28">
        <v>0</v>
      </c>
      <c r="M119" s="24">
        <v>56</v>
      </c>
      <c r="N119" s="28">
        <v>1.3</v>
      </c>
      <c r="O119" s="26">
        <v>2260248.4901999994</v>
      </c>
      <c r="P119" s="27">
        <v>0</v>
      </c>
      <c r="Q119" s="24">
        <v>0</v>
      </c>
      <c r="R119" s="28">
        <v>0</v>
      </c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30"/>
      <c r="AJ119" s="36"/>
      <c r="AK119" s="37"/>
      <c r="AL119" s="38"/>
      <c r="AM119" s="39"/>
      <c r="AN119" s="39"/>
      <c r="AO119" s="39"/>
      <c r="AP119" s="40"/>
    </row>
    <row r="120" spans="1:42" ht="24.75" customHeight="1" x14ac:dyDescent="0.35">
      <c r="A120" s="24">
        <v>114</v>
      </c>
      <c r="B120" s="471" t="s">
        <v>557</v>
      </c>
      <c r="C120" s="24">
        <v>0</v>
      </c>
      <c r="D120" s="24">
        <v>2</v>
      </c>
      <c r="E120" s="24">
        <v>3</v>
      </c>
      <c r="F120" s="25">
        <v>5</v>
      </c>
      <c r="G120" s="24">
        <v>2</v>
      </c>
      <c r="H120" s="24">
        <v>0</v>
      </c>
      <c r="I120" s="24">
        <v>0</v>
      </c>
      <c r="J120" s="24">
        <v>0</v>
      </c>
      <c r="K120" s="24">
        <v>0</v>
      </c>
      <c r="L120" s="28">
        <v>0</v>
      </c>
      <c r="M120" s="24">
        <v>63</v>
      </c>
      <c r="N120" s="28">
        <v>1.23</v>
      </c>
      <c r="O120" s="26">
        <v>9840</v>
      </c>
      <c r="P120" s="27">
        <v>0</v>
      </c>
      <c r="Q120" s="24">
        <v>1</v>
      </c>
      <c r="R120" s="28">
        <v>7.9</v>
      </c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30"/>
      <c r="AJ120" s="36"/>
      <c r="AK120" s="37"/>
      <c r="AL120" s="38"/>
      <c r="AM120" s="39"/>
      <c r="AN120" s="39"/>
      <c r="AO120" s="39"/>
      <c r="AP120" s="40"/>
    </row>
    <row r="121" spans="1:42" ht="24.75" customHeight="1" x14ac:dyDescent="0.35">
      <c r="A121" s="24">
        <v>115</v>
      </c>
      <c r="B121" s="471" t="s">
        <v>558</v>
      </c>
      <c r="C121" s="24">
        <v>4</v>
      </c>
      <c r="D121" s="24">
        <v>1</v>
      </c>
      <c r="E121" s="24">
        <v>0</v>
      </c>
      <c r="F121" s="25">
        <v>5</v>
      </c>
      <c r="G121" s="24">
        <v>0</v>
      </c>
      <c r="H121" s="24">
        <v>32</v>
      </c>
      <c r="I121" s="24">
        <v>1</v>
      </c>
      <c r="J121" s="24">
        <v>67</v>
      </c>
      <c r="K121" s="24">
        <v>11</v>
      </c>
      <c r="L121" s="28">
        <v>1.0900000000000001</v>
      </c>
      <c r="M121" s="24">
        <v>0</v>
      </c>
      <c r="N121" s="28">
        <v>0</v>
      </c>
      <c r="O121" s="26">
        <v>1036674.3909</v>
      </c>
      <c r="P121" s="27">
        <v>0</v>
      </c>
      <c r="Q121" s="24">
        <v>0</v>
      </c>
      <c r="R121" s="28">
        <v>0</v>
      </c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30"/>
      <c r="AJ121" s="36"/>
      <c r="AK121" s="37"/>
      <c r="AL121" s="38"/>
      <c r="AM121" s="39"/>
      <c r="AN121" s="39"/>
      <c r="AO121" s="39"/>
      <c r="AP121" s="40"/>
    </row>
    <row r="122" spans="1:42" ht="24.75" customHeight="1" x14ac:dyDescent="0.35">
      <c r="A122" s="24">
        <v>116</v>
      </c>
      <c r="B122" s="471" t="s">
        <v>559</v>
      </c>
      <c r="C122" s="24">
        <v>0</v>
      </c>
      <c r="D122" s="24">
        <v>0</v>
      </c>
      <c r="E122" s="24">
        <v>5</v>
      </c>
      <c r="F122" s="25">
        <v>5</v>
      </c>
      <c r="G122" s="24">
        <v>6</v>
      </c>
      <c r="H122" s="24">
        <v>0</v>
      </c>
      <c r="I122" s="24">
        <v>0</v>
      </c>
      <c r="J122" s="24">
        <v>0</v>
      </c>
      <c r="K122" s="24">
        <v>0</v>
      </c>
      <c r="L122" s="28">
        <v>0</v>
      </c>
      <c r="M122" s="24">
        <v>0</v>
      </c>
      <c r="N122" s="28">
        <v>0</v>
      </c>
      <c r="O122" s="26">
        <v>0</v>
      </c>
      <c r="P122" s="27">
        <v>140</v>
      </c>
      <c r="Q122" s="24">
        <v>8</v>
      </c>
      <c r="R122" s="28">
        <v>37.4</v>
      </c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30"/>
      <c r="AJ122" s="36"/>
      <c r="AK122" s="37"/>
      <c r="AL122" s="38"/>
      <c r="AM122" s="39"/>
      <c r="AN122" s="39"/>
      <c r="AO122" s="39"/>
      <c r="AP122" s="40"/>
    </row>
    <row r="123" spans="1:42" ht="24.75" customHeight="1" x14ac:dyDescent="0.35">
      <c r="A123" s="24">
        <v>117</v>
      </c>
      <c r="B123" s="471" t="s">
        <v>560</v>
      </c>
      <c r="C123" s="24">
        <v>1</v>
      </c>
      <c r="D123" s="24">
        <v>2</v>
      </c>
      <c r="E123" s="24">
        <v>2</v>
      </c>
      <c r="F123" s="25">
        <v>5</v>
      </c>
      <c r="G123" s="24">
        <v>3</v>
      </c>
      <c r="H123" s="24">
        <v>4</v>
      </c>
      <c r="I123" s="24">
        <v>0</v>
      </c>
      <c r="J123" s="24">
        <v>20</v>
      </c>
      <c r="K123" s="24">
        <v>0</v>
      </c>
      <c r="L123" s="28">
        <v>0</v>
      </c>
      <c r="M123" s="24">
        <v>0</v>
      </c>
      <c r="N123" s="28">
        <v>0</v>
      </c>
      <c r="O123" s="26">
        <v>251217</v>
      </c>
      <c r="P123" s="27">
        <v>0</v>
      </c>
      <c r="Q123" s="24">
        <v>4</v>
      </c>
      <c r="R123" s="28">
        <v>0</v>
      </c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0"/>
      <c r="AJ123" s="36"/>
      <c r="AK123" s="37"/>
      <c r="AL123" s="38"/>
      <c r="AM123" s="39"/>
      <c r="AN123" s="39"/>
      <c r="AO123" s="39"/>
      <c r="AP123" s="40"/>
    </row>
    <row r="124" spans="1:42" ht="24.75" customHeight="1" x14ac:dyDescent="0.35">
      <c r="A124" s="24">
        <v>118</v>
      </c>
      <c r="B124" s="471" t="s">
        <v>561</v>
      </c>
      <c r="C124" s="24">
        <v>0</v>
      </c>
      <c r="D124" s="24">
        <v>0</v>
      </c>
      <c r="E124" s="24">
        <v>5</v>
      </c>
      <c r="F124" s="25">
        <v>5</v>
      </c>
      <c r="G124" s="24">
        <v>5</v>
      </c>
      <c r="H124" s="24">
        <v>0</v>
      </c>
      <c r="I124" s="24">
        <v>0</v>
      </c>
      <c r="J124" s="24">
        <v>0</v>
      </c>
      <c r="K124" s="24">
        <v>0</v>
      </c>
      <c r="L124" s="28">
        <v>0</v>
      </c>
      <c r="M124" s="24">
        <v>0</v>
      </c>
      <c r="N124" s="28">
        <v>0</v>
      </c>
      <c r="O124" s="26">
        <v>0</v>
      </c>
      <c r="P124" s="27">
        <v>48</v>
      </c>
      <c r="Q124" s="24">
        <v>0</v>
      </c>
      <c r="R124" s="28">
        <v>0</v>
      </c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30"/>
      <c r="AJ124" s="36"/>
      <c r="AK124" s="37"/>
      <c r="AL124" s="38"/>
      <c r="AM124" s="39"/>
      <c r="AN124" s="39"/>
      <c r="AO124" s="39"/>
      <c r="AP124" s="40"/>
    </row>
    <row r="125" spans="1:42" ht="24.75" customHeight="1" x14ac:dyDescent="0.35">
      <c r="A125" s="24">
        <v>119</v>
      </c>
      <c r="B125" s="471" t="s">
        <v>562</v>
      </c>
      <c r="C125" s="24">
        <v>5</v>
      </c>
      <c r="D125" s="24">
        <v>0</v>
      </c>
      <c r="E125" s="24">
        <v>0</v>
      </c>
      <c r="F125" s="25">
        <v>5</v>
      </c>
      <c r="G125" s="24">
        <v>0</v>
      </c>
      <c r="H125" s="24">
        <v>33</v>
      </c>
      <c r="I125" s="24">
        <v>2</v>
      </c>
      <c r="J125" s="24">
        <v>24</v>
      </c>
      <c r="K125" s="24">
        <v>0</v>
      </c>
      <c r="L125" s="28">
        <v>0</v>
      </c>
      <c r="M125" s="24">
        <v>0</v>
      </c>
      <c r="N125" s="28">
        <v>0</v>
      </c>
      <c r="O125" s="26">
        <v>3764903</v>
      </c>
      <c r="P125" s="27">
        <v>0</v>
      </c>
      <c r="Q125" s="24">
        <v>0</v>
      </c>
      <c r="R125" s="28">
        <v>0</v>
      </c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30"/>
      <c r="AJ125" s="36"/>
      <c r="AK125" s="37"/>
      <c r="AL125" s="38"/>
      <c r="AM125" s="39"/>
      <c r="AN125" s="39"/>
      <c r="AO125" s="39"/>
      <c r="AP125" s="40"/>
    </row>
    <row r="126" spans="1:42" ht="24.75" customHeight="1" x14ac:dyDescent="0.35">
      <c r="A126" s="24">
        <v>120</v>
      </c>
      <c r="B126" s="471" t="s">
        <v>455</v>
      </c>
      <c r="C126" s="24">
        <v>0</v>
      </c>
      <c r="D126" s="24">
        <v>3</v>
      </c>
      <c r="E126" s="24">
        <v>2</v>
      </c>
      <c r="F126" s="25">
        <v>5</v>
      </c>
      <c r="G126" s="24">
        <v>3</v>
      </c>
      <c r="H126" s="24">
        <v>0</v>
      </c>
      <c r="I126" s="24">
        <v>0</v>
      </c>
      <c r="J126" s="24">
        <v>0</v>
      </c>
      <c r="K126" s="24">
        <v>0</v>
      </c>
      <c r="L126" s="28">
        <v>0</v>
      </c>
      <c r="M126" s="24">
        <v>34</v>
      </c>
      <c r="N126" s="28">
        <v>0.85199999999999987</v>
      </c>
      <c r="O126" s="26">
        <v>25.92</v>
      </c>
      <c r="P126" s="27">
        <v>0</v>
      </c>
      <c r="Q126" s="24">
        <v>16</v>
      </c>
      <c r="R126" s="28">
        <v>0</v>
      </c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30"/>
      <c r="AJ126" s="36"/>
      <c r="AK126" s="37"/>
      <c r="AL126" s="38"/>
      <c r="AM126" s="39"/>
      <c r="AN126" s="39"/>
      <c r="AO126" s="39"/>
      <c r="AP126" s="40"/>
    </row>
    <row r="127" spans="1:42" ht="24.75" customHeight="1" x14ac:dyDescent="0.35">
      <c r="A127" s="24">
        <v>121</v>
      </c>
      <c r="B127" s="471" t="s">
        <v>459</v>
      </c>
      <c r="C127" s="24">
        <v>0</v>
      </c>
      <c r="D127" s="24">
        <v>1</v>
      </c>
      <c r="E127" s="24">
        <v>4</v>
      </c>
      <c r="F127" s="25">
        <v>5</v>
      </c>
      <c r="G127" s="24">
        <v>3</v>
      </c>
      <c r="H127" s="24">
        <v>0</v>
      </c>
      <c r="I127" s="24">
        <v>0</v>
      </c>
      <c r="J127" s="24">
        <v>0</v>
      </c>
      <c r="K127" s="24">
        <v>0</v>
      </c>
      <c r="L127" s="28">
        <v>0</v>
      </c>
      <c r="M127" s="24">
        <v>3</v>
      </c>
      <c r="N127" s="28">
        <v>0.42</v>
      </c>
      <c r="O127" s="26">
        <v>267700</v>
      </c>
      <c r="P127" s="27">
        <v>11</v>
      </c>
      <c r="Q127" s="24">
        <v>6</v>
      </c>
      <c r="R127" s="28">
        <v>0</v>
      </c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30"/>
      <c r="AJ127" s="36"/>
      <c r="AK127" s="37"/>
      <c r="AL127" s="38"/>
      <c r="AM127" s="39"/>
      <c r="AN127" s="39"/>
      <c r="AO127" s="39"/>
      <c r="AP127" s="40"/>
    </row>
    <row r="128" spans="1:42" ht="24.75" customHeight="1" x14ac:dyDescent="0.35">
      <c r="A128" s="24">
        <v>122</v>
      </c>
      <c r="B128" s="471" t="s">
        <v>563</v>
      </c>
      <c r="C128" s="24">
        <v>0</v>
      </c>
      <c r="D128" s="24">
        <v>3</v>
      </c>
      <c r="E128" s="24">
        <v>2</v>
      </c>
      <c r="F128" s="25">
        <v>5</v>
      </c>
      <c r="G128" s="24">
        <v>3</v>
      </c>
      <c r="H128" s="24">
        <v>0</v>
      </c>
      <c r="I128" s="24">
        <v>0</v>
      </c>
      <c r="J128" s="24">
        <v>0</v>
      </c>
      <c r="K128" s="24">
        <v>0</v>
      </c>
      <c r="L128" s="28">
        <v>0</v>
      </c>
      <c r="M128" s="24">
        <v>34</v>
      </c>
      <c r="N128" s="28">
        <v>1.45</v>
      </c>
      <c r="O128" s="26">
        <v>65000</v>
      </c>
      <c r="P128" s="27">
        <v>0</v>
      </c>
      <c r="Q128" s="24">
        <v>10</v>
      </c>
      <c r="R128" s="28">
        <v>0</v>
      </c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30"/>
      <c r="AJ128" s="36"/>
      <c r="AK128" s="37"/>
      <c r="AL128" s="38"/>
      <c r="AM128" s="39"/>
      <c r="AN128" s="39"/>
      <c r="AO128" s="39"/>
      <c r="AP128" s="40"/>
    </row>
    <row r="129" spans="1:42" ht="24.75" customHeight="1" x14ac:dyDescent="0.35">
      <c r="A129" s="24">
        <v>123</v>
      </c>
      <c r="B129" s="471" t="s">
        <v>564</v>
      </c>
      <c r="C129" s="24">
        <v>0</v>
      </c>
      <c r="D129" s="24">
        <v>3</v>
      </c>
      <c r="E129" s="24">
        <v>2</v>
      </c>
      <c r="F129" s="25">
        <v>5</v>
      </c>
      <c r="G129" s="24">
        <v>2</v>
      </c>
      <c r="H129" s="24">
        <v>0</v>
      </c>
      <c r="I129" s="24">
        <v>0</v>
      </c>
      <c r="J129" s="24">
        <v>0</v>
      </c>
      <c r="K129" s="24">
        <v>0</v>
      </c>
      <c r="L129" s="28">
        <v>0</v>
      </c>
      <c r="M129" s="24">
        <v>20</v>
      </c>
      <c r="N129" s="28">
        <v>1.2000000000000002</v>
      </c>
      <c r="O129" s="26">
        <v>64240</v>
      </c>
      <c r="P129" s="27">
        <v>0</v>
      </c>
      <c r="Q129" s="24">
        <v>7</v>
      </c>
      <c r="R129" s="28">
        <v>0</v>
      </c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30"/>
      <c r="AJ129" s="36"/>
      <c r="AK129" s="37"/>
      <c r="AL129" s="38"/>
      <c r="AM129" s="39"/>
      <c r="AN129" s="39"/>
      <c r="AO129" s="39"/>
      <c r="AP129" s="40"/>
    </row>
    <row r="130" spans="1:42" ht="24.75" customHeight="1" x14ac:dyDescent="0.35">
      <c r="A130" s="24">
        <v>124</v>
      </c>
      <c r="B130" s="471" t="s">
        <v>565</v>
      </c>
      <c r="C130" s="24">
        <v>3</v>
      </c>
      <c r="D130" s="24">
        <v>2</v>
      </c>
      <c r="E130" s="24">
        <v>0</v>
      </c>
      <c r="F130" s="25">
        <v>5</v>
      </c>
      <c r="G130" s="24">
        <v>0</v>
      </c>
      <c r="H130" s="24">
        <v>2</v>
      </c>
      <c r="I130" s="24">
        <v>3</v>
      </c>
      <c r="J130" s="24">
        <v>96</v>
      </c>
      <c r="K130" s="24">
        <v>0</v>
      </c>
      <c r="L130" s="28">
        <v>0</v>
      </c>
      <c r="M130" s="24">
        <v>11</v>
      </c>
      <c r="N130" s="28">
        <v>2.96</v>
      </c>
      <c r="O130" s="26">
        <v>471592.78300000005</v>
      </c>
      <c r="P130" s="27">
        <v>0</v>
      </c>
      <c r="Q130" s="24">
        <v>0</v>
      </c>
      <c r="R130" s="28">
        <v>0</v>
      </c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30"/>
      <c r="AJ130" s="36"/>
      <c r="AK130" s="37"/>
      <c r="AL130" s="38"/>
      <c r="AM130" s="39"/>
      <c r="AN130" s="39"/>
      <c r="AO130" s="39"/>
      <c r="AP130" s="40"/>
    </row>
    <row r="131" spans="1:42" ht="24.75" customHeight="1" x14ac:dyDescent="0.35">
      <c r="A131" s="24">
        <v>125</v>
      </c>
      <c r="B131" s="471" t="s">
        <v>566</v>
      </c>
      <c r="C131" s="24">
        <v>2</v>
      </c>
      <c r="D131" s="24">
        <v>1</v>
      </c>
      <c r="E131" s="24">
        <v>2</v>
      </c>
      <c r="F131" s="25">
        <v>5</v>
      </c>
      <c r="G131" s="24">
        <v>1</v>
      </c>
      <c r="H131" s="24">
        <v>5</v>
      </c>
      <c r="I131" s="24">
        <v>0</v>
      </c>
      <c r="J131" s="28">
        <v>65.920000000000016</v>
      </c>
      <c r="K131" s="24">
        <v>0</v>
      </c>
      <c r="L131" s="28">
        <v>0</v>
      </c>
      <c r="M131" s="24">
        <v>0</v>
      </c>
      <c r="N131" s="28">
        <v>0</v>
      </c>
      <c r="O131" s="26">
        <v>811378</v>
      </c>
      <c r="P131" s="27">
        <v>0</v>
      </c>
      <c r="Q131" s="24">
        <v>0</v>
      </c>
      <c r="R131" s="28">
        <v>0</v>
      </c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30"/>
      <c r="AJ131" s="36"/>
      <c r="AK131" s="37"/>
      <c r="AL131" s="38"/>
      <c r="AM131" s="39"/>
      <c r="AN131" s="39"/>
      <c r="AO131" s="39"/>
      <c r="AP131" s="40"/>
    </row>
    <row r="132" spans="1:42" ht="24.75" customHeight="1" x14ac:dyDescent="0.35">
      <c r="A132" s="24">
        <v>126</v>
      </c>
      <c r="B132" s="470" t="s">
        <v>453</v>
      </c>
      <c r="C132" s="24">
        <v>0</v>
      </c>
      <c r="D132" s="24">
        <v>5</v>
      </c>
      <c r="E132" s="24">
        <v>0</v>
      </c>
      <c r="F132" s="25">
        <v>5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8">
        <v>0</v>
      </c>
      <c r="M132" s="24">
        <v>13</v>
      </c>
      <c r="N132" s="28">
        <v>1.496</v>
      </c>
      <c r="O132" s="26">
        <v>56000</v>
      </c>
      <c r="P132" s="27">
        <v>0</v>
      </c>
      <c r="Q132" s="24">
        <v>0</v>
      </c>
      <c r="R132" s="28">
        <v>0</v>
      </c>
      <c r="S132" s="29">
        <v>2</v>
      </c>
      <c r="T132" s="29">
        <v>3</v>
      </c>
      <c r="U132" s="29">
        <v>11</v>
      </c>
      <c r="V132" s="29">
        <v>37</v>
      </c>
      <c r="W132" s="29">
        <v>1</v>
      </c>
      <c r="X132" s="29">
        <v>1</v>
      </c>
      <c r="Y132" s="29">
        <v>20</v>
      </c>
      <c r="Z132" s="29">
        <v>55</v>
      </c>
      <c r="AA132" s="29">
        <v>0</v>
      </c>
      <c r="AB132" s="29">
        <v>55</v>
      </c>
      <c r="AC132" s="29">
        <v>0</v>
      </c>
      <c r="AD132" s="29">
        <v>0</v>
      </c>
      <c r="AE132" s="29">
        <v>0</v>
      </c>
      <c r="AF132" s="29">
        <v>0</v>
      </c>
      <c r="AG132" s="29">
        <v>0</v>
      </c>
      <c r="AH132" s="29">
        <v>0</v>
      </c>
      <c r="AI132" s="30"/>
      <c r="AJ132" s="36">
        <v>12.182499999999999</v>
      </c>
      <c r="AK132" s="37">
        <v>26.37700000000001</v>
      </c>
      <c r="AL132" s="38">
        <v>1</v>
      </c>
      <c r="AM132" s="39">
        <v>1492618.89</v>
      </c>
      <c r="AN132" s="39">
        <v>2620717.6</v>
      </c>
      <c r="AO132" s="39">
        <v>0</v>
      </c>
      <c r="AP132" s="40">
        <v>4113336.49</v>
      </c>
    </row>
    <row r="133" spans="1:42" ht="24.75" customHeight="1" x14ac:dyDescent="0.35">
      <c r="A133" s="24">
        <v>127</v>
      </c>
      <c r="B133" s="470" t="s">
        <v>567</v>
      </c>
      <c r="C133" s="24">
        <v>1</v>
      </c>
      <c r="D133" s="24">
        <v>0</v>
      </c>
      <c r="E133" s="24">
        <v>4</v>
      </c>
      <c r="F133" s="25">
        <v>5</v>
      </c>
      <c r="G133" s="24">
        <v>4</v>
      </c>
      <c r="H133" s="24">
        <v>17</v>
      </c>
      <c r="I133" s="24">
        <v>3</v>
      </c>
      <c r="J133" s="501">
        <v>58.4</v>
      </c>
      <c r="K133" s="24">
        <v>0</v>
      </c>
      <c r="L133" s="28">
        <v>0</v>
      </c>
      <c r="M133" s="24">
        <v>0</v>
      </c>
      <c r="N133" s="28">
        <v>0</v>
      </c>
      <c r="O133" s="26">
        <v>1221298.5</v>
      </c>
      <c r="P133" s="27">
        <v>5</v>
      </c>
      <c r="Q133" s="24">
        <v>0</v>
      </c>
      <c r="R133" s="28">
        <v>0</v>
      </c>
      <c r="S133" s="29">
        <v>7</v>
      </c>
      <c r="T133" s="29">
        <v>33</v>
      </c>
      <c r="U133" s="29">
        <v>3</v>
      </c>
      <c r="V133" s="29">
        <v>10</v>
      </c>
      <c r="W133" s="29">
        <v>0</v>
      </c>
      <c r="X133" s="29">
        <v>0</v>
      </c>
      <c r="Y133" s="29">
        <v>35</v>
      </c>
      <c r="Z133" s="29">
        <v>53</v>
      </c>
      <c r="AA133" s="29">
        <v>0</v>
      </c>
      <c r="AB133" s="29">
        <v>53</v>
      </c>
      <c r="AC133" s="29">
        <v>0</v>
      </c>
      <c r="AD133" s="29">
        <v>0</v>
      </c>
      <c r="AE133" s="29">
        <v>0</v>
      </c>
      <c r="AF133" s="29">
        <v>0</v>
      </c>
      <c r="AG133" s="29">
        <v>0</v>
      </c>
      <c r="AH133" s="29">
        <v>0</v>
      </c>
      <c r="AI133" s="30"/>
      <c r="AJ133" s="36">
        <v>409.12</v>
      </c>
      <c r="AK133" s="37">
        <v>13.008000000000001</v>
      </c>
      <c r="AL133" s="38">
        <v>0</v>
      </c>
      <c r="AM133" s="39">
        <v>28551746.48</v>
      </c>
      <c r="AN133" s="39">
        <v>185900</v>
      </c>
      <c r="AO133" s="39">
        <v>0</v>
      </c>
      <c r="AP133" s="40">
        <v>28737646.48</v>
      </c>
    </row>
    <row r="134" spans="1:42" ht="24.75" customHeight="1" x14ac:dyDescent="0.35">
      <c r="A134" s="24">
        <v>128</v>
      </c>
      <c r="B134" s="470" t="s">
        <v>452</v>
      </c>
      <c r="C134" s="24">
        <v>0</v>
      </c>
      <c r="D134" s="24">
        <v>5</v>
      </c>
      <c r="E134" s="24">
        <v>0</v>
      </c>
      <c r="F134" s="25">
        <v>5</v>
      </c>
      <c r="G134" s="24">
        <v>1</v>
      </c>
      <c r="H134" s="24">
        <v>0</v>
      </c>
      <c r="I134" s="24">
        <v>0</v>
      </c>
      <c r="J134" s="24">
        <v>0</v>
      </c>
      <c r="K134" s="24">
        <v>0</v>
      </c>
      <c r="L134" s="28">
        <v>0</v>
      </c>
      <c r="M134" s="24">
        <v>11</v>
      </c>
      <c r="N134" s="28">
        <v>2.4910000000000001</v>
      </c>
      <c r="O134" s="26">
        <v>175355</v>
      </c>
      <c r="P134" s="27">
        <v>0</v>
      </c>
      <c r="Q134" s="24">
        <v>0</v>
      </c>
      <c r="R134" s="28">
        <v>0</v>
      </c>
      <c r="S134" s="29">
        <v>0</v>
      </c>
      <c r="T134" s="29">
        <v>0</v>
      </c>
      <c r="U134" s="29">
        <v>21</v>
      </c>
      <c r="V134" s="29">
        <v>28</v>
      </c>
      <c r="W134" s="29">
        <v>4</v>
      </c>
      <c r="X134" s="29">
        <v>0</v>
      </c>
      <c r="Y134" s="29">
        <v>36</v>
      </c>
      <c r="Z134" s="29">
        <v>52</v>
      </c>
      <c r="AA134" s="29">
        <v>1</v>
      </c>
      <c r="AB134" s="29">
        <v>53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0</v>
      </c>
      <c r="AI134" s="30"/>
      <c r="AJ134" s="36">
        <v>0</v>
      </c>
      <c r="AK134" s="37">
        <v>38.033000000000008</v>
      </c>
      <c r="AL134" s="38">
        <v>4</v>
      </c>
      <c r="AM134" s="39">
        <v>0</v>
      </c>
      <c r="AN134" s="39">
        <v>1004256</v>
      </c>
      <c r="AO134" s="39">
        <v>1350</v>
      </c>
      <c r="AP134" s="40">
        <v>1005606</v>
      </c>
    </row>
    <row r="135" spans="1:42" ht="24.75" customHeight="1" x14ac:dyDescent="0.35">
      <c r="A135" s="24">
        <v>129</v>
      </c>
      <c r="B135" s="470" t="s">
        <v>568</v>
      </c>
      <c r="C135" s="24">
        <v>2</v>
      </c>
      <c r="D135" s="24">
        <v>3</v>
      </c>
      <c r="E135" s="24">
        <v>0</v>
      </c>
      <c r="F135" s="25">
        <v>5</v>
      </c>
      <c r="G135" s="26">
        <v>3</v>
      </c>
      <c r="H135" s="24">
        <v>8</v>
      </c>
      <c r="I135" s="24">
        <v>2</v>
      </c>
      <c r="J135" s="461">
        <v>28</v>
      </c>
      <c r="K135" s="24">
        <v>0</v>
      </c>
      <c r="L135" s="28">
        <v>0</v>
      </c>
      <c r="M135" s="26">
        <v>76</v>
      </c>
      <c r="N135" s="28">
        <v>1.5670000000000002</v>
      </c>
      <c r="O135" s="26">
        <v>567632.6</v>
      </c>
      <c r="P135" s="27">
        <v>0</v>
      </c>
      <c r="Q135" s="24">
        <v>0</v>
      </c>
      <c r="R135" s="28">
        <v>0</v>
      </c>
      <c r="S135" s="29">
        <v>18</v>
      </c>
      <c r="T135" s="29">
        <v>5</v>
      </c>
      <c r="U135" s="29">
        <v>12</v>
      </c>
      <c r="V135" s="29">
        <v>5</v>
      </c>
      <c r="W135" s="29">
        <v>11</v>
      </c>
      <c r="X135" s="29">
        <v>1</v>
      </c>
      <c r="Y135" s="29">
        <v>9</v>
      </c>
      <c r="Z135" s="29">
        <v>45</v>
      </c>
      <c r="AA135" s="29">
        <v>7</v>
      </c>
      <c r="AB135" s="29">
        <v>51</v>
      </c>
      <c r="AC135" s="29">
        <v>0</v>
      </c>
      <c r="AD135" s="29">
        <v>0</v>
      </c>
      <c r="AE135" s="29">
        <v>0</v>
      </c>
      <c r="AF135" s="29">
        <v>0</v>
      </c>
      <c r="AG135" s="29">
        <v>0</v>
      </c>
      <c r="AH135" s="29">
        <v>1</v>
      </c>
      <c r="AI135" s="30"/>
      <c r="AJ135" s="36">
        <v>2184.3024999999998</v>
      </c>
      <c r="AK135" s="37">
        <v>19.952000000000002</v>
      </c>
      <c r="AL135" s="38">
        <v>11</v>
      </c>
      <c r="AM135" s="39">
        <v>69442300.389999986</v>
      </c>
      <c r="AN135" s="39">
        <v>240426</v>
      </c>
      <c r="AO135" s="39">
        <v>0</v>
      </c>
      <c r="AP135" s="40">
        <v>69682726.389999986</v>
      </c>
    </row>
    <row r="136" spans="1:42" ht="24.75" customHeight="1" x14ac:dyDescent="0.35">
      <c r="A136" s="24">
        <v>130</v>
      </c>
      <c r="B136" s="470" t="s">
        <v>445</v>
      </c>
      <c r="C136" s="24">
        <v>0</v>
      </c>
      <c r="D136" s="24">
        <v>5</v>
      </c>
      <c r="E136" s="24">
        <v>0</v>
      </c>
      <c r="F136" s="25">
        <v>5</v>
      </c>
      <c r="G136" s="24">
        <v>15</v>
      </c>
      <c r="H136" s="24">
        <v>0</v>
      </c>
      <c r="I136" s="24">
        <v>0</v>
      </c>
      <c r="J136" s="461">
        <v>0</v>
      </c>
      <c r="K136" s="24">
        <v>0</v>
      </c>
      <c r="L136" s="28">
        <v>0</v>
      </c>
      <c r="M136" s="24">
        <v>47</v>
      </c>
      <c r="N136" s="28">
        <v>4.0999999999999996</v>
      </c>
      <c r="O136" s="26">
        <v>1328000</v>
      </c>
      <c r="P136" s="27">
        <v>0</v>
      </c>
      <c r="Q136" s="24">
        <v>0</v>
      </c>
      <c r="R136" s="28">
        <v>0</v>
      </c>
      <c r="S136" s="29">
        <v>12</v>
      </c>
      <c r="T136" s="29">
        <v>35</v>
      </c>
      <c r="U136" s="29">
        <v>0</v>
      </c>
      <c r="V136" s="29">
        <v>5</v>
      </c>
      <c r="W136" s="29">
        <v>0</v>
      </c>
      <c r="X136" s="29">
        <v>0</v>
      </c>
      <c r="Y136" s="29">
        <v>28</v>
      </c>
      <c r="Z136" s="29">
        <v>52</v>
      </c>
      <c r="AA136" s="29">
        <v>0</v>
      </c>
      <c r="AB136" s="29">
        <v>52</v>
      </c>
      <c r="AC136" s="29">
        <v>0</v>
      </c>
      <c r="AD136" s="29">
        <v>0</v>
      </c>
      <c r="AE136" s="29">
        <v>0</v>
      </c>
      <c r="AF136" s="29">
        <v>0</v>
      </c>
      <c r="AG136" s="29">
        <v>0</v>
      </c>
      <c r="AH136" s="29">
        <v>0</v>
      </c>
      <c r="AI136" s="30"/>
      <c r="AJ136" s="36">
        <v>482.89</v>
      </c>
      <c r="AK136" s="37">
        <v>4.7</v>
      </c>
      <c r="AL136" s="38">
        <v>0</v>
      </c>
      <c r="AM136" s="39">
        <v>32954451.350000009</v>
      </c>
      <c r="AN136" s="39">
        <v>50020</v>
      </c>
      <c r="AO136" s="39">
        <v>0</v>
      </c>
      <c r="AP136" s="40">
        <v>33004471.350000009</v>
      </c>
    </row>
    <row r="137" spans="1:42" ht="24.75" customHeight="1" x14ac:dyDescent="0.35">
      <c r="A137" s="24">
        <v>131</v>
      </c>
      <c r="B137" s="470" t="s">
        <v>569</v>
      </c>
      <c r="C137" s="3">
        <v>2</v>
      </c>
      <c r="D137" s="3">
        <v>0</v>
      </c>
      <c r="E137" s="3">
        <v>2</v>
      </c>
      <c r="F137" s="41">
        <v>4</v>
      </c>
      <c r="G137" s="3">
        <v>3</v>
      </c>
      <c r="H137" s="3">
        <v>7</v>
      </c>
      <c r="I137" s="3">
        <v>0</v>
      </c>
      <c r="J137" s="3">
        <v>14</v>
      </c>
      <c r="K137" s="3">
        <v>0</v>
      </c>
      <c r="L137" s="4">
        <v>0</v>
      </c>
      <c r="M137" s="3">
        <v>0</v>
      </c>
      <c r="N137" s="4">
        <v>0</v>
      </c>
      <c r="O137" s="454">
        <v>0</v>
      </c>
      <c r="P137" s="42">
        <v>0</v>
      </c>
      <c r="Q137" s="3">
        <v>2</v>
      </c>
      <c r="R137" s="4">
        <v>0</v>
      </c>
      <c r="S137" s="29">
        <v>12</v>
      </c>
      <c r="T137" s="29">
        <v>21</v>
      </c>
      <c r="U137" s="29">
        <v>4</v>
      </c>
      <c r="V137" s="29">
        <v>5</v>
      </c>
      <c r="W137" s="29">
        <v>2</v>
      </c>
      <c r="X137" s="29">
        <v>1</v>
      </c>
      <c r="Y137" s="29">
        <v>29</v>
      </c>
      <c r="Z137" s="29">
        <v>45</v>
      </c>
      <c r="AA137" s="29">
        <v>0</v>
      </c>
      <c r="AB137" s="29">
        <v>45</v>
      </c>
      <c r="AC137" s="29">
        <v>0</v>
      </c>
      <c r="AD137" s="29">
        <v>0</v>
      </c>
      <c r="AE137" s="29">
        <v>0</v>
      </c>
      <c r="AF137" s="29">
        <v>0</v>
      </c>
      <c r="AG137" s="29">
        <v>0</v>
      </c>
      <c r="AH137" s="29">
        <v>0</v>
      </c>
      <c r="AI137" s="30"/>
      <c r="AJ137" s="36">
        <v>401.37</v>
      </c>
      <c r="AK137" s="37">
        <v>29.304000000000002</v>
      </c>
      <c r="AL137" s="38">
        <v>7</v>
      </c>
      <c r="AM137" s="39">
        <v>42996432.344000004</v>
      </c>
      <c r="AN137" s="39">
        <v>227133.16</v>
      </c>
      <c r="AO137" s="39">
        <v>0</v>
      </c>
      <c r="AP137" s="40">
        <v>43223565.504000001</v>
      </c>
    </row>
    <row r="138" spans="1:42" ht="24.75" customHeight="1" x14ac:dyDescent="0.35">
      <c r="A138" s="24">
        <v>132</v>
      </c>
      <c r="B138" s="472" t="s">
        <v>570</v>
      </c>
      <c r="C138" s="24">
        <v>4</v>
      </c>
      <c r="D138" s="24">
        <v>0</v>
      </c>
      <c r="E138" s="24">
        <v>0</v>
      </c>
      <c r="F138" s="25">
        <v>4</v>
      </c>
      <c r="G138" s="24">
        <v>0</v>
      </c>
      <c r="H138" s="24">
        <v>16</v>
      </c>
      <c r="I138" s="24">
        <v>0</v>
      </c>
      <c r="J138" s="24">
        <v>13</v>
      </c>
      <c r="K138" s="24">
        <v>0</v>
      </c>
      <c r="L138" s="28">
        <v>0</v>
      </c>
      <c r="M138" s="24">
        <v>0</v>
      </c>
      <c r="N138" s="28">
        <v>0</v>
      </c>
      <c r="O138" s="26">
        <v>2026293.0999999999</v>
      </c>
      <c r="P138" s="27">
        <v>0</v>
      </c>
      <c r="Q138" s="24">
        <v>0</v>
      </c>
      <c r="R138" s="28">
        <v>0</v>
      </c>
      <c r="S138" s="29">
        <v>11</v>
      </c>
      <c r="T138" s="29">
        <v>17</v>
      </c>
      <c r="U138" s="29">
        <v>4</v>
      </c>
      <c r="V138" s="29">
        <v>11</v>
      </c>
      <c r="W138" s="29">
        <v>2</v>
      </c>
      <c r="X138" s="29">
        <v>0</v>
      </c>
      <c r="Y138" s="29">
        <v>10</v>
      </c>
      <c r="Z138" s="29">
        <v>45</v>
      </c>
      <c r="AA138" s="29">
        <v>0</v>
      </c>
      <c r="AB138" s="29">
        <v>45</v>
      </c>
      <c r="AC138" s="29">
        <v>0</v>
      </c>
      <c r="AD138" s="29">
        <v>0</v>
      </c>
      <c r="AE138" s="29">
        <v>0</v>
      </c>
      <c r="AF138" s="29">
        <v>0</v>
      </c>
      <c r="AG138" s="29">
        <v>0</v>
      </c>
      <c r="AH138" s="29">
        <v>0</v>
      </c>
      <c r="AI138" s="30"/>
      <c r="AJ138" s="36">
        <v>233.86500000000001</v>
      </c>
      <c r="AK138" s="37">
        <v>30.73</v>
      </c>
      <c r="AL138" s="38">
        <v>5</v>
      </c>
      <c r="AM138" s="39">
        <v>16245163.184999999</v>
      </c>
      <c r="AN138" s="39">
        <v>431170</v>
      </c>
      <c r="AO138" s="39">
        <v>0</v>
      </c>
      <c r="AP138" s="40">
        <v>16676333.184999999</v>
      </c>
    </row>
    <row r="139" spans="1:42" ht="24.75" customHeight="1" x14ac:dyDescent="0.35">
      <c r="A139" s="24">
        <v>133</v>
      </c>
      <c r="B139" s="472" t="s">
        <v>571</v>
      </c>
      <c r="C139" s="24">
        <v>2</v>
      </c>
      <c r="D139" s="24">
        <v>1</v>
      </c>
      <c r="E139" s="24">
        <v>1</v>
      </c>
      <c r="F139" s="25">
        <v>4</v>
      </c>
      <c r="G139" s="24">
        <v>3</v>
      </c>
      <c r="H139" s="24">
        <v>1</v>
      </c>
      <c r="I139" s="24">
        <v>0</v>
      </c>
      <c r="J139" s="24">
        <v>30</v>
      </c>
      <c r="K139" s="24">
        <v>0</v>
      </c>
      <c r="L139" s="28">
        <v>0</v>
      </c>
      <c r="M139" s="24">
        <v>9</v>
      </c>
      <c r="N139" s="28">
        <v>0.36</v>
      </c>
      <c r="O139" s="26">
        <v>2820</v>
      </c>
      <c r="P139" s="27">
        <v>1</v>
      </c>
      <c r="Q139" s="24">
        <v>1</v>
      </c>
      <c r="R139" s="28">
        <v>0</v>
      </c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30"/>
      <c r="AJ139" s="36"/>
      <c r="AK139" s="37"/>
      <c r="AL139" s="38"/>
      <c r="AM139" s="39"/>
      <c r="AN139" s="39"/>
      <c r="AO139" s="39"/>
      <c r="AP139" s="40"/>
    </row>
    <row r="140" spans="1:42" ht="24.75" customHeight="1" x14ac:dyDescent="0.35">
      <c r="A140" s="24">
        <v>134</v>
      </c>
      <c r="B140" s="472" t="s">
        <v>572</v>
      </c>
      <c r="C140" s="24">
        <v>0</v>
      </c>
      <c r="D140" s="24">
        <v>4</v>
      </c>
      <c r="E140" s="24">
        <v>0</v>
      </c>
      <c r="F140" s="25">
        <v>4</v>
      </c>
      <c r="G140" s="24">
        <v>8</v>
      </c>
      <c r="H140" s="24">
        <v>0</v>
      </c>
      <c r="I140" s="24">
        <v>0</v>
      </c>
      <c r="J140" s="24">
        <v>0</v>
      </c>
      <c r="K140" s="24">
        <v>0</v>
      </c>
      <c r="L140" s="28">
        <v>0</v>
      </c>
      <c r="M140" s="24">
        <v>23</v>
      </c>
      <c r="N140" s="28">
        <v>2.75</v>
      </c>
      <c r="O140" s="26">
        <v>155270</v>
      </c>
      <c r="P140" s="27">
        <v>0</v>
      </c>
      <c r="Q140" s="24">
        <v>0</v>
      </c>
      <c r="R140" s="28">
        <v>0</v>
      </c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30"/>
      <c r="AJ140" s="36"/>
      <c r="AK140" s="37"/>
      <c r="AL140" s="38"/>
      <c r="AM140" s="39"/>
      <c r="AN140" s="39"/>
      <c r="AO140" s="39"/>
      <c r="AP140" s="40"/>
    </row>
    <row r="141" spans="1:42" ht="24.75" customHeight="1" x14ac:dyDescent="0.35">
      <c r="A141" s="24">
        <v>135</v>
      </c>
      <c r="B141" s="472" t="s">
        <v>573</v>
      </c>
      <c r="C141" s="24">
        <v>1</v>
      </c>
      <c r="D141" s="24">
        <v>3</v>
      </c>
      <c r="E141" s="24">
        <v>0</v>
      </c>
      <c r="F141" s="25">
        <v>4</v>
      </c>
      <c r="G141" s="24">
        <v>4</v>
      </c>
      <c r="H141" s="24">
        <v>7</v>
      </c>
      <c r="I141" s="24">
        <v>3</v>
      </c>
      <c r="J141" s="24">
        <v>77</v>
      </c>
      <c r="K141" s="24">
        <v>0</v>
      </c>
      <c r="L141" s="28">
        <v>0</v>
      </c>
      <c r="M141" s="24">
        <v>21</v>
      </c>
      <c r="N141" s="28">
        <v>1.82</v>
      </c>
      <c r="O141" s="26">
        <v>108469</v>
      </c>
      <c r="P141" s="27">
        <v>0</v>
      </c>
      <c r="Q141" s="24">
        <v>0</v>
      </c>
      <c r="R141" s="28">
        <v>0</v>
      </c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30"/>
      <c r="AJ141" s="36"/>
      <c r="AK141" s="37"/>
      <c r="AL141" s="38"/>
      <c r="AM141" s="39"/>
      <c r="AN141" s="39"/>
      <c r="AO141" s="39"/>
      <c r="AP141" s="40"/>
    </row>
    <row r="142" spans="1:42" ht="24.75" customHeight="1" x14ac:dyDescent="0.35">
      <c r="A142" s="24">
        <v>136</v>
      </c>
      <c r="B142" s="472" t="s">
        <v>574</v>
      </c>
      <c r="C142" s="24">
        <v>0</v>
      </c>
      <c r="D142" s="24">
        <v>0</v>
      </c>
      <c r="E142" s="24">
        <v>4</v>
      </c>
      <c r="F142" s="25">
        <v>4</v>
      </c>
      <c r="G142" s="24">
        <v>4</v>
      </c>
      <c r="H142" s="24">
        <v>0</v>
      </c>
      <c r="I142" s="24">
        <v>0</v>
      </c>
      <c r="J142" s="24">
        <v>0</v>
      </c>
      <c r="K142" s="24">
        <v>0</v>
      </c>
      <c r="L142" s="28">
        <v>0</v>
      </c>
      <c r="M142" s="24">
        <v>0</v>
      </c>
      <c r="N142" s="28">
        <v>0</v>
      </c>
      <c r="O142" s="26">
        <v>0</v>
      </c>
      <c r="P142" s="27">
        <v>33</v>
      </c>
      <c r="Q142" s="24">
        <v>0</v>
      </c>
      <c r="R142" s="28">
        <v>0</v>
      </c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30"/>
      <c r="AJ142" s="36"/>
      <c r="AK142" s="37"/>
      <c r="AL142" s="38"/>
      <c r="AM142" s="39"/>
      <c r="AN142" s="39"/>
      <c r="AO142" s="39"/>
      <c r="AP142" s="40"/>
    </row>
    <row r="143" spans="1:42" ht="24.75" customHeight="1" x14ac:dyDescent="0.35">
      <c r="A143" s="24">
        <v>137</v>
      </c>
      <c r="B143" s="472" t="s">
        <v>575</v>
      </c>
      <c r="C143" s="24">
        <v>2</v>
      </c>
      <c r="D143" s="24">
        <v>1</v>
      </c>
      <c r="E143" s="24">
        <v>1</v>
      </c>
      <c r="F143" s="25">
        <v>4</v>
      </c>
      <c r="G143" s="24">
        <v>1</v>
      </c>
      <c r="H143" s="24">
        <v>1</v>
      </c>
      <c r="I143" s="24">
        <v>2</v>
      </c>
      <c r="J143" s="24">
        <v>9</v>
      </c>
      <c r="K143" s="24">
        <v>0</v>
      </c>
      <c r="L143" s="28">
        <v>0</v>
      </c>
      <c r="M143" s="24">
        <v>13</v>
      </c>
      <c r="N143" s="28">
        <v>0.56699999999999995</v>
      </c>
      <c r="O143" s="26">
        <v>5670</v>
      </c>
      <c r="P143" s="27">
        <v>0</v>
      </c>
      <c r="Q143" s="24">
        <v>0</v>
      </c>
      <c r="R143" s="28">
        <v>0</v>
      </c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30"/>
      <c r="AJ143" s="36"/>
      <c r="AK143" s="37"/>
      <c r="AL143" s="38"/>
      <c r="AM143" s="39"/>
      <c r="AN143" s="39"/>
      <c r="AO143" s="39"/>
      <c r="AP143" s="40"/>
    </row>
    <row r="144" spans="1:42" ht="24.75" customHeight="1" x14ac:dyDescent="0.35">
      <c r="A144" s="24">
        <v>138</v>
      </c>
      <c r="B144" s="472" t="s">
        <v>460</v>
      </c>
      <c r="C144" s="24">
        <v>2</v>
      </c>
      <c r="D144" s="24">
        <v>1</v>
      </c>
      <c r="E144" s="24">
        <v>1</v>
      </c>
      <c r="F144" s="25">
        <v>4</v>
      </c>
      <c r="G144" s="24">
        <v>3</v>
      </c>
      <c r="H144" s="24">
        <v>80</v>
      </c>
      <c r="I144" s="24">
        <v>2</v>
      </c>
      <c r="J144" s="24">
        <v>80</v>
      </c>
      <c r="K144" s="24">
        <v>0</v>
      </c>
      <c r="L144" s="28">
        <v>0</v>
      </c>
      <c r="M144" s="24">
        <v>6</v>
      </c>
      <c r="N144" s="28">
        <v>0.49</v>
      </c>
      <c r="O144" s="26">
        <v>54000</v>
      </c>
      <c r="P144" s="27">
        <v>0</v>
      </c>
      <c r="Q144" s="24">
        <v>0</v>
      </c>
      <c r="R144" s="28">
        <v>0</v>
      </c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30"/>
      <c r="AJ144" s="36"/>
      <c r="AK144" s="37"/>
      <c r="AL144" s="38"/>
      <c r="AM144" s="39"/>
      <c r="AN144" s="39"/>
      <c r="AO144" s="39"/>
      <c r="AP144" s="40"/>
    </row>
    <row r="145" spans="1:42" ht="24.75" customHeight="1" x14ac:dyDescent="0.35">
      <c r="A145" s="24">
        <v>139</v>
      </c>
      <c r="B145" s="472" t="s">
        <v>576</v>
      </c>
      <c r="C145" s="24">
        <v>1</v>
      </c>
      <c r="D145" s="24">
        <v>3</v>
      </c>
      <c r="E145" s="24">
        <v>0</v>
      </c>
      <c r="F145" s="25">
        <v>4</v>
      </c>
      <c r="G145" s="24">
        <v>0</v>
      </c>
      <c r="H145" s="24">
        <v>8</v>
      </c>
      <c r="I145" s="24">
        <v>0</v>
      </c>
      <c r="J145" s="24">
        <v>76</v>
      </c>
      <c r="K145" s="24">
        <v>31</v>
      </c>
      <c r="L145" s="28">
        <v>1.871</v>
      </c>
      <c r="M145" s="24">
        <v>0</v>
      </c>
      <c r="N145" s="28">
        <v>0</v>
      </c>
      <c r="O145" s="26">
        <v>640918</v>
      </c>
      <c r="P145" s="27">
        <v>0</v>
      </c>
      <c r="Q145" s="24">
        <v>0</v>
      </c>
      <c r="R145" s="28">
        <v>0</v>
      </c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30"/>
      <c r="AJ145" s="36"/>
      <c r="AK145" s="37"/>
      <c r="AL145" s="38"/>
      <c r="AM145" s="39"/>
      <c r="AN145" s="39"/>
      <c r="AO145" s="39"/>
      <c r="AP145" s="40"/>
    </row>
    <row r="146" spans="1:42" ht="24.75" customHeight="1" x14ac:dyDescent="0.35">
      <c r="A146" s="24">
        <v>140</v>
      </c>
      <c r="B146" s="472" t="s">
        <v>577</v>
      </c>
      <c r="C146" s="24">
        <v>3</v>
      </c>
      <c r="D146" s="24">
        <v>1</v>
      </c>
      <c r="E146" s="24">
        <v>0</v>
      </c>
      <c r="F146" s="25">
        <v>4</v>
      </c>
      <c r="G146" s="24">
        <v>0</v>
      </c>
      <c r="H146" s="24">
        <v>12</v>
      </c>
      <c r="I146" s="24">
        <v>0</v>
      </c>
      <c r="J146" s="24">
        <v>56</v>
      </c>
      <c r="K146" s="24">
        <v>0</v>
      </c>
      <c r="L146" s="28">
        <v>0</v>
      </c>
      <c r="M146" s="24">
        <v>59</v>
      </c>
      <c r="N146" s="28">
        <v>0.5</v>
      </c>
      <c r="O146" s="26">
        <v>1824282.5</v>
      </c>
      <c r="P146" s="27">
        <v>0</v>
      </c>
      <c r="Q146" s="24">
        <v>0</v>
      </c>
      <c r="R146" s="28">
        <v>0</v>
      </c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30"/>
      <c r="AJ146" s="36"/>
      <c r="AK146" s="37"/>
      <c r="AL146" s="38"/>
      <c r="AM146" s="39"/>
      <c r="AN146" s="39"/>
      <c r="AO146" s="39"/>
      <c r="AP146" s="40"/>
    </row>
    <row r="147" spans="1:42" ht="24.75" customHeight="1" x14ac:dyDescent="0.35">
      <c r="A147" s="24">
        <v>141</v>
      </c>
      <c r="B147" s="472" t="s">
        <v>458</v>
      </c>
      <c r="C147" s="24">
        <v>0</v>
      </c>
      <c r="D147" s="24">
        <v>2</v>
      </c>
      <c r="E147" s="24">
        <v>2</v>
      </c>
      <c r="F147" s="25">
        <v>4</v>
      </c>
      <c r="G147" s="24">
        <v>3</v>
      </c>
      <c r="H147" s="24">
        <v>0</v>
      </c>
      <c r="I147" s="24">
        <v>0</v>
      </c>
      <c r="J147" s="24">
        <v>0</v>
      </c>
      <c r="K147" s="24">
        <v>0</v>
      </c>
      <c r="L147" s="28">
        <v>0</v>
      </c>
      <c r="M147" s="24">
        <v>9</v>
      </c>
      <c r="N147" s="28">
        <v>0.63</v>
      </c>
      <c r="O147" s="26">
        <v>63000</v>
      </c>
      <c r="P147" s="27">
        <v>0</v>
      </c>
      <c r="Q147" s="24">
        <v>1</v>
      </c>
      <c r="R147" s="28">
        <v>0</v>
      </c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30"/>
      <c r="AJ147" s="36"/>
      <c r="AK147" s="37"/>
      <c r="AL147" s="38"/>
      <c r="AM147" s="39"/>
      <c r="AN147" s="39"/>
      <c r="AO147" s="39"/>
      <c r="AP147" s="40"/>
    </row>
    <row r="148" spans="1:42" ht="24.75" customHeight="1" x14ac:dyDescent="0.35">
      <c r="A148" s="24">
        <v>142</v>
      </c>
      <c r="B148" s="472" t="s">
        <v>578</v>
      </c>
      <c r="C148" s="24">
        <v>0</v>
      </c>
      <c r="D148" s="24">
        <v>3</v>
      </c>
      <c r="E148" s="24">
        <v>1</v>
      </c>
      <c r="F148" s="25">
        <v>4</v>
      </c>
      <c r="G148" s="24">
        <v>1</v>
      </c>
      <c r="H148" s="24">
        <v>0</v>
      </c>
      <c r="I148" s="24">
        <v>0</v>
      </c>
      <c r="J148" s="24">
        <v>0</v>
      </c>
      <c r="K148" s="24">
        <v>148</v>
      </c>
      <c r="L148" s="28">
        <v>2.37</v>
      </c>
      <c r="M148" s="24">
        <v>0</v>
      </c>
      <c r="N148" s="28">
        <v>0</v>
      </c>
      <c r="O148" s="26">
        <v>296400</v>
      </c>
      <c r="P148" s="27">
        <v>2</v>
      </c>
      <c r="Q148" s="24">
        <v>0</v>
      </c>
      <c r="R148" s="28">
        <v>0</v>
      </c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30"/>
      <c r="AJ148" s="36"/>
      <c r="AK148" s="37"/>
      <c r="AL148" s="38"/>
      <c r="AM148" s="39"/>
      <c r="AN148" s="39"/>
      <c r="AO148" s="39"/>
      <c r="AP148" s="40"/>
    </row>
    <row r="149" spans="1:42" ht="24.75" customHeight="1" x14ac:dyDescent="0.35">
      <c r="A149" s="24">
        <v>143</v>
      </c>
      <c r="B149" s="472" t="s">
        <v>462</v>
      </c>
      <c r="C149" s="24">
        <v>2</v>
      </c>
      <c r="D149" s="24">
        <v>1</v>
      </c>
      <c r="E149" s="24">
        <v>1</v>
      </c>
      <c r="F149" s="25">
        <v>4</v>
      </c>
      <c r="G149" s="24">
        <v>4</v>
      </c>
      <c r="H149" s="24">
        <v>62</v>
      </c>
      <c r="I149" s="24">
        <v>0</v>
      </c>
      <c r="J149" s="24">
        <v>44</v>
      </c>
      <c r="K149" s="24">
        <v>0</v>
      </c>
      <c r="L149" s="28">
        <v>0</v>
      </c>
      <c r="M149" s="24">
        <v>18</v>
      </c>
      <c r="N149" s="28">
        <v>0.86</v>
      </c>
      <c r="O149" s="26">
        <v>3321446.1880000001</v>
      </c>
      <c r="P149" s="27">
        <v>0</v>
      </c>
      <c r="Q149" s="24">
        <v>0</v>
      </c>
      <c r="R149" s="28">
        <v>0</v>
      </c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30"/>
      <c r="AJ149" s="36"/>
      <c r="AK149" s="37"/>
      <c r="AL149" s="38"/>
      <c r="AM149" s="39"/>
      <c r="AN149" s="39"/>
      <c r="AO149" s="39"/>
      <c r="AP149" s="40"/>
    </row>
    <row r="150" spans="1:42" ht="24.75" customHeight="1" x14ac:dyDescent="0.35">
      <c r="A150" s="24">
        <v>144</v>
      </c>
      <c r="B150" s="472" t="s">
        <v>579</v>
      </c>
      <c r="C150" s="24">
        <v>0</v>
      </c>
      <c r="D150" s="24">
        <v>0</v>
      </c>
      <c r="E150" s="24">
        <v>4</v>
      </c>
      <c r="F150" s="25">
        <v>4</v>
      </c>
      <c r="G150" s="24">
        <v>5</v>
      </c>
      <c r="H150" s="24">
        <v>0</v>
      </c>
      <c r="I150" s="24">
        <v>0</v>
      </c>
      <c r="J150" s="24">
        <v>0</v>
      </c>
      <c r="K150" s="24">
        <v>0</v>
      </c>
      <c r="L150" s="28">
        <v>0</v>
      </c>
      <c r="M150" s="24">
        <v>0</v>
      </c>
      <c r="N150" s="28">
        <v>0</v>
      </c>
      <c r="O150" s="26">
        <v>0</v>
      </c>
      <c r="P150" s="27">
        <v>1</v>
      </c>
      <c r="Q150" s="24">
        <v>398</v>
      </c>
      <c r="R150" s="28">
        <v>0</v>
      </c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30"/>
      <c r="AJ150" s="36"/>
      <c r="AK150" s="37"/>
      <c r="AL150" s="38"/>
      <c r="AM150" s="39"/>
      <c r="AN150" s="39"/>
      <c r="AO150" s="39"/>
      <c r="AP150" s="40"/>
    </row>
    <row r="151" spans="1:42" ht="24.75" customHeight="1" x14ac:dyDescent="0.35">
      <c r="A151" s="24">
        <v>145</v>
      </c>
      <c r="B151" s="472" t="s">
        <v>580</v>
      </c>
      <c r="C151" s="24">
        <v>0</v>
      </c>
      <c r="D151" s="24">
        <v>4</v>
      </c>
      <c r="E151" s="24">
        <v>0</v>
      </c>
      <c r="F151" s="25">
        <v>4</v>
      </c>
      <c r="G151" s="24">
        <v>2</v>
      </c>
      <c r="H151" s="24">
        <v>0</v>
      </c>
      <c r="I151" s="24">
        <v>0</v>
      </c>
      <c r="J151" s="24">
        <v>0</v>
      </c>
      <c r="K151" s="24">
        <v>1700</v>
      </c>
      <c r="L151" s="28">
        <v>19.541</v>
      </c>
      <c r="M151" s="24">
        <v>55</v>
      </c>
      <c r="N151" s="28">
        <v>0.71499999999999997</v>
      </c>
      <c r="O151" s="26">
        <v>180321.5</v>
      </c>
      <c r="P151" s="27">
        <v>0</v>
      </c>
      <c r="Q151" s="24">
        <v>0</v>
      </c>
      <c r="R151" s="28">
        <v>0</v>
      </c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30"/>
      <c r="AJ151" s="36"/>
      <c r="AK151" s="37"/>
      <c r="AL151" s="38"/>
      <c r="AM151" s="39"/>
      <c r="AN151" s="39"/>
      <c r="AO151" s="39"/>
      <c r="AP151" s="40"/>
    </row>
    <row r="152" spans="1:42" ht="24.75" customHeight="1" x14ac:dyDescent="0.35">
      <c r="A152" s="24">
        <v>146</v>
      </c>
      <c r="B152" s="472" t="s">
        <v>581</v>
      </c>
      <c r="C152" s="24">
        <v>0</v>
      </c>
      <c r="D152" s="24">
        <v>3</v>
      </c>
      <c r="E152" s="24">
        <v>1</v>
      </c>
      <c r="F152" s="25">
        <v>4</v>
      </c>
      <c r="G152" s="24">
        <v>0</v>
      </c>
      <c r="H152" s="24">
        <v>0</v>
      </c>
      <c r="I152" s="24">
        <v>0</v>
      </c>
      <c r="J152" s="24">
        <v>0</v>
      </c>
      <c r="K152" s="24">
        <v>54</v>
      </c>
      <c r="L152" s="28">
        <v>1.8599999999999999</v>
      </c>
      <c r="M152" s="24">
        <v>81</v>
      </c>
      <c r="N152" s="28">
        <v>1.21</v>
      </c>
      <c r="O152" s="26">
        <v>63160</v>
      </c>
      <c r="P152" s="27">
        <v>0</v>
      </c>
      <c r="Q152" s="24">
        <v>3</v>
      </c>
      <c r="R152" s="28">
        <v>0</v>
      </c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30"/>
      <c r="AJ152" s="36"/>
      <c r="AK152" s="37"/>
      <c r="AL152" s="38"/>
      <c r="AM152" s="39"/>
      <c r="AN152" s="39"/>
      <c r="AO152" s="39"/>
      <c r="AP152" s="40"/>
    </row>
    <row r="153" spans="1:42" ht="24.75" customHeight="1" x14ac:dyDescent="0.35">
      <c r="A153" s="24">
        <v>147</v>
      </c>
      <c r="B153" s="472" t="s">
        <v>582</v>
      </c>
      <c r="C153" s="24">
        <v>1</v>
      </c>
      <c r="D153" s="24">
        <v>1</v>
      </c>
      <c r="E153" s="24">
        <v>2</v>
      </c>
      <c r="F153" s="25">
        <v>4</v>
      </c>
      <c r="G153" s="24">
        <v>3</v>
      </c>
      <c r="H153" s="24">
        <v>2</v>
      </c>
      <c r="I153" s="24">
        <v>3</v>
      </c>
      <c r="J153" s="24">
        <v>48</v>
      </c>
      <c r="K153" s="24">
        <v>0</v>
      </c>
      <c r="L153" s="28">
        <v>0</v>
      </c>
      <c r="M153" s="24">
        <v>0</v>
      </c>
      <c r="N153" s="28">
        <v>0</v>
      </c>
      <c r="O153" s="26">
        <v>138869</v>
      </c>
      <c r="P153" s="27">
        <v>0</v>
      </c>
      <c r="Q153" s="24">
        <v>36</v>
      </c>
      <c r="R153" s="28">
        <v>0</v>
      </c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30"/>
      <c r="AJ153" s="36"/>
      <c r="AK153" s="37"/>
      <c r="AL153" s="38"/>
      <c r="AM153" s="39"/>
      <c r="AN153" s="39"/>
      <c r="AO153" s="39"/>
      <c r="AP153" s="40"/>
    </row>
    <row r="154" spans="1:42" ht="24.75" customHeight="1" x14ac:dyDescent="0.35">
      <c r="A154" s="24">
        <v>148</v>
      </c>
      <c r="B154" s="472" t="s">
        <v>583</v>
      </c>
      <c r="C154" s="24">
        <v>0</v>
      </c>
      <c r="D154" s="24">
        <v>1</v>
      </c>
      <c r="E154" s="24">
        <v>3</v>
      </c>
      <c r="F154" s="25">
        <v>4</v>
      </c>
      <c r="G154" s="24">
        <v>6</v>
      </c>
      <c r="H154" s="24">
        <v>0</v>
      </c>
      <c r="I154" s="24">
        <v>0</v>
      </c>
      <c r="J154" s="24">
        <v>0</v>
      </c>
      <c r="K154" s="24">
        <v>6</v>
      </c>
      <c r="L154" s="28">
        <v>0.54</v>
      </c>
      <c r="M154" s="24">
        <v>0</v>
      </c>
      <c r="N154" s="28">
        <v>0</v>
      </c>
      <c r="O154" s="26">
        <v>4560</v>
      </c>
      <c r="P154" s="27">
        <v>2</v>
      </c>
      <c r="Q154" s="24">
        <v>4</v>
      </c>
      <c r="R154" s="28">
        <v>0</v>
      </c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30"/>
      <c r="AJ154" s="36"/>
      <c r="AK154" s="37"/>
      <c r="AL154" s="38"/>
      <c r="AM154" s="39"/>
      <c r="AN154" s="39"/>
      <c r="AO154" s="39"/>
      <c r="AP154" s="40"/>
    </row>
    <row r="155" spans="1:42" ht="24.75" customHeight="1" x14ac:dyDescent="0.35">
      <c r="A155" s="24">
        <v>149</v>
      </c>
      <c r="B155" s="472" t="s">
        <v>464</v>
      </c>
      <c r="C155" s="24">
        <v>0</v>
      </c>
      <c r="D155" s="24">
        <v>3</v>
      </c>
      <c r="E155" s="24">
        <v>1</v>
      </c>
      <c r="F155" s="25">
        <v>4</v>
      </c>
      <c r="G155" s="24">
        <v>7</v>
      </c>
      <c r="H155" s="24">
        <v>0</v>
      </c>
      <c r="I155" s="24">
        <v>0</v>
      </c>
      <c r="J155" s="24">
        <v>0</v>
      </c>
      <c r="K155" s="24">
        <v>0</v>
      </c>
      <c r="L155" s="28">
        <v>0</v>
      </c>
      <c r="M155" s="24">
        <v>18</v>
      </c>
      <c r="N155" s="28">
        <v>1.4729999999999999</v>
      </c>
      <c r="O155" s="26">
        <v>373950</v>
      </c>
      <c r="P155" s="27">
        <v>0</v>
      </c>
      <c r="Q155" s="24">
        <v>1</v>
      </c>
      <c r="R155" s="28">
        <v>0</v>
      </c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30"/>
      <c r="AJ155" s="36"/>
      <c r="AK155" s="37"/>
      <c r="AL155" s="38"/>
      <c r="AM155" s="39"/>
      <c r="AN155" s="39"/>
      <c r="AO155" s="39"/>
      <c r="AP155" s="40"/>
    </row>
    <row r="156" spans="1:42" ht="24.75" customHeight="1" x14ac:dyDescent="0.35">
      <c r="A156" s="24">
        <v>150</v>
      </c>
      <c r="B156" s="472" t="s">
        <v>584</v>
      </c>
      <c r="C156" s="24">
        <v>0</v>
      </c>
      <c r="D156" s="24">
        <v>4</v>
      </c>
      <c r="E156" s="24">
        <v>0</v>
      </c>
      <c r="F156" s="25">
        <v>4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8">
        <v>0</v>
      </c>
      <c r="M156" s="24">
        <v>29</v>
      </c>
      <c r="N156" s="28">
        <v>9.31</v>
      </c>
      <c r="O156" s="26">
        <v>650950</v>
      </c>
      <c r="P156" s="27">
        <v>0</v>
      </c>
      <c r="Q156" s="24">
        <v>0</v>
      </c>
      <c r="R156" s="28">
        <v>0</v>
      </c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30"/>
      <c r="AJ156" s="36"/>
      <c r="AK156" s="37"/>
      <c r="AL156" s="38"/>
      <c r="AM156" s="39"/>
      <c r="AN156" s="39"/>
      <c r="AO156" s="39"/>
      <c r="AP156" s="40"/>
    </row>
    <row r="157" spans="1:42" ht="24.75" customHeight="1" x14ac:dyDescent="0.35">
      <c r="A157" s="24">
        <v>151</v>
      </c>
      <c r="B157" s="472" t="s">
        <v>585</v>
      </c>
      <c r="C157" s="24">
        <v>4</v>
      </c>
      <c r="D157" s="24">
        <v>0</v>
      </c>
      <c r="E157" s="24">
        <v>0</v>
      </c>
      <c r="F157" s="25">
        <v>4</v>
      </c>
      <c r="G157" s="24">
        <v>0</v>
      </c>
      <c r="H157" s="24">
        <v>28</v>
      </c>
      <c r="I157" s="24">
        <v>0</v>
      </c>
      <c r="J157" s="24">
        <v>67</v>
      </c>
      <c r="K157" s="24">
        <v>0</v>
      </c>
      <c r="L157" s="28">
        <v>0</v>
      </c>
      <c r="M157" s="24">
        <v>0</v>
      </c>
      <c r="N157" s="28">
        <v>0</v>
      </c>
      <c r="O157" s="26">
        <v>2730389</v>
      </c>
      <c r="P157" s="27">
        <v>0</v>
      </c>
      <c r="Q157" s="24">
        <v>0</v>
      </c>
      <c r="R157" s="28">
        <v>0</v>
      </c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30"/>
      <c r="AJ157" s="36"/>
      <c r="AK157" s="37"/>
      <c r="AL157" s="38"/>
      <c r="AM157" s="39"/>
      <c r="AN157" s="39"/>
      <c r="AO157" s="39"/>
      <c r="AP157" s="40"/>
    </row>
    <row r="158" spans="1:42" ht="24.75" customHeight="1" x14ac:dyDescent="0.35">
      <c r="A158" s="24">
        <v>152</v>
      </c>
      <c r="B158" s="472" t="s">
        <v>586</v>
      </c>
      <c r="C158" s="24">
        <v>1</v>
      </c>
      <c r="D158" s="24">
        <v>2</v>
      </c>
      <c r="E158" s="24">
        <v>1</v>
      </c>
      <c r="F158" s="25">
        <v>4</v>
      </c>
      <c r="G158" s="24">
        <v>3</v>
      </c>
      <c r="H158" s="24">
        <v>1</v>
      </c>
      <c r="I158" s="24">
        <v>2</v>
      </c>
      <c r="J158" s="24">
        <v>0</v>
      </c>
      <c r="K158" s="24">
        <v>39</v>
      </c>
      <c r="L158" s="28">
        <v>8.6999999999999994E-2</v>
      </c>
      <c r="M158" s="24">
        <v>87</v>
      </c>
      <c r="N158" s="28">
        <v>0.89</v>
      </c>
      <c r="O158" s="26">
        <v>143342</v>
      </c>
      <c r="P158" s="27">
        <v>0</v>
      </c>
      <c r="Q158" s="24">
        <v>0</v>
      </c>
      <c r="R158" s="28">
        <v>0</v>
      </c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30"/>
      <c r="AJ158" s="36"/>
      <c r="AK158" s="37"/>
      <c r="AL158" s="38"/>
      <c r="AM158" s="39"/>
      <c r="AN158" s="39"/>
      <c r="AO158" s="39"/>
      <c r="AP158" s="40"/>
    </row>
    <row r="159" spans="1:42" ht="24.75" customHeight="1" x14ac:dyDescent="0.35">
      <c r="A159" s="24">
        <v>153</v>
      </c>
      <c r="B159" s="472" t="s">
        <v>587</v>
      </c>
      <c r="C159" s="24">
        <v>1</v>
      </c>
      <c r="D159" s="24">
        <v>1</v>
      </c>
      <c r="E159" s="24">
        <v>1</v>
      </c>
      <c r="F159" s="25">
        <v>3</v>
      </c>
      <c r="G159" s="24">
        <v>0</v>
      </c>
      <c r="H159" s="24">
        <v>9</v>
      </c>
      <c r="I159" s="24">
        <v>2</v>
      </c>
      <c r="J159" s="24">
        <v>52</v>
      </c>
      <c r="K159" s="24">
        <v>0</v>
      </c>
      <c r="L159" s="28">
        <v>0</v>
      </c>
      <c r="M159" s="24">
        <v>146</v>
      </c>
      <c r="N159" s="28">
        <v>2.33</v>
      </c>
      <c r="O159" s="26">
        <v>202054</v>
      </c>
      <c r="P159" s="27">
        <v>0</v>
      </c>
      <c r="Q159" s="24">
        <v>0</v>
      </c>
      <c r="R159" s="28">
        <v>0</v>
      </c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30"/>
      <c r="AJ159" s="36"/>
      <c r="AK159" s="37"/>
      <c r="AL159" s="38"/>
      <c r="AM159" s="39"/>
      <c r="AN159" s="39"/>
      <c r="AO159" s="39"/>
      <c r="AP159" s="40"/>
    </row>
    <row r="160" spans="1:42" ht="24.75" customHeight="1" x14ac:dyDescent="0.35">
      <c r="A160" s="24">
        <v>154</v>
      </c>
      <c r="B160" s="472" t="s">
        <v>588</v>
      </c>
      <c r="C160" s="24">
        <v>0</v>
      </c>
      <c r="D160" s="24">
        <v>1</v>
      </c>
      <c r="E160" s="24">
        <v>2</v>
      </c>
      <c r="F160" s="25">
        <v>3</v>
      </c>
      <c r="G160" s="24">
        <v>1</v>
      </c>
      <c r="H160" s="24">
        <v>0</v>
      </c>
      <c r="I160" s="24">
        <v>0</v>
      </c>
      <c r="J160" s="24">
        <v>0</v>
      </c>
      <c r="K160" s="24">
        <v>0</v>
      </c>
      <c r="L160" s="28">
        <v>0</v>
      </c>
      <c r="M160" s="24">
        <v>25</v>
      </c>
      <c r="N160" s="28">
        <v>0.24660000000000001</v>
      </c>
      <c r="O160" s="26">
        <v>0</v>
      </c>
      <c r="P160" s="27">
        <v>0</v>
      </c>
      <c r="Q160" s="24">
        <v>0</v>
      </c>
      <c r="R160" s="28">
        <v>0</v>
      </c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30"/>
      <c r="AJ160" s="36"/>
      <c r="AK160" s="37"/>
      <c r="AL160" s="38"/>
      <c r="AM160" s="39"/>
      <c r="AN160" s="39"/>
      <c r="AO160" s="39"/>
      <c r="AP160" s="40"/>
    </row>
    <row r="161" spans="1:42" ht="24.75" customHeight="1" x14ac:dyDescent="0.35">
      <c r="A161" s="24">
        <v>155</v>
      </c>
      <c r="B161" s="472" t="s">
        <v>589</v>
      </c>
      <c r="C161" s="24">
        <v>0</v>
      </c>
      <c r="D161" s="24">
        <v>1</v>
      </c>
      <c r="E161" s="24">
        <v>2</v>
      </c>
      <c r="F161" s="25">
        <v>3</v>
      </c>
      <c r="G161" s="24">
        <v>2</v>
      </c>
      <c r="H161" s="24">
        <v>0</v>
      </c>
      <c r="I161" s="24">
        <v>0</v>
      </c>
      <c r="J161" s="24">
        <v>0</v>
      </c>
      <c r="K161" s="24">
        <v>0</v>
      </c>
      <c r="L161" s="28">
        <v>0</v>
      </c>
      <c r="M161" s="24">
        <v>6</v>
      </c>
      <c r="N161" s="28">
        <v>0.35</v>
      </c>
      <c r="O161" s="26">
        <v>12250</v>
      </c>
      <c r="P161" s="27">
        <v>0</v>
      </c>
      <c r="Q161" s="24">
        <v>0</v>
      </c>
      <c r="R161" s="28">
        <v>0</v>
      </c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30"/>
      <c r="AJ161" s="36"/>
      <c r="AK161" s="37"/>
      <c r="AL161" s="38"/>
      <c r="AM161" s="39"/>
      <c r="AN161" s="39"/>
      <c r="AO161" s="39"/>
      <c r="AP161" s="40"/>
    </row>
    <row r="162" spans="1:42" ht="24.75" customHeight="1" x14ac:dyDescent="0.35">
      <c r="A162" s="24">
        <v>156</v>
      </c>
      <c r="B162" s="472" t="s">
        <v>461</v>
      </c>
      <c r="C162" s="24">
        <v>2</v>
      </c>
      <c r="D162" s="24">
        <v>1</v>
      </c>
      <c r="E162" s="24">
        <v>0</v>
      </c>
      <c r="F162" s="25">
        <v>3</v>
      </c>
      <c r="G162" s="24">
        <v>0</v>
      </c>
      <c r="H162" s="24">
        <v>5</v>
      </c>
      <c r="I162" s="24">
        <v>0</v>
      </c>
      <c r="J162" s="28">
        <v>78.87</v>
      </c>
      <c r="K162" s="24">
        <v>0</v>
      </c>
      <c r="L162" s="28">
        <v>0</v>
      </c>
      <c r="M162" s="24">
        <v>3</v>
      </c>
      <c r="N162" s="28">
        <v>0.28000000000000003</v>
      </c>
      <c r="O162" s="26">
        <v>255414</v>
      </c>
      <c r="P162" s="27">
        <v>0</v>
      </c>
      <c r="Q162" s="24">
        <v>0</v>
      </c>
      <c r="R162" s="28">
        <v>0</v>
      </c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30"/>
      <c r="AJ162" s="36"/>
      <c r="AK162" s="37"/>
      <c r="AL162" s="38"/>
      <c r="AM162" s="39"/>
      <c r="AN162" s="39"/>
      <c r="AO162" s="39"/>
      <c r="AP162" s="40"/>
    </row>
    <row r="163" spans="1:42" ht="24.75" customHeight="1" x14ac:dyDescent="0.35">
      <c r="A163" s="24">
        <v>157</v>
      </c>
      <c r="B163" s="472" t="s">
        <v>590</v>
      </c>
      <c r="C163" s="24">
        <v>0</v>
      </c>
      <c r="D163" s="24">
        <v>0</v>
      </c>
      <c r="E163" s="24">
        <v>3</v>
      </c>
      <c r="F163" s="25">
        <v>3</v>
      </c>
      <c r="G163" s="24">
        <v>18</v>
      </c>
      <c r="H163" s="24">
        <v>0</v>
      </c>
      <c r="I163" s="24">
        <v>0</v>
      </c>
      <c r="J163" s="24">
        <v>0</v>
      </c>
      <c r="K163" s="24">
        <v>0</v>
      </c>
      <c r="L163" s="28">
        <v>0</v>
      </c>
      <c r="M163" s="24">
        <v>0</v>
      </c>
      <c r="N163" s="28">
        <v>0</v>
      </c>
      <c r="O163" s="26">
        <v>0</v>
      </c>
      <c r="P163" s="27">
        <v>0</v>
      </c>
      <c r="Q163" s="24">
        <v>0</v>
      </c>
      <c r="R163" s="28">
        <v>12</v>
      </c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30"/>
      <c r="AJ163" s="36"/>
      <c r="AK163" s="37"/>
      <c r="AL163" s="38"/>
      <c r="AM163" s="39"/>
      <c r="AN163" s="39"/>
      <c r="AO163" s="39"/>
      <c r="AP163" s="40"/>
    </row>
    <row r="164" spans="1:42" ht="24.75" customHeight="1" x14ac:dyDescent="0.35">
      <c r="A164" s="24">
        <v>158</v>
      </c>
      <c r="B164" s="472" t="s">
        <v>591</v>
      </c>
      <c r="C164" s="24">
        <v>0</v>
      </c>
      <c r="D164" s="24">
        <v>1</v>
      </c>
      <c r="E164" s="24">
        <v>2</v>
      </c>
      <c r="F164" s="25">
        <v>3</v>
      </c>
      <c r="G164" s="24">
        <v>1</v>
      </c>
      <c r="H164" s="24">
        <v>0</v>
      </c>
      <c r="I164" s="24">
        <v>0</v>
      </c>
      <c r="J164" s="24">
        <v>0</v>
      </c>
      <c r="K164" s="24">
        <v>0</v>
      </c>
      <c r="L164" s="28">
        <v>0</v>
      </c>
      <c r="M164" s="24">
        <v>188</v>
      </c>
      <c r="N164" s="28">
        <v>3.87</v>
      </c>
      <c r="O164" s="26">
        <v>448000</v>
      </c>
      <c r="P164" s="27">
        <v>668</v>
      </c>
      <c r="Q164" s="24">
        <v>0</v>
      </c>
      <c r="R164" s="28">
        <v>0</v>
      </c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30"/>
      <c r="AJ164" s="36"/>
      <c r="AK164" s="37"/>
      <c r="AL164" s="38"/>
      <c r="AM164" s="39"/>
      <c r="AN164" s="39"/>
      <c r="AO164" s="39"/>
      <c r="AP164" s="40"/>
    </row>
    <row r="165" spans="1:42" ht="24.75" customHeight="1" x14ac:dyDescent="0.35">
      <c r="A165" s="24">
        <v>159</v>
      </c>
      <c r="B165" s="472" t="s">
        <v>592</v>
      </c>
      <c r="C165" s="24">
        <v>0</v>
      </c>
      <c r="D165" s="24">
        <v>0</v>
      </c>
      <c r="E165" s="24">
        <v>3</v>
      </c>
      <c r="F165" s="25">
        <v>3</v>
      </c>
      <c r="G165" s="24">
        <v>2</v>
      </c>
      <c r="H165" s="24">
        <v>0</v>
      </c>
      <c r="I165" s="24">
        <v>0</v>
      </c>
      <c r="J165" s="24">
        <v>0</v>
      </c>
      <c r="K165" s="24">
        <v>0</v>
      </c>
      <c r="L165" s="28">
        <v>0</v>
      </c>
      <c r="M165" s="24">
        <v>0</v>
      </c>
      <c r="N165" s="28">
        <v>0</v>
      </c>
      <c r="O165" s="26">
        <v>7720</v>
      </c>
      <c r="P165" s="27">
        <v>51</v>
      </c>
      <c r="Q165" s="24">
        <v>0</v>
      </c>
      <c r="R165" s="28">
        <v>0</v>
      </c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30"/>
      <c r="AJ165" s="36"/>
      <c r="AK165" s="37"/>
      <c r="AL165" s="38"/>
      <c r="AM165" s="39"/>
      <c r="AN165" s="39"/>
      <c r="AO165" s="39"/>
      <c r="AP165" s="40"/>
    </row>
    <row r="166" spans="1:42" ht="24.75" customHeight="1" x14ac:dyDescent="0.35">
      <c r="A166" s="24">
        <v>160</v>
      </c>
      <c r="B166" s="472" t="s">
        <v>450</v>
      </c>
      <c r="C166" s="24">
        <v>0</v>
      </c>
      <c r="D166" s="24">
        <v>3</v>
      </c>
      <c r="E166" s="24">
        <v>0</v>
      </c>
      <c r="F166" s="25">
        <v>3</v>
      </c>
      <c r="G166" s="24">
        <v>6</v>
      </c>
      <c r="H166" s="24">
        <v>0</v>
      </c>
      <c r="I166" s="24">
        <v>0</v>
      </c>
      <c r="J166" s="24">
        <v>0</v>
      </c>
      <c r="K166" s="24">
        <v>0</v>
      </c>
      <c r="L166" s="28">
        <v>0</v>
      </c>
      <c r="M166" s="24">
        <v>35</v>
      </c>
      <c r="N166" s="28">
        <v>1.96</v>
      </c>
      <c r="O166" s="26">
        <v>96</v>
      </c>
      <c r="P166" s="27">
        <v>0</v>
      </c>
      <c r="Q166" s="24">
        <v>0</v>
      </c>
      <c r="R166" s="28">
        <v>0</v>
      </c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30"/>
      <c r="AJ166" s="36"/>
      <c r="AK166" s="37"/>
      <c r="AL166" s="38"/>
      <c r="AM166" s="39"/>
      <c r="AN166" s="39"/>
      <c r="AO166" s="39"/>
      <c r="AP166" s="40"/>
    </row>
    <row r="167" spans="1:42" ht="24.75" customHeight="1" x14ac:dyDescent="0.35">
      <c r="A167" s="24">
        <v>161</v>
      </c>
      <c r="B167" s="472" t="s">
        <v>593</v>
      </c>
      <c r="C167" s="24">
        <v>0</v>
      </c>
      <c r="D167" s="24">
        <v>0</v>
      </c>
      <c r="E167" s="24">
        <v>3</v>
      </c>
      <c r="F167" s="25">
        <v>3</v>
      </c>
      <c r="G167" s="24">
        <v>4</v>
      </c>
      <c r="H167" s="24">
        <v>0</v>
      </c>
      <c r="I167" s="24">
        <v>0</v>
      </c>
      <c r="J167" s="24">
        <v>0</v>
      </c>
      <c r="K167" s="24">
        <v>0</v>
      </c>
      <c r="L167" s="28">
        <v>0</v>
      </c>
      <c r="M167" s="24">
        <v>0</v>
      </c>
      <c r="N167" s="28">
        <v>0</v>
      </c>
      <c r="O167" s="26">
        <v>4700</v>
      </c>
      <c r="P167" s="27">
        <v>1</v>
      </c>
      <c r="Q167" s="24">
        <v>3</v>
      </c>
      <c r="R167" s="28">
        <v>11</v>
      </c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30"/>
      <c r="AJ167" s="36"/>
      <c r="AK167" s="37"/>
      <c r="AL167" s="38"/>
      <c r="AM167" s="39"/>
      <c r="AN167" s="39"/>
      <c r="AO167" s="39"/>
      <c r="AP167" s="40"/>
    </row>
    <row r="168" spans="1:42" ht="24.75" customHeight="1" x14ac:dyDescent="0.35">
      <c r="A168" s="24">
        <v>162</v>
      </c>
      <c r="B168" s="472" t="s">
        <v>594</v>
      </c>
      <c r="C168" s="24">
        <v>2</v>
      </c>
      <c r="D168" s="24">
        <v>1</v>
      </c>
      <c r="E168" s="24">
        <v>0</v>
      </c>
      <c r="F168" s="25">
        <v>3</v>
      </c>
      <c r="G168" s="24">
        <v>0</v>
      </c>
      <c r="H168" s="24">
        <v>6</v>
      </c>
      <c r="I168" s="24">
        <v>0</v>
      </c>
      <c r="J168" s="24">
        <v>4</v>
      </c>
      <c r="K168" s="24">
        <v>0</v>
      </c>
      <c r="L168" s="28">
        <v>0</v>
      </c>
      <c r="M168" s="24">
        <v>1</v>
      </c>
      <c r="N168" s="28">
        <v>3.87</v>
      </c>
      <c r="O168" s="26">
        <v>100000</v>
      </c>
      <c r="P168" s="27">
        <v>0</v>
      </c>
      <c r="Q168" s="24">
        <v>0</v>
      </c>
      <c r="R168" s="28">
        <v>0</v>
      </c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30"/>
      <c r="AJ168" s="36"/>
      <c r="AK168" s="37"/>
      <c r="AL168" s="38"/>
      <c r="AM168" s="39"/>
      <c r="AN168" s="39"/>
      <c r="AO168" s="39"/>
      <c r="AP168" s="40"/>
    </row>
    <row r="169" spans="1:42" ht="24.75" customHeight="1" x14ac:dyDescent="0.35">
      <c r="A169" s="24">
        <v>163</v>
      </c>
      <c r="B169" s="472" t="s">
        <v>595</v>
      </c>
      <c r="C169" s="24">
        <v>0</v>
      </c>
      <c r="D169" s="24">
        <v>0</v>
      </c>
      <c r="E169" s="24">
        <v>3</v>
      </c>
      <c r="F169" s="25">
        <v>3</v>
      </c>
      <c r="G169" s="24">
        <v>3</v>
      </c>
      <c r="H169" s="24">
        <v>0</v>
      </c>
      <c r="I169" s="24">
        <v>0</v>
      </c>
      <c r="J169" s="24">
        <v>0</v>
      </c>
      <c r="K169" s="24">
        <v>0</v>
      </c>
      <c r="L169" s="28">
        <v>0</v>
      </c>
      <c r="M169" s="24">
        <v>0</v>
      </c>
      <c r="N169" s="28">
        <v>0</v>
      </c>
      <c r="O169" s="26">
        <v>0</v>
      </c>
      <c r="P169" s="27">
        <v>0</v>
      </c>
      <c r="Q169" s="24">
        <v>0</v>
      </c>
      <c r="R169" s="28">
        <v>0</v>
      </c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30"/>
      <c r="AJ169" s="36"/>
      <c r="AK169" s="37"/>
      <c r="AL169" s="38"/>
      <c r="AM169" s="39"/>
      <c r="AN169" s="39"/>
      <c r="AO169" s="39"/>
      <c r="AP169" s="40"/>
    </row>
    <row r="170" spans="1:42" ht="24.75" customHeight="1" x14ac:dyDescent="0.35">
      <c r="A170" s="24">
        <v>164</v>
      </c>
      <c r="B170" s="472" t="s">
        <v>596</v>
      </c>
      <c r="C170" s="24">
        <v>3</v>
      </c>
      <c r="D170" s="24">
        <v>0</v>
      </c>
      <c r="E170" s="24">
        <v>0</v>
      </c>
      <c r="F170" s="25">
        <v>3</v>
      </c>
      <c r="G170" s="24">
        <v>0</v>
      </c>
      <c r="H170" s="24">
        <v>14</v>
      </c>
      <c r="I170" s="24">
        <v>1</v>
      </c>
      <c r="J170" s="24">
        <v>8</v>
      </c>
      <c r="K170" s="24">
        <v>0</v>
      </c>
      <c r="L170" s="28">
        <v>0</v>
      </c>
      <c r="M170" s="24">
        <v>0</v>
      </c>
      <c r="N170" s="28">
        <v>0</v>
      </c>
      <c r="O170" s="26">
        <v>1158930</v>
      </c>
      <c r="P170" s="27">
        <v>0</v>
      </c>
      <c r="Q170" s="24">
        <v>0</v>
      </c>
      <c r="R170" s="28">
        <v>0</v>
      </c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30"/>
      <c r="AJ170" s="36"/>
      <c r="AK170" s="37"/>
      <c r="AL170" s="38"/>
      <c r="AM170" s="39"/>
      <c r="AN170" s="39"/>
      <c r="AO170" s="39"/>
      <c r="AP170" s="40"/>
    </row>
    <row r="171" spans="1:42" ht="24.75" customHeight="1" x14ac:dyDescent="0.35">
      <c r="A171" s="24">
        <v>165</v>
      </c>
      <c r="B171" s="472" t="s">
        <v>597</v>
      </c>
      <c r="C171" s="24">
        <v>0</v>
      </c>
      <c r="D171" s="24">
        <v>0</v>
      </c>
      <c r="E171" s="24">
        <v>3</v>
      </c>
      <c r="F171" s="25">
        <v>3</v>
      </c>
      <c r="G171" s="24">
        <v>23</v>
      </c>
      <c r="H171" s="24">
        <v>0</v>
      </c>
      <c r="I171" s="24">
        <v>0</v>
      </c>
      <c r="J171" s="24">
        <v>0</v>
      </c>
      <c r="K171" s="24">
        <v>0</v>
      </c>
      <c r="L171" s="28">
        <v>0</v>
      </c>
      <c r="M171" s="24">
        <v>0</v>
      </c>
      <c r="N171" s="28">
        <v>0</v>
      </c>
      <c r="O171" s="26">
        <v>2862800</v>
      </c>
      <c r="P171" s="27">
        <v>0</v>
      </c>
      <c r="Q171" s="24">
        <v>0</v>
      </c>
      <c r="R171" s="28">
        <v>254.5</v>
      </c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30"/>
      <c r="AJ171" s="36"/>
      <c r="AK171" s="37"/>
      <c r="AL171" s="38"/>
      <c r="AM171" s="39"/>
      <c r="AN171" s="39"/>
      <c r="AO171" s="39"/>
      <c r="AP171" s="40"/>
    </row>
    <row r="172" spans="1:42" ht="24.75" customHeight="1" x14ac:dyDescent="0.35">
      <c r="A172" s="24">
        <v>166</v>
      </c>
      <c r="B172" s="472" t="s">
        <v>598</v>
      </c>
      <c r="C172" s="24">
        <v>3</v>
      </c>
      <c r="D172" s="24">
        <v>0</v>
      </c>
      <c r="E172" s="24">
        <v>0</v>
      </c>
      <c r="F172" s="25">
        <v>3</v>
      </c>
      <c r="G172" s="24">
        <v>0</v>
      </c>
      <c r="H172" s="24">
        <v>21</v>
      </c>
      <c r="I172" s="24">
        <v>0</v>
      </c>
      <c r="J172" s="24">
        <v>28</v>
      </c>
      <c r="K172" s="24">
        <v>0</v>
      </c>
      <c r="L172" s="28">
        <v>0</v>
      </c>
      <c r="M172" s="24">
        <v>0</v>
      </c>
      <c r="N172" s="28">
        <v>0</v>
      </c>
      <c r="O172" s="26">
        <v>1438117.5572500001</v>
      </c>
      <c r="P172" s="27">
        <v>0</v>
      </c>
      <c r="Q172" s="24">
        <v>0</v>
      </c>
      <c r="R172" s="28">
        <v>0</v>
      </c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30"/>
      <c r="AJ172" s="36"/>
      <c r="AK172" s="37"/>
      <c r="AL172" s="38"/>
      <c r="AM172" s="39"/>
      <c r="AN172" s="39"/>
      <c r="AO172" s="39"/>
      <c r="AP172" s="40"/>
    </row>
    <row r="173" spans="1:42" ht="24.75" customHeight="1" x14ac:dyDescent="0.35">
      <c r="A173" s="24">
        <v>167</v>
      </c>
      <c r="B173" s="472" t="s">
        <v>599</v>
      </c>
      <c r="C173" s="24">
        <v>0</v>
      </c>
      <c r="D173" s="24">
        <v>3</v>
      </c>
      <c r="E173" s="24">
        <v>0</v>
      </c>
      <c r="F173" s="25">
        <v>3</v>
      </c>
      <c r="G173" s="24">
        <v>1</v>
      </c>
      <c r="H173" s="24">
        <v>0</v>
      </c>
      <c r="I173" s="24">
        <v>0</v>
      </c>
      <c r="J173" s="24">
        <v>0</v>
      </c>
      <c r="K173" s="24">
        <v>0</v>
      </c>
      <c r="L173" s="28">
        <v>0</v>
      </c>
      <c r="M173" s="24">
        <v>98</v>
      </c>
      <c r="N173" s="28">
        <v>2.66</v>
      </c>
      <c r="O173" s="26">
        <v>216428</v>
      </c>
      <c r="P173" s="27">
        <v>0</v>
      </c>
      <c r="Q173" s="24">
        <v>0</v>
      </c>
      <c r="R173" s="28">
        <v>0</v>
      </c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30"/>
      <c r="AJ173" s="36"/>
      <c r="AK173" s="37"/>
      <c r="AL173" s="38"/>
      <c r="AM173" s="39"/>
      <c r="AN173" s="39"/>
      <c r="AO173" s="39"/>
      <c r="AP173" s="40"/>
    </row>
    <row r="174" spans="1:42" ht="24.75" customHeight="1" x14ac:dyDescent="0.35">
      <c r="A174" s="24">
        <v>168</v>
      </c>
      <c r="B174" s="472" t="s">
        <v>600</v>
      </c>
      <c r="C174" s="24">
        <v>0</v>
      </c>
      <c r="D174" s="24">
        <v>2</v>
      </c>
      <c r="E174" s="24">
        <v>1</v>
      </c>
      <c r="F174" s="25">
        <v>3</v>
      </c>
      <c r="G174" s="24">
        <v>5</v>
      </c>
      <c r="H174" s="24">
        <v>0</v>
      </c>
      <c r="I174" s="24">
        <v>0</v>
      </c>
      <c r="J174" s="24">
        <v>0</v>
      </c>
      <c r="K174" s="24">
        <v>0</v>
      </c>
      <c r="L174" s="28">
        <v>0</v>
      </c>
      <c r="M174" s="24">
        <v>9</v>
      </c>
      <c r="N174" s="28">
        <v>0.57999999999999996</v>
      </c>
      <c r="O174" s="26">
        <v>19770</v>
      </c>
      <c r="P174" s="27">
        <v>5</v>
      </c>
      <c r="Q174" s="24">
        <v>0</v>
      </c>
      <c r="R174" s="28">
        <v>0</v>
      </c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30"/>
      <c r="AJ174" s="36"/>
      <c r="AK174" s="37"/>
      <c r="AL174" s="38"/>
      <c r="AM174" s="39"/>
      <c r="AN174" s="39"/>
      <c r="AO174" s="39"/>
      <c r="AP174" s="40"/>
    </row>
    <row r="175" spans="1:42" ht="24.75" customHeight="1" x14ac:dyDescent="0.35">
      <c r="A175" s="24">
        <v>169</v>
      </c>
      <c r="B175" s="472" t="s">
        <v>601</v>
      </c>
      <c r="C175" s="24">
        <v>2</v>
      </c>
      <c r="D175" s="24">
        <v>1</v>
      </c>
      <c r="E175" s="24">
        <v>0</v>
      </c>
      <c r="F175" s="25">
        <v>3</v>
      </c>
      <c r="G175" s="24">
        <v>1</v>
      </c>
      <c r="H175" s="24">
        <v>5</v>
      </c>
      <c r="I175" s="24">
        <v>0</v>
      </c>
      <c r="J175" s="24">
        <v>29</v>
      </c>
      <c r="K175" s="24">
        <v>0</v>
      </c>
      <c r="L175" s="28">
        <v>0</v>
      </c>
      <c r="M175" s="24">
        <v>46</v>
      </c>
      <c r="N175" s="28">
        <v>1.64</v>
      </c>
      <c r="O175" s="26">
        <v>0</v>
      </c>
      <c r="P175" s="27">
        <v>0</v>
      </c>
      <c r="Q175" s="24">
        <v>0</v>
      </c>
      <c r="R175" s="28">
        <v>0</v>
      </c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30"/>
      <c r="AJ175" s="36"/>
      <c r="AK175" s="37"/>
      <c r="AL175" s="38"/>
      <c r="AM175" s="39"/>
      <c r="AN175" s="39"/>
      <c r="AO175" s="39"/>
      <c r="AP175" s="40"/>
    </row>
    <row r="176" spans="1:42" ht="24.75" customHeight="1" x14ac:dyDescent="0.35">
      <c r="A176" s="24">
        <v>170</v>
      </c>
      <c r="B176" s="472" t="s">
        <v>602</v>
      </c>
      <c r="C176" s="24">
        <v>3</v>
      </c>
      <c r="D176" s="24">
        <v>0</v>
      </c>
      <c r="E176" s="24">
        <v>0</v>
      </c>
      <c r="F176" s="25">
        <v>3</v>
      </c>
      <c r="G176" s="24">
        <v>0</v>
      </c>
      <c r="H176" s="24">
        <v>13</v>
      </c>
      <c r="I176" s="24">
        <v>3</v>
      </c>
      <c r="J176" s="24">
        <v>72</v>
      </c>
      <c r="K176" s="24">
        <v>0</v>
      </c>
      <c r="L176" s="28">
        <v>0</v>
      </c>
      <c r="M176" s="24">
        <v>0</v>
      </c>
      <c r="N176" s="28">
        <v>0</v>
      </c>
      <c r="O176" s="26">
        <v>68244.22</v>
      </c>
      <c r="P176" s="27">
        <v>0</v>
      </c>
      <c r="Q176" s="24">
        <v>0</v>
      </c>
      <c r="R176" s="28">
        <v>0</v>
      </c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30"/>
      <c r="AJ176" s="36"/>
      <c r="AK176" s="37"/>
      <c r="AL176" s="38"/>
      <c r="AM176" s="39"/>
      <c r="AN176" s="39"/>
      <c r="AO176" s="39"/>
      <c r="AP176" s="40"/>
    </row>
    <row r="177" spans="1:42" ht="24.75" customHeight="1" x14ac:dyDescent="0.35">
      <c r="A177" s="24">
        <v>171</v>
      </c>
      <c r="B177" s="472" t="s">
        <v>603</v>
      </c>
      <c r="C177" s="24">
        <v>0</v>
      </c>
      <c r="D177" s="24">
        <v>3</v>
      </c>
      <c r="E177" s="24">
        <v>0</v>
      </c>
      <c r="F177" s="25">
        <v>3</v>
      </c>
      <c r="G177" s="24">
        <v>3</v>
      </c>
      <c r="H177" s="24">
        <v>0</v>
      </c>
      <c r="I177" s="24">
        <v>0</v>
      </c>
      <c r="J177" s="24">
        <v>0</v>
      </c>
      <c r="K177" s="24">
        <v>0</v>
      </c>
      <c r="L177" s="28">
        <v>0</v>
      </c>
      <c r="M177" s="24">
        <v>695</v>
      </c>
      <c r="N177" s="28">
        <v>520.30600000000004</v>
      </c>
      <c r="O177" s="26">
        <v>5556800</v>
      </c>
      <c r="P177" s="27">
        <v>0</v>
      </c>
      <c r="Q177" s="24">
        <v>0</v>
      </c>
      <c r="R177" s="28">
        <v>0</v>
      </c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30"/>
      <c r="AJ177" s="36"/>
      <c r="AK177" s="37"/>
      <c r="AL177" s="38"/>
      <c r="AM177" s="39"/>
      <c r="AN177" s="39"/>
      <c r="AO177" s="39"/>
      <c r="AP177" s="40"/>
    </row>
    <row r="178" spans="1:42" ht="24.75" customHeight="1" x14ac:dyDescent="0.35">
      <c r="A178" s="24">
        <v>172</v>
      </c>
      <c r="B178" s="472" t="s">
        <v>604</v>
      </c>
      <c r="C178" s="24">
        <v>0</v>
      </c>
      <c r="D178" s="24">
        <v>2</v>
      </c>
      <c r="E178" s="24">
        <v>1</v>
      </c>
      <c r="F178" s="25">
        <v>3</v>
      </c>
      <c r="G178" s="24">
        <v>2</v>
      </c>
      <c r="H178" s="24">
        <v>0</v>
      </c>
      <c r="I178" s="24">
        <v>0</v>
      </c>
      <c r="J178" s="24">
        <v>0</v>
      </c>
      <c r="K178" s="24">
        <v>0</v>
      </c>
      <c r="L178" s="28">
        <v>0</v>
      </c>
      <c r="M178" s="24">
        <v>5</v>
      </c>
      <c r="N178" s="28">
        <v>0.79</v>
      </c>
      <c r="O178" s="26">
        <v>26100</v>
      </c>
      <c r="P178" s="27">
        <v>0</v>
      </c>
      <c r="Q178" s="24">
        <v>0</v>
      </c>
      <c r="R178" s="28">
        <v>23</v>
      </c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30"/>
      <c r="AJ178" s="36"/>
      <c r="AK178" s="37"/>
      <c r="AL178" s="38"/>
      <c r="AM178" s="39"/>
      <c r="AN178" s="39"/>
      <c r="AO178" s="39"/>
      <c r="AP178" s="40"/>
    </row>
    <row r="179" spans="1:42" ht="24.75" customHeight="1" x14ac:dyDescent="0.35">
      <c r="A179" s="24">
        <v>173</v>
      </c>
      <c r="B179" s="472" t="s">
        <v>605</v>
      </c>
      <c r="C179" s="24">
        <v>2</v>
      </c>
      <c r="D179" s="24">
        <v>0</v>
      </c>
      <c r="E179" s="24">
        <v>1</v>
      </c>
      <c r="F179" s="25">
        <v>3</v>
      </c>
      <c r="G179" s="24">
        <v>1</v>
      </c>
      <c r="H179" s="24">
        <v>20</v>
      </c>
      <c r="I179" s="24">
        <v>0</v>
      </c>
      <c r="J179" s="24">
        <v>0</v>
      </c>
      <c r="K179" s="24">
        <v>0</v>
      </c>
      <c r="L179" s="28">
        <v>0</v>
      </c>
      <c r="M179" s="24">
        <v>0</v>
      </c>
      <c r="N179" s="28">
        <v>0</v>
      </c>
      <c r="O179" s="26">
        <v>1364884.4</v>
      </c>
      <c r="P179" s="27">
        <v>0</v>
      </c>
      <c r="Q179" s="24">
        <v>1</v>
      </c>
      <c r="R179" s="28">
        <v>0</v>
      </c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30"/>
      <c r="AJ179" s="36"/>
      <c r="AK179" s="37"/>
      <c r="AL179" s="38"/>
      <c r="AM179" s="39"/>
      <c r="AN179" s="39"/>
      <c r="AO179" s="39"/>
      <c r="AP179" s="40"/>
    </row>
    <row r="180" spans="1:42" ht="24.75" customHeight="1" x14ac:dyDescent="0.35">
      <c r="A180" s="24">
        <v>174</v>
      </c>
      <c r="B180" s="472" t="s">
        <v>606</v>
      </c>
      <c r="C180" s="24">
        <v>0</v>
      </c>
      <c r="D180" s="24">
        <v>0</v>
      </c>
      <c r="E180" s="24">
        <v>3</v>
      </c>
      <c r="F180" s="25">
        <v>3</v>
      </c>
      <c r="G180" s="24">
        <v>5</v>
      </c>
      <c r="H180" s="24">
        <v>0</v>
      </c>
      <c r="I180" s="24">
        <v>0</v>
      </c>
      <c r="J180" s="24">
        <v>0</v>
      </c>
      <c r="K180" s="24">
        <v>0</v>
      </c>
      <c r="L180" s="28">
        <v>0</v>
      </c>
      <c r="M180" s="24">
        <v>0</v>
      </c>
      <c r="N180" s="28">
        <v>0</v>
      </c>
      <c r="O180" s="26">
        <v>9160</v>
      </c>
      <c r="P180" s="27">
        <v>0</v>
      </c>
      <c r="Q180" s="24">
        <v>18</v>
      </c>
      <c r="R180" s="28">
        <v>36.700000000000003</v>
      </c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30"/>
      <c r="AJ180" s="36"/>
      <c r="AK180" s="37"/>
      <c r="AL180" s="38"/>
      <c r="AM180" s="39"/>
      <c r="AN180" s="39"/>
      <c r="AO180" s="39"/>
      <c r="AP180" s="40"/>
    </row>
    <row r="181" spans="1:42" ht="24.75" customHeight="1" x14ac:dyDescent="0.35">
      <c r="A181" s="24">
        <v>175</v>
      </c>
      <c r="B181" s="472" t="s">
        <v>607</v>
      </c>
      <c r="C181" s="24">
        <v>2</v>
      </c>
      <c r="D181" s="24">
        <v>0</v>
      </c>
      <c r="E181" s="24">
        <v>1</v>
      </c>
      <c r="F181" s="25">
        <v>3</v>
      </c>
      <c r="G181" s="24">
        <v>2</v>
      </c>
      <c r="H181" s="24">
        <v>3</v>
      </c>
      <c r="I181" s="24">
        <v>1</v>
      </c>
      <c r="J181" s="24">
        <v>36</v>
      </c>
      <c r="K181" s="24">
        <v>0</v>
      </c>
      <c r="L181" s="28">
        <v>0</v>
      </c>
      <c r="M181" s="24">
        <v>0</v>
      </c>
      <c r="N181" s="28">
        <v>0</v>
      </c>
      <c r="O181" s="26">
        <v>65935</v>
      </c>
      <c r="P181" s="27">
        <v>0</v>
      </c>
      <c r="Q181" s="24">
        <v>0</v>
      </c>
      <c r="R181" s="28">
        <v>0</v>
      </c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30"/>
      <c r="AJ181" s="36"/>
      <c r="AK181" s="37"/>
      <c r="AL181" s="38"/>
      <c r="AM181" s="39"/>
      <c r="AN181" s="39"/>
      <c r="AO181" s="39"/>
      <c r="AP181" s="40"/>
    </row>
    <row r="182" spans="1:42" ht="24.75" customHeight="1" x14ac:dyDescent="0.35">
      <c r="A182" s="24">
        <v>176</v>
      </c>
      <c r="B182" s="472" t="s">
        <v>608</v>
      </c>
      <c r="C182" s="24">
        <v>0</v>
      </c>
      <c r="D182" s="24">
        <v>1</v>
      </c>
      <c r="E182" s="24">
        <v>2</v>
      </c>
      <c r="F182" s="25">
        <v>3</v>
      </c>
      <c r="G182" s="24">
        <v>4</v>
      </c>
      <c r="H182" s="24">
        <v>0</v>
      </c>
      <c r="I182" s="24">
        <v>0</v>
      </c>
      <c r="J182" s="24">
        <v>0</v>
      </c>
      <c r="K182" s="24">
        <v>0</v>
      </c>
      <c r="L182" s="28">
        <v>0</v>
      </c>
      <c r="M182" s="24">
        <v>19</v>
      </c>
      <c r="N182" s="28">
        <v>1.96</v>
      </c>
      <c r="O182" s="26">
        <v>34180</v>
      </c>
      <c r="P182" s="27">
        <v>1</v>
      </c>
      <c r="Q182" s="24">
        <v>0</v>
      </c>
      <c r="R182" s="28">
        <v>15</v>
      </c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30"/>
      <c r="AJ182" s="36"/>
      <c r="AK182" s="37"/>
      <c r="AL182" s="38"/>
      <c r="AM182" s="39"/>
      <c r="AN182" s="39"/>
      <c r="AO182" s="39"/>
      <c r="AP182" s="40"/>
    </row>
    <row r="183" spans="1:42" ht="24.75" customHeight="1" x14ac:dyDescent="0.35">
      <c r="A183" s="24">
        <v>177</v>
      </c>
      <c r="B183" s="472" t="s">
        <v>609</v>
      </c>
      <c r="C183" s="24">
        <v>3</v>
      </c>
      <c r="D183" s="24">
        <v>0</v>
      </c>
      <c r="E183" s="24">
        <v>0</v>
      </c>
      <c r="F183" s="25">
        <v>3</v>
      </c>
      <c r="G183" s="24">
        <v>0</v>
      </c>
      <c r="H183" s="24">
        <v>151</v>
      </c>
      <c r="I183" s="24">
        <v>1</v>
      </c>
      <c r="J183" s="24">
        <v>62</v>
      </c>
      <c r="K183" s="24">
        <v>0</v>
      </c>
      <c r="L183" s="28">
        <v>0</v>
      </c>
      <c r="M183" s="24">
        <v>0</v>
      </c>
      <c r="N183" s="28">
        <v>0</v>
      </c>
      <c r="O183" s="26">
        <v>17147500.16</v>
      </c>
      <c r="P183" s="27">
        <v>0</v>
      </c>
      <c r="Q183" s="24">
        <v>0</v>
      </c>
      <c r="R183" s="28">
        <v>0</v>
      </c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30"/>
      <c r="AJ183" s="36"/>
      <c r="AK183" s="37"/>
      <c r="AL183" s="38"/>
      <c r="AM183" s="39"/>
      <c r="AN183" s="39"/>
      <c r="AO183" s="39"/>
      <c r="AP183" s="40"/>
    </row>
    <row r="184" spans="1:42" ht="24.75" customHeight="1" x14ac:dyDescent="0.35">
      <c r="A184" s="24">
        <v>178</v>
      </c>
      <c r="B184" s="472" t="s">
        <v>610</v>
      </c>
      <c r="C184" s="24">
        <v>1</v>
      </c>
      <c r="D184" s="24">
        <v>0</v>
      </c>
      <c r="E184" s="24">
        <v>2</v>
      </c>
      <c r="F184" s="25">
        <v>3</v>
      </c>
      <c r="G184" s="24">
        <v>0</v>
      </c>
      <c r="H184" s="24">
        <v>28</v>
      </c>
      <c r="I184" s="24">
        <v>2</v>
      </c>
      <c r="J184" s="24">
        <v>44</v>
      </c>
      <c r="K184" s="24">
        <v>0</v>
      </c>
      <c r="L184" s="28">
        <v>0</v>
      </c>
      <c r="M184" s="24">
        <v>0</v>
      </c>
      <c r="N184" s="28">
        <v>0</v>
      </c>
      <c r="O184" s="26">
        <v>3385421.3</v>
      </c>
      <c r="P184" s="27">
        <v>0</v>
      </c>
      <c r="Q184" s="24">
        <v>2</v>
      </c>
      <c r="R184" s="28">
        <v>0</v>
      </c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30"/>
      <c r="AJ184" s="36"/>
      <c r="AK184" s="37"/>
      <c r="AL184" s="38"/>
      <c r="AM184" s="39"/>
      <c r="AN184" s="39"/>
      <c r="AO184" s="39"/>
      <c r="AP184" s="40"/>
    </row>
    <row r="185" spans="1:42" ht="24.75" customHeight="1" x14ac:dyDescent="0.35">
      <c r="A185" s="24">
        <v>179</v>
      </c>
      <c r="B185" s="472" t="s">
        <v>611</v>
      </c>
      <c r="C185" s="24">
        <v>0</v>
      </c>
      <c r="D185" s="24">
        <v>1</v>
      </c>
      <c r="E185" s="24">
        <v>1</v>
      </c>
      <c r="F185" s="25">
        <v>2</v>
      </c>
      <c r="G185" s="24">
        <v>2</v>
      </c>
      <c r="H185" s="24">
        <v>0</v>
      </c>
      <c r="I185" s="24">
        <v>0</v>
      </c>
      <c r="J185" s="24">
        <v>0</v>
      </c>
      <c r="K185" s="24">
        <v>11</v>
      </c>
      <c r="L185" s="28">
        <v>2.2799999999999998</v>
      </c>
      <c r="M185" s="24">
        <v>0</v>
      </c>
      <c r="N185" s="28">
        <v>0</v>
      </c>
      <c r="O185" s="26">
        <v>57000</v>
      </c>
      <c r="P185" s="27">
        <v>0</v>
      </c>
      <c r="Q185" s="24">
        <v>1</v>
      </c>
      <c r="R185" s="28">
        <v>0</v>
      </c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30"/>
      <c r="AJ185" s="36"/>
      <c r="AK185" s="37"/>
      <c r="AL185" s="38"/>
      <c r="AM185" s="39"/>
      <c r="AN185" s="39"/>
      <c r="AO185" s="39"/>
      <c r="AP185" s="40"/>
    </row>
    <row r="186" spans="1:42" ht="24.75" customHeight="1" x14ac:dyDescent="0.35">
      <c r="A186" s="24">
        <v>180</v>
      </c>
      <c r="B186" s="472" t="s">
        <v>612</v>
      </c>
      <c r="C186" s="24">
        <v>1</v>
      </c>
      <c r="D186" s="24">
        <v>1</v>
      </c>
      <c r="E186" s="24">
        <v>0</v>
      </c>
      <c r="F186" s="25">
        <v>2</v>
      </c>
      <c r="G186" s="24">
        <v>3</v>
      </c>
      <c r="H186" s="24">
        <v>3</v>
      </c>
      <c r="I186" s="24">
        <v>1</v>
      </c>
      <c r="J186" s="24">
        <v>42</v>
      </c>
      <c r="K186" s="24">
        <v>0</v>
      </c>
      <c r="L186" s="28">
        <v>0</v>
      </c>
      <c r="M186" s="24">
        <v>14</v>
      </c>
      <c r="N186" s="28">
        <v>1.26</v>
      </c>
      <c r="O186" s="26">
        <v>116796</v>
      </c>
      <c r="P186" s="27">
        <v>0</v>
      </c>
      <c r="Q186" s="24">
        <v>0</v>
      </c>
      <c r="R186" s="28">
        <v>0</v>
      </c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30"/>
      <c r="AJ186" s="36"/>
      <c r="AK186" s="37"/>
      <c r="AL186" s="38"/>
      <c r="AM186" s="39"/>
      <c r="AN186" s="39"/>
      <c r="AO186" s="39"/>
      <c r="AP186" s="40"/>
    </row>
    <row r="187" spans="1:42" ht="24.75" customHeight="1" x14ac:dyDescent="0.35">
      <c r="A187" s="24">
        <v>181</v>
      </c>
      <c r="B187" s="472" t="s">
        <v>613</v>
      </c>
      <c r="C187" s="24">
        <v>0</v>
      </c>
      <c r="D187" s="24">
        <v>2</v>
      </c>
      <c r="E187" s="24">
        <v>0</v>
      </c>
      <c r="F187" s="25">
        <v>2</v>
      </c>
      <c r="G187" s="24">
        <v>0</v>
      </c>
      <c r="H187" s="24">
        <v>0</v>
      </c>
      <c r="I187" s="24">
        <v>0</v>
      </c>
      <c r="J187" s="24">
        <v>0</v>
      </c>
      <c r="K187" s="24">
        <v>79</v>
      </c>
      <c r="L187" s="28">
        <v>5.7889999999999997</v>
      </c>
      <c r="M187" s="24">
        <v>0</v>
      </c>
      <c r="N187" s="28">
        <v>0</v>
      </c>
      <c r="O187" s="26">
        <v>167300</v>
      </c>
      <c r="P187" s="27">
        <v>0</v>
      </c>
      <c r="Q187" s="24">
        <v>0</v>
      </c>
      <c r="R187" s="28">
        <v>0</v>
      </c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30"/>
      <c r="AJ187" s="36"/>
      <c r="AK187" s="37"/>
      <c r="AL187" s="38"/>
      <c r="AM187" s="39"/>
      <c r="AN187" s="39"/>
      <c r="AO187" s="39"/>
      <c r="AP187" s="40"/>
    </row>
    <row r="188" spans="1:42" ht="24.75" customHeight="1" x14ac:dyDescent="0.35">
      <c r="A188" s="24">
        <v>182</v>
      </c>
      <c r="B188" s="472" t="s">
        <v>614</v>
      </c>
      <c r="C188" s="24">
        <v>2</v>
      </c>
      <c r="D188" s="24">
        <v>0</v>
      </c>
      <c r="E188" s="24">
        <v>0</v>
      </c>
      <c r="F188" s="25">
        <v>2</v>
      </c>
      <c r="G188" s="24">
        <v>2</v>
      </c>
      <c r="H188" s="24">
        <v>5</v>
      </c>
      <c r="I188" s="24">
        <v>0</v>
      </c>
      <c r="J188" s="24">
        <v>98</v>
      </c>
      <c r="K188" s="24">
        <v>0</v>
      </c>
      <c r="L188" s="28">
        <v>0</v>
      </c>
      <c r="M188" s="24">
        <v>0</v>
      </c>
      <c r="N188" s="28">
        <v>0</v>
      </c>
      <c r="O188" s="26">
        <v>358282.14</v>
      </c>
      <c r="P188" s="27">
        <v>0</v>
      </c>
      <c r="Q188" s="24">
        <v>0</v>
      </c>
      <c r="R188" s="28">
        <v>0</v>
      </c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30"/>
      <c r="AJ188" s="36"/>
      <c r="AK188" s="37"/>
      <c r="AL188" s="38"/>
      <c r="AM188" s="39"/>
      <c r="AN188" s="39"/>
      <c r="AO188" s="39"/>
      <c r="AP188" s="40"/>
    </row>
    <row r="189" spans="1:42" ht="24.75" customHeight="1" x14ac:dyDescent="0.35">
      <c r="A189" s="24">
        <v>183</v>
      </c>
      <c r="B189" s="472" t="s">
        <v>615</v>
      </c>
      <c r="C189" s="24">
        <v>1</v>
      </c>
      <c r="D189" s="24">
        <v>0</v>
      </c>
      <c r="E189" s="24">
        <v>1</v>
      </c>
      <c r="F189" s="25">
        <v>2</v>
      </c>
      <c r="G189" s="24">
        <v>0</v>
      </c>
      <c r="H189" s="24">
        <v>24</v>
      </c>
      <c r="I189" s="24">
        <v>2</v>
      </c>
      <c r="J189" s="24">
        <v>36</v>
      </c>
      <c r="K189" s="24">
        <v>0</v>
      </c>
      <c r="L189" s="28">
        <v>0</v>
      </c>
      <c r="M189" s="24">
        <v>0</v>
      </c>
      <c r="N189" s="28">
        <v>0</v>
      </c>
      <c r="O189" s="26">
        <v>0</v>
      </c>
      <c r="P189" s="27">
        <v>0</v>
      </c>
      <c r="Q189" s="24">
        <v>0</v>
      </c>
      <c r="R189" s="28">
        <v>0</v>
      </c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30"/>
      <c r="AJ189" s="36"/>
      <c r="AK189" s="37"/>
      <c r="AL189" s="38"/>
      <c r="AM189" s="39"/>
      <c r="AN189" s="39"/>
      <c r="AO189" s="39"/>
      <c r="AP189" s="40"/>
    </row>
    <row r="190" spans="1:42" ht="24.75" customHeight="1" x14ac:dyDescent="0.35">
      <c r="A190" s="24">
        <v>184</v>
      </c>
      <c r="B190" s="472" t="s">
        <v>616</v>
      </c>
      <c r="C190" s="24">
        <v>0</v>
      </c>
      <c r="D190" s="24">
        <v>0</v>
      </c>
      <c r="E190" s="24">
        <v>2</v>
      </c>
      <c r="F190" s="25">
        <v>2</v>
      </c>
      <c r="G190" s="24">
        <v>2</v>
      </c>
      <c r="H190" s="24">
        <v>0</v>
      </c>
      <c r="I190" s="24">
        <v>0</v>
      </c>
      <c r="J190" s="24">
        <v>0</v>
      </c>
      <c r="K190" s="24">
        <v>0</v>
      </c>
      <c r="L190" s="28">
        <v>0</v>
      </c>
      <c r="M190" s="24">
        <v>0</v>
      </c>
      <c r="N190" s="28">
        <v>0</v>
      </c>
      <c r="O190" s="26">
        <v>0</v>
      </c>
      <c r="P190" s="27">
        <v>72</v>
      </c>
      <c r="Q190" s="24">
        <v>0</v>
      </c>
      <c r="R190" s="28">
        <v>0</v>
      </c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30"/>
      <c r="AJ190" s="36"/>
      <c r="AK190" s="37"/>
      <c r="AL190" s="38"/>
      <c r="AM190" s="39"/>
      <c r="AN190" s="39"/>
      <c r="AO190" s="39"/>
      <c r="AP190" s="40"/>
    </row>
    <row r="191" spans="1:42" ht="24.75" customHeight="1" x14ac:dyDescent="0.35">
      <c r="A191" s="24">
        <v>185</v>
      </c>
      <c r="B191" s="472" t="s">
        <v>617</v>
      </c>
      <c r="C191" s="24">
        <v>0</v>
      </c>
      <c r="D191" s="24">
        <v>1</v>
      </c>
      <c r="E191" s="24">
        <v>1</v>
      </c>
      <c r="F191" s="25">
        <v>2</v>
      </c>
      <c r="G191" s="24">
        <v>5</v>
      </c>
      <c r="H191" s="24">
        <v>0</v>
      </c>
      <c r="I191" s="24">
        <v>0</v>
      </c>
      <c r="J191" s="24">
        <v>0</v>
      </c>
      <c r="K191" s="24">
        <v>0</v>
      </c>
      <c r="L191" s="28">
        <v>0</v>
      </c>
      <c r="M191" s="24">
        <v>0</v>
      </c>
      <c r="N191" s="28">
        <v>0</v>
      </c>
      <c r="O191" s="26">
        <v>0</v>
      </c>
      <c r="P191" s="27">
        <v>0</v>
      </c>
      <c r="Q191" s="24">
        <v>0</v>
      </c>
      <c r="R191" s="28">
        <v>0</v>
      </c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30"/>
      <c r="AJ191" s="36"/>
      <c r="AK191" s="37"/>
      <c r="AL191" s="38"/>
      <c r="AM191" s="39"/>
      <c r="AN191" s="39"/>
      <c r="AO191" s="39"/>
      <c r="AP191" s="40"/>
    </row>
    <row r="192" spans="1:42" ht="24.75" customHeight="1" x14ac:dyDescent="0.35">
      <c r="A192" s="24">
        <v>186</v>
      </c>
      <c r="B192" s="472" t="s">
        <v>618</v>
      </c>
      <c r="C192" s="24">
        <v>0</v>
      </c>
      <c r="D192" s="24">
        <v>0</v>
      </c>
      <c r="E192" s="24">
        <v>2</v>
      </c>
      <c r="F192" s="25">
        <v>2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8">
        <v>0</v>
      </c>
      <c r="M192" s="24">
        <v>0</v>
      </c>
      <c r="N192" s="28">
        <v>0</v>
      </c>
      <c r="O192" s="26">
        <v>0</v>
      </c>
      <c r="P192" s="27">
        <v>0</v>
      </c>
      <c r="Q192" s="24">
        <v>2</v>
      </c>
      <c r="R192" s="28">
        <v>0</v>
      </c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30"/>
      <c r="AJ192" s="36"/>
      <c r="AK192" s="37"/>
      <c r="AL192" s="38"/>
      <c r="AM192" s="39"/>
      <c r="AN192" s="39"/>
      <c r="AO192" s="39"/>
      <c r="AP192" s="40"/>
    </row>
    <row r="193" spans="1:42" ht="24.75" customHeight="1" x14ac:dyDescent="0.35">
      <c r="A193" s="24">
        <v>187</v>
      </c>
      <c r="B193" s="472" t="s">
        <v>619</v>
      </c>
      <c r="C193" s="24">
        <v>0</v>
      </c>
      <c r="D193" s="24">
        <v>0</v>
      </c>
      <c r="E193" s="24">
        <v>2</v>
      </c>
      <c r="F193" s="25">
        <v>2</v>
      </c>
      <c r="G193" s="24">
        <v>2</v>
      </c>
      <c r="H193" s="24">
        <v>0</v>
      </c>
      <c r="I193" s="24">
        <v>0</v>
      </c>
      <c r="J193" s="24">
        <v>0</v>
      </c>
      <c r="K193" s="24">
        <v>0</v>
      </c>
      <c r="L193" s="28">
        <v>0</v>
      </c>
      <c r="M193" s="24">
        <v>0</v>
      </c>
      <c r="N193" s="28">
        <v>0</v>
      </c>
      <c r="O193" s="26">
        <v>0</v>
      </c>
      <c r="P193" s="27">
        <v>0</v>
      </c>
      <c r="Q193" s="24">
        <v>1</v>
      </c>
      <c r="R193" s="28">
        <v>17.7</v>
      </c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30"/>
      <c r="AJ193" s="36"/>
      <c r="AK193" s="37"/>
      <c r="AL193" s="38"/>
      <c r="AM193" s="39"/>
      <c r="AN193" s="39"/>
      <c r="AO193" s="39"/>
      <c r="AP193" s="40"/>
    </row>
    <row r="194" spans="1:42" ht="24.75" customHeight="1" x14ac:dyDescent="0.35">
      <c r="A194" s="24">
        <v>188</v>
      </c>
      <c r="B194" s="472" t="s">
        <v>620</v>
      </c>
      <c r="C194" s="24">
        <v>0</v>
      </c>
      <c r="D194" s="24">
        <v>0</v>
      </c>
      <c r="E194" s="24">
        <v>2</v>
      </c>
      <c r="F194" s="25">
        <v>2</v>
      </c>
      <c r="G194" s="24">
        <v>1</v>
      </c>
      <c r="H194" s="24">
        <v>0</v>
      </c>
      <c r="I194" s="24">
        <v>0</v>
      </c>
      <c r="J194" s="24">
        <v>0</v>
      </c>
      <c r="K194" s="24">
        <v>0</v>
      </c>
      <c r="L194" s="28">
        <v>0</v>
      </c>
      <c r="M194" s="24">
        <v>0</v>
      </c>
      <c r="N194" s="28">
        <v>0</v>
      </c>
      <c r="O194" s="26">
        <v>850000</v>
      </c>
      <c r="P194" s="27">
        <v>20</v>
      </c>
      <c r="Q194" s="24">
        <v>51</v>
      </c>
      <c r="R194" s="28">
        <v>0</v>
      </c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30"/>
      <c r="AJ194" s="36"/>
      <c r="AK194" s="37"/>
      <c r="AL194" s="38"/>
      <c r="AM194" s="39"/>
      <c r="AN194" s="39"/>
      <c r="AO194" s="39"/>
      <c r="AP194" s="40"/>
    </row>
    <row r="195" spans="1:42" ht="24.75" customHeight="1" x14ac:dyDescent="0.35">
      <c r="A195" s="24">
        <v>189</v>
      </c>
      <c r="B195" s="472" t="s">
        <v>621</v>
      </c>
      <c r="C195" s="24">
        <v>0</v>
      </c>
      <c r="D195" s="24">
        <v>0</v>
      </c>
      <c r="E195" s="24">
        <v>2</v>
      </c>
      <c r="F195" s="25">
        <v>2</v>
      </c>
      <c r="G195" s="24">
        <v>1</v>
      </c>
      <c r="H195" s="24">
        <v>0</v>
      </c>
      <c r="I195" s="24">
        <v>0</v>
      </c>
      <c r="J195" s="24">
        <v>0</v>
      </c>
      <c r="K195" s="24">
        <v>0</v>
      </c>
      <c r="L195" s="28">
        <v>0</v>
      </c>
      <c r="M195" s="24">
        <v>0</v>
      </c>
      <c r="N195" s="28">
        <v>0</v>
      </c>
      <c r="O195" s="26">
        <v>0</v>
      </c>
      <c r="P195" s="27">
        <v>34</v>
      </c>
      <c r="Q195" s="24">
        <v>0</v>
      </c>
      <c r="R195" s="28">
        <v>4.8</v>
      </c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30"/>
      <c r="AJ195" s="36"/>
      <c r="AK195" s="37"/>
      <c r="AL195" s="38"/>
      <c r="AM195" s="39"/>
      <c r="AN195" s="39"/>
      <c r="AO195" s="39"/>
      <c r="AP195" s="40"/>
    </row>
    <row r="196" spans="1:42" ht="24.75" customHeight="1" x14ac:dyDescent="0.35">
      <c r="A196" s="24">
        <v>190</v>
      </c>
      <c r="B196" s="472" t="s">
        <v>622</v>
      </c>
      <c r="C196" s="24">
        <v>0</v>
      </c>
      <c r="D196" s="24">
        <v>0</v>
      </c>
      <c r="E196" s="24">
        <v>2</v>
      </c>
      <c r="F196" s="25">
        <v>2</v>
      </c>
      <c r="G196" s="24">
        <v>2</v>
      </c>
      <c r="H196" s="24">
        <v>0</v>
      </c>
      <c r="I196" s="24">
        <v>0</v>
      </c>
      <c r="J196" s="24">
        <v>0</v>
      </c>
      <c r="K196" s="24">
        <v>0</v>
      </c>
      <c r="L196" s="28">
        <v>0</v>
      </c>
      <c r="M196" s="24">
        <v>0</v>
      </c>
      <c r="N196" s="28">
        <v>0</v>
      </c>
      <c r="O196" s="26">
        <v>21000</v>
      </c>
      <c r="P196" s="27">
        <v>7</v>
      </c>
      <c r="Q196" s="24">
        <v>0</v>
      </c>
      <c r="R196" s="28">
        <v>0</v>
      </c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30"/>
      <c r="AJ196" s="36"/>
      <c r="AK196" s="37"/>
      <c r="AL196" s="38"/>
      <c r="AM196" s="39"/>
      <c r="AN196" s="39"/>
      <c r="AO196" s="39"/>
      <c r="AP196" s="40"/>
    </row>
    <row r="197" spans="1:42" ht="24.75" customHeight="1" x14ac:dyDescent="0.35">
      <c r="A197" s="24">
        <v>191</v>
      </c>
      <c r="B197" s="472" t="s">
        <v>623</v>
      </c>
      <c r="C197" s="24">
        <v>0</v>
      </c>
      <c r="D197" s="24">
        <v>0</v>
      </c>
      <c r="E197" s="24">
        <v>2</v>
      </c>
      <c r="F197" s="25">
        <v>2</v>
      </c>
      <c r="G197" s="24">
        <v>3</v>
      </c>
      <c r="H197" s="24">
        <v>0</v>
      </c>
      <c r="I197" s="24">
        <v>0</v>
      </c>
      <c r="J197" s="24">
        <v>0</v>
      </c>
      <c r="K197" s="24">
        <v>0</v>
      </c>
      <c r="L197" s="28">
        <v>0</v>
      </c>
      <c r="M197" s="24">
        <v>0</v>
      </c>
      <c r="N197" s="28">
        <v>0</v>
      </c>
      <c r="O197" s="26">
        <v>0</v>
      </c>
      <c r="P197" s="27">
        <v>1</v>
      </c>
      <c r="Q197" s="24">
        <v>0</v>
      </c>
      <c r="R197" s="28">
        <v>0</v>
      </c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30"/>
      <c r="AJ197" s="36"/>
      <c r="AK197" s="37"/>
      <c r="AL197" s="38"/>
      <c r="AM197" s="39"/>
      <c r="AN197" s="39"/>
      <c r="AO197" s="39"/>
      <c r="AP197" s="40"/>
    </row>
    <row r="198" spans="1:42" ht="24.75" customHeight="1" x14ac:dyDescent="0.35">
      <c r="A198" s="24">
        <v>192</v>
      </c>
      <c r="B198" s="472" t="s">
        <v>624</v>
      </c>
      <c r="C198" s="24">
        <v>0</v>
      </c>
      <c r="D198" s="24">
        <v>2</v>
      </c>
      <c r="E198" s="24">
        <v>0</v>
      </c>
      <c r="F198" s="25">
        <v>2</v>
      </c>
      <c r="G198" s="24">
        <v>0</v>
      </c>
      <c r="H198" s="24">
        <v>0</v>
      </c>
      <c r="I198" s="24">
        <v>0</v>
      </c>
      <c r="J198" s="24">
        <v>0</v>
      </c>
      <c r="K198" s="24">
        <v>9</v>
      </c>
      <c r="L198" s="28">
        <v>1.02</v>
      </c>
      <c r="M198" s="24">
        <v>4</v>
      </c>
      <c r="N198" s="28">
        <v>0.86</v>
      </c>
      <c r="O198" s="26">
        <v>4500</v>
      </c>
      <c r="P198" s="27">
        <v>0</v>
      </c>
      <c r="Q198" s="24">
        <v>0</v>
      </c>
      <c r="R198" s="28">
        <v>0</v>
      </c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30"/>
      <c r="AJ198" s="36"/>
      <c r="AK198" s="37"/>
      <c r="AL198" s="38"/>
      <c r="AM198" s="39"/>
      <c r="AN198" s="39"/>
      <c r="AO198" s="39"/>
      <c r="AP198" s="40"/>
    </row>
    <row r="199" spans="1:42" ht="24.75" customHeight="1" x14ac:dyDescent="0.35">
      <c r="A199" s="24">
        <v>193</v>
      </c>
      <c r="B199" s="472" t="s">
        <v>625</v>
      </c>
      <c r="C199" s="24">
        <v>0</v>
      </c>
      <c r="D199" s="24">
        <v>1</v>
      </c>
      <c r="E199" s="24">
        <v>1</v>
      </c>
      <c r="F199" s="25">
        <v>2</v>
      </c>
      <c r="G199" s="24">
        <v>1</v>
      </c>
      <c r="H199" s="24">
        <v>0</v>
      </c>
      <c r="I199" s="24">
        <v>0</v>
      </c>
      <c r="J199" s="24">
        <v>0</v>
      </c>
      <c r="K199" s="24">
        <v>28</v>
      </c>
      <c r="L199" s="28">
        <v>0.49</v>
      </c>
      <c r="M199" s="24">
        <v>0</v>
      </c>
      <c r="N199" s="28">
        <v>0</v>
      </c>
      <c r="O199" s="26">
        <v>5510</v>
      </c>
      <c r="P199" s="27">
        <v>0</v>
      </c>
      <c r="Q199" s="24">
        <v>0</v>
      </c>
      <c r="R199" s="28">
        <v>0.4</v>
      </c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30"/>
      <c r="AJ199" s="36"/>
      <c r="AK199" s="37"/>
      <c r="AL199" s="38"/>
      <c r="AM199" s="39"/>
      <c r="AN199" s="39"/>
      <c r="AO199" s="39"/>
      <c r="AP199" s="40"/>
    </row>
    <row r="200" spans="1:42" ht="24.75" customHeight="1" x14ac:dyDescent="0.35">
      <c r="A200" s="24">
        <v>194</v>
      </c>
      <c r="B200" s="472" t="s">
        <v>626</v>
      </c>
      <c r="C200" s="24">
        <v>0</v>
      </c>
      <c r="D200" s="24">
        <v>2</v>
      </c>
      <c r="E200" s="24">
        <v>0</v>
      </c>
      <c r="F200" s="25">
        <v>2</v>
      </c>
      <c r="G200" s="24">
        <v>2</v>
      </c>
      <c r="H200" s="24">
        <v>0</v>
      </c>
      <c r="I200" s="24">
        <v>0</v>
      </c>
      <c r="J200" s="24">
        <v>0</v>
      </c>
      <c r="K200" s="24">
        <v>0</v>
      </c>
      <c r="L200" s="28">
        <v>0</v>
      </c>
      <c r="M200" s="24">
        <v>715</v>
      </c>
      <c r="N200" s="28">
        <v>533.6</v>
      </c>
      <c r="O200" s="26">
        <v>5537100</v>
      </c>
      <c r="P200" s="27">
        <v>0</v>
      </c>
      <c r="Q200" s="24">
        <v>0</v>
      </c>
      <c r="R200" s="28">
        <v>0</v>
      </c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30"/>
      <c r="AJ200" s="36"/>
      <c r="AK200" s="37"/>
      <c r="AL200" s="38"/>
      <c r="AM200" s="39"/>
      <c r="AN200" s="39"/>
      <c r="AO200" s="39"/>
      <c r="AP200" s="40"/>
    </row>
    <row r="201" spans="1:42" ht="24.75" customHeight="1" x14ac:dyDescent="0.35">
      <c r="A201" s="24">
        <v>195</v>
      </c>
      <c r="B201" s="472" t="s">
        <v>627</v>
      </c>
      <c r="C201" s="24">
        <v>1</v>
      </c>
      <c r="D201" s="24">
        <v>1</v>
      </c>
      <c r="E201" s="24">
        <v>0</v>
      </c>
      <c r="F201" s="25">
        <v>2</v>
      </c>
      <c r="G201" s="24">
        <v>0</v>
      </c>
      <c r="H201" s="24">
        <v>0</v>
      </c>
      <c r="I201" s="24">
        <v>2</v>
      </c>
      <c r="J201" s="24">
        <v>88</v>
      </c>
      <c r="K201" s="24">
        <v>0</v>
      </c>
      <c r="L201" s="28">
        <v>0</v>
      </c>
      <c r="M201" s="24">
        <v>70</v>
      </c>
      <c r="N201" s="28">
        <v>0.36</v>
      </c>
      <c r="O201" s="26">
        <v>164625.83799999999</v>
      </c>
      <c r="P201" s="27">
        <v>0</v>
      </c>
      <c r="Q201" s="24">
        <v>0</v>
      </c>
      <c r="R201" s="28">
        <v>0</v>
      </c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30"/>
      <c r="AJ201" s="36"/>
      <c r="AK201" s="37"/>
      <c r="AL201" s="38"/>
      <c r="AM201" s="39"/>
      <c r="AN201" s="39"/>
      <c r="AO201" s="39"/>
      <c r="AP201" s="40"/>
    </row>
    <row r="202" spans="1:42" ht="24.75" customHeight="1" x14ac:dyDescent="0.35">
      <c r="A202" s="24">
        <v>196</v>
      </c>
      <c r="B202" s="472" t="s">
        <v>628</v>
      </c>
      <c r="C202" s="24">
        <v>1</v>
      </c>
      <c r="D202" s="24">
        <v>0</v>
      </c>
      <c r="E202" s="24">
        <v>1</v>
      </c>
      <c r="F202" s="25">
        <v>2</v>
      </c>
      <c r="G202" s="24">
        <v>7</v>
      </c>
      <c r="H202" s="24">
        <v>1</v>
      </c>
      <c r="I202" s="24">
        <v>0</v>
      </c>
      <c r="J202" s="24">
        <v>8</v>
      </c>
      <c r="K202" s="24">
        <v>0</v>
      </c>
      <c r="L202" s="28">
        <v>0</v>
      </c>
      <c r="M202" s="24">
        <v>0</v>
      </c>
      <c r="N202" s="28">
        <v>0</v>
      </c>
      <c r="O202" s="26">
        <v>40500</v>
      </c>
      <c r="P202" s="27">
        <v>0</v>
      </c>
      <c r="Q202" s="24">
        <v>0</v>
      </c>
      <c r="R202" s="28">
        <v>0</v>
      </c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30"/>
      <c r="AJ202" s="36"/>
      <c r="AK202" s="37"/>
      <c r="AL202" s="38"/>
      <c r="AM202" s="39"/>
      <c r="AN202" s="39"/>
      <c r="AO202" s="39"/>
      <c r="AP202" s="40"/>
    </row>
    <row r="203" spans="1:42" ht="24.75" customHeight="1" x14ac:dyDescent="0.35">
      <c r="A203" s="24">
        <v>197</v>
      </c>
      <c r="B203" s="472" t="s">
        <v>629</v>
      </c>
      <c r="C203" s="24">
        <v>0</v>
      </c>
      <c r="D203" s="24">
        <v>0</v>
      </c>
      <c r="E203" s="24">
        <v>2</v>
      </c>
      <c r="F203" s="25">
        <v>2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8">
        <v>0</v>
      </c>
      <c r="M203" s="24">
        <v>0</v>
      </c>
      <c r="N203" s="28">
        <v>0</v>
      </c>
      <c r="O203" s="26">
        <v>1000</v>
      </c>
      <c r="P203" s="27">
        <v>4</v>
      </c>
      <c r="Q203" s="24">
        <v>0</v>
      </c>
      <c r="R203" s="28">
        <v>0</v>
      </c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30"/>
      <c r="AJ203" s="36"/>
      <c r="AK203" s="37"/>
      <c r="AL203" s="38"/>
      <c r="AM203" s="39"/>
      <c r="AN203" s="39"/>
      <c r="AO203" s="39"/>
      <c r="AP203" s="40"/>
    </row>
    <row r="204" spans="1:42" ht="24.75" customHeight="1" x14ac:dyDescent="0.35">
      <c r="A204" s="24">
        <v>198</v>
      </c>
      <c r="B204" s="472" t="s">
        <v>630</v>
      </c>
      <c r="C204" s="24">
        <v>0</v>
      </c>
      <c r="D204" s="24">
        <v>1</v>
      </c>
      <c r="E204" s="24">
        <v>1</v>
      </c>
      <c r="F204" s="25">
        <v>2</v>
      </c>
      <c r="G204" s="24">
        <v>1</v>
      </c>
      <c r="H204" s="24">
        <v>0</v>
      </c>
      <c r="I204" s="24">
        <v>0</v>
      </c>
      <c r="J204" s="24">
        <v>0</v>
      </c>
      <c r="K204" s="24">
        <v>0</v>
      </c>
      <c r="L204" s="28">
        <v>0</v>
      </c>
      <c r="M204" s="24">
        <v>4</v>
      </c>
      <c r="N204" s="28">
        <v>0.24</v>
      </c>
      <c r="O204" s="26">
        <v>0</v>
      </c>
      <c r="P204" s="27">
        <v>0</v>
      </c>
      <c r="Q204" s="24">
        <v>8</v>
      </c>
      <c r="R204" s="28">
        <v>0</v>
      </c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30"/>
      <c r="AJ204" s="36"/>
      <c r="AK204" s="37"/>
      <c r="AL204" s="38"/>
      <c r="AM204" s="39"/>
      <c r="AN204" s="39"/>
      <c r="AO204" s="39"/>
      <c r="AP204" s="40"/>
    </row>
    <row r="205" spans="1:42" ht="24.75" customHeight="1" x14ac:dyDescent="0.35">
      <c r="A205" s="24">
        <v>199</v>
      </c>
      <c r="B205" s="472" t="s">
        <v>631</v>
      </c>
      <c r="C205" s="24">
        <v>2</v>
      </c>
      <c r="D205" s="24">
        <v>0</v>
      </c>
      <c r="E205" s="24">
        <v>0</v>
      </c>
      <c r="F205" s="25">
        <v>2</v>
      </c>
      <c r="G205" s="24">
        <v>0</v>
      </c>
      <c r="H205" s="24">
        <v>10</v>
      </c>
      <c r="I205" s="24">
        <v>0</v>
      </c>
      <c r="J205" s="24">
        <v>68</v>
      </c>
      <c r="K205" s="24">
        <v>0</v>
      </c>
      <c r="L205" s="28">
        <v>0</v>
      </c>
      <c r="M205" s="24">
        <v>0</v>
      </c>
      <c r="N205" s="28">
        <v>0</v>
      </c>
      <c r="O205" s="26">
        <v>794081</v>
      </c>
      <c r="P205" s="27">
        <v>0</v>
      </c>
      <c r="Q205" s="24">
        <v>0</v>
      </c>
      <c r="R205" s="28">
        <v>0</v>
      </c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30"/>
      <c r="AJ205" s="36"/>
      <c r="AK205" s="37"/>
      <c r="AL205" s="38"/>
      <c r="AM205" s="39"/>
      <c r="AN205" s="39"/>
      <c r="AO205" s="39"/>
      <c r="AP205" s="40"/>
    </row>
    <row r="206" spans="1:42" ht="24.75" customHeight="1" x14ac:dyDescent="0.35">
      <c r="A206" s="24">
        <v>200</v>
      </c>
      <c r="B206" s="472" t="s">
        <v>632</v>
      </c>
      <c r="C206" s="24">
        <v>0</v>
      </c>
      <c r="D206" s="24">
        <v>2</v>
      </c>
      <c r="E206" s="24">
        <v>0</v>
      </c>
      <c r="F206" s="25">
        <v>2</v>
      </c>
      <c r="G206" s="24">
        <v>2</v>
      </c>
      <c r="H206" s="24">
        <v>0</v>
      </c>
      <c r="I206" s="24">
        <v>0</v>
      </c>
      <c r="J206" s="24">
        <v>0</v>
      </c>
      <c r="K206" s="24">
        <v>0</v>
      </c>
      <c r="L206" s="28">
        <v>0</v>
      </c>
      <c r="M206" s="24">
        <v>0</v>
      </c>
      <c r="N206" s="28">
        <v>0</v>
      </c>
      <c r="O206" s="26">
        <v>6250</v>
      </c>
      <c r="P206" s="27">
        <v>0</v>
      </c>
      <c r="Q206" s="24">
        <v>0</v>
      </c>
      <c r="R206" s="28">
        <v>0</v>
      </c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30"/>
      <c r="AJ206" s="36"/>
      <c r="AK206" s="37"/>
      <c r="AL206" s="38"/>
      <c r="AM206" s="39"/>
      <c r="AN206" s="39"/>
      <c r="AO206" s="39"/>
      <c r="AP206" s="40"/>
    </row>
    <row r="207" spans="1:42" ht="24.75" customHeight="1" x14ac:dyDescent="0.35">
      <c r="A207" s="24">
        <v>201</v>
      </c>
      <c r="B207" s="472" t="s">
        <v>633</v>
      </c>
      <c r="C207" s="24">
        <v>0</v>
      </c>
      <c r="D207" s="24">
        <v>2</v>
      </c>
      <c r="E207" s="24">
        <v>0</v>
      </c>
      <c r="F207" s="25">
        <v>2</v>
      </c>
      <c r="G207" s="24">
        <v>0</v>
      </c>
      <c r="H207" s="24">
        <v>0</v>
      </c>
      <c r="I207" s="24">
        <v>0</v>
      </c>
      <c r="J207" s="24">
        <v>0</v>
      </c>
      <c r="K207" s="24">
        <v>12</v>
      </c>
      <c r="L207" s="28">
        <v>2.46</v>
      </c>
      <c r="M207" s="24">
        <v>3</v>
      </c>
      <c r="N207" s="28">
        <v>0.96</v>
      </c>
      <c r="O207" s="26">
        <v>4480</v>
      </c>
      <c r="P207" s="27">
        <v>0</v>
      </c>
      <c r="Q207" s="24">
        <v>0</v>
      </c>
      <c r="R207" s="28">
        <v>0</v>
      </c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30"/>
      <c r="AJ207" s="36"/>
      <c r="AK207" s="37"/>
      <c r="AL207" s="38"/>
      <c r="AM207" s="39"/>
      <c r="AN207" s="39"/>
      <c r="AO207" s="39"/>
      <c r="AP207" s="40"/>
    </row>
    <row r="208" spans="1:42" ht="24.75" customHeight="1" x14ac:dyDescent="0.35">
      <c r="A208" s="24">
        <v>202</v>
      </c>
      <c r="B208" s="472" t="s">
        <v>634</v>
      </c>
      <c r="C208" s="24">
        <v>1</v>
      </c>
      <c r="D208" s="24">
        <v>0</v>
      </c>
      <c r="E208" s="24">
        <v>1</v>
      </c>
      <c r="F208" s="25">
        <v>2</v>
      </c>
      <c r="G208" s="24">
        <v>4</v>
      </c>
      <c r="H208" s="24">
        <v>2</v>
      </c>
      <c r="I208" s="24">
        <v>0</v>
      </c>
      <c r="J208" s="24">
        <v>52</v>
      </c>
      <c r="K208" s="24">
        <v>0</v>
      </c>
      <c r="L208" s="28">
        <v>0</v>
      </c>
      <c r="M208" s="24">
        <v>0</v>
      </c>
      <c r="N208" s="28">
        <v>0</v>
      </c>
      <c r="O208" s="26">
        <v>135500</v>
      </c>
      <c r="P208" s="27">
        <v>0</v>
      </c>
      <c r="Q208" s="24">
        <v>3</v>
      </c>
      <c r="R208" s="28">
        <v>0</v>
      </c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30"/>
      <c r="AJ208" s="36"/>
      <c r="AK208" s="37"/>
      <c r="AL208" s="38"/>
      <c r="AM208" s="39"/>
      <c r="AN208" s="39"/>
      <c r="AO208" s="39"/>
      <c r="AP208" s="40"/>
    </row>
    <row r="209" spans="1:42" ht="24.75" customHeight="1" x14ac:dyDescent="0.35">
      <c r="A209" s="24">
        <v>203</v>
      </c>
      <c r="B209" s="472" t="s">
        <v>635</v>
      </c>
      <c r="C209" s="24">
        <v>0</v>
      </c>
      <c r="D209" s="24">
        <v>2</v>
      </c>
      <c r="E209" s="24">
        <v>0</v>
      </c>
      <c r="F209" s="25">
        <v>2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8">
        <v>0</v>
      </c>
      <c r="M209" s="24">
        <v>16</v>
      </c>
      <c r="N209" s="28">
        <v>1.37</v>
      </c>
      <c r="O209" s="26">
        <v>8220</v>
      </c>
      <c r="P209" s="27">
        <v>0</v>
      </c>
      <c r="Q209" s="24">
        <v>0</v>
      </c>
      <c r="R209" s="28">
        <v>0</v>
      </c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30"/>
      <c r="AJ209" s="36"/>
      <c r="AK209" s="37"/>
      <c r="AL209" s="38"/>
      <c r="AM209" s="39"/>
      <c r="AN209" s="39"/>
      <c r="AO209" s="39"/>
      <c r="AP209" s="40"/>
    </row>
    <row r="210" spans="1:42" ht="24.75" customHeight="1" x14ac:dyDescent="0.35">
      <c r="A210" s="24">
        <v>204</v>
      </c>
      <c r="B210" s="472" t="s">
        <v>636</v>
      </c>
      <c r="C210" s="24">
        <v>0</v>
      </c>
      <c r="D210" s="24">
        <v>0</v>
      </c>
      <c r="E210" s="24">
        <v>2</v>
      </c>
      <c r="F210" s="25">
        <v>2</v>
      </c>
      <c r="G210" s="24">
        <v>4</v>
      </c>
      <c r="H210" s="24">
        <v>0</v>
      </c>
      <c r="I210" s="24">
        <v>0</v>
      </c>
      <c r="J210" s="24">
        <v>0</v>
      </c>
      <c r="K210" s="24">
        <v>0</v>
      </c>
      <c r="L210" s="28">
        <v>0</v>
      </c>
      <c r="M210" s="24">
        <v>0</v>
      </c>
      <c r="N210" s="28">
        <v>0</v>
      </c>
      <c r="O210" s="26">
        <v>0</v>
      </c>
      <c r="P210" s="27">
        <v>105</v>
      </c>
      <c r="Q210" s="24">
        <v>0</v>
      </c>
      <c r="R210" s="28">
        <v>0</v>
      </c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30"/>
      <c r="AJ210" s="36"/>
      <c r="AK210" s="37"/>
      <c r="AL210" s="38"/>
      <c r="AM210" s="39"/>
      <c r="AN210" s="39"/>
      <c r="AO210" s="39"/>
      <c r="AP210" s="40"/>
    </row>
    <row r="211" spans="1:42" ht="24.75" customHeight="1" x14ac:dyDescent="0.35">
      <c r="A211" s="24">
        <v>205</v>
      </c>
      <c r="B211" s="472" t="s">
        <v>637</v>
      </c>
      <c r="C211" s="24">
        <v>0</v>
      </c>
      <c r="D211" s="24">
        <v>0</v>
      </c>
      <c r="E211" s="24">
        <v>2</v>
      </c>
      <c r="F211" s="25">
        <v>2</v>
      </c>
      <c r="G211" s="24">
        <v>2</v>
      </c>
      <c r="H211" s="24">
        <v>0</v>
      </c>
      <c r="I211" s="24">
        <v>0</v>
      </c>
      <c r="J211" s="24">
        <v>0</v>
      </c>
      <c r="K211" s="24">
        <v>0</v>
      </c>
      <c r="L211" s="28">
        <v>0</v>
      </c>
      <c r="M211" s="24">
        <v>0</v>
      </c>
      <c r="N211" s="28">
        <v>0</v>
      </c>
      <c r="O211" s="26">
        <v>0</v>
      </c>
      <c r="P211" s="27">
        <v>3</v>
      </c>
      <c r="Q211" s="24">
        <v>0</v>
      </c>
      <c r="R211" s="28">
        <v>171.8</v>
      </c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30"/>
      <c r="AJ211" s="36"/>
      <c r="AK211" s="37"/>
      <c r="AL211" s="38"/>
      <c r="AM211" s="39"/>
      <c r="AN211" s="39"/>
      <c r="AO211" s="39"/>
      <c r="AP211" s="40"/>
    </row>
    <row r="212" spans="1:42" ht="24.75" customHeight="1" x14ac:dyDescent="0.35">
      <c r="A212" s="24">
        <v>206</v>
      </c>
      <c r="B212" s="472" t="s">
        <v>638</v>
      </c>
      <c r="C212" s="24">
        <v>0</v>
      </c>
      <c r="D212" s="24">
        <v>0</v>
      </c>
      <c r="E212" s="24">
        <v>1</v>
      </c>
      <c r="F212" s="25">
        <v>1</v>
      </c>
      <c r="G212" s="24">
        <v>2</v>
      </c>
      <c r="H212" s="24">
        <v>0</v>
      </c>
      <c r="I212" s="24">
        <v>0</v>
      </c>
      <c r="J212" s="24">
        <v>0</v>
      </c>
      <c r="K212" s="24">
        <v>0</v>
      </c>
      <c r="L212" s="28">
        <v>0</v>
      </c>
      <c r="M212" s="24">
        <v>0</v>
      </c>
      <c r="N212" s="28">
        <v>0</v>
      </c>
      <c r="O212" s="26">
        <v>2650000</v>
      </c>
      <c r="P212" s="27">
        <v>162</v>
      </c>
      <c r="Q212" s="24">
        <v>0</v>
      </c>
      <c r="R212" s="28">
        <v>50</v>
      </c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30"/>
      <c r="AJ212" s="36"/>
      <c r="AK212" s="37"/>
      <c r="AL212" s="38"/>
      <c r="AM212" s="39"/>
      <c r="AN212" s="39"/>
      <c r="AO212" s="39"/>
      <c r="AP212" s="40"/>
    </row>
    <row r="213" spans="1:42" ht="24.75" customHeight="1" x14ac:dyDescent="0.35">
      <c r="A213" s="24">
        <v>207</v>
      </c>
      <c r="B213" s="472" t="s">
        <v>639</v>
      </c>
      <c r="C213" s="24">
        <v>0</v>
      </c>
      <c r="D213" s="24">
        <v>1</v>
      </c>
      <c r="E213" s="24">
        <v>0</v>
      </c>
      <c r="F213" s="25">
        <v>1</v>
      </c>
      <c r="G213" s="24">
        <v>0</v>
      </c>
      <c r="H213" s="24">
        <v>0</v>
      </c>
      <c r="I213" s="24">
        <v>0</v>
      </c>
      <c r="J213" s="24">
        <v>0</v>
      </c>
      <c r="K213" s="24">
        <v>6</v>
      </c>
      <c r="L213" s="28">
        <v>0.63</v>
      </c>
      <c r="M213" s="24">
        <v>0</v>
      </c>
      <c r="N213" s="28">
        <v>0</v>
      </c>
      <c r="O213" s="26">
        <v>5040</v>
      </c>
      <c r="P213" s="27">
        <v>0</v>
      </c>
      <c r="Q213" s="24">
        <v>0</v>
      </c>
      <c r="R213" s="28">
        <v>0</v>
      </c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30"/>
      <c r="AJ213" s="36"/>
      <c r="AK213" s="37"/>
      <c r="AL213" s="38"/>
      <c r="AM213" s="39"/>
      <c r="AN213" s="39"/>
      <c r="AO213" s="39"/>
      <c r="AP213" s="40"/>
    </row>
    <row r="214" spans="1:42" ht="24.75" customHeight="1" x14ac:dyDescent="0.35">
      <c r="A214" s="24">
        <v>208</v>
      </c>
      <c r="B214" s="472" t="s">
        <v>640</v>
      </c>
      <c r="C214" s="24">
        <v>0</v>
      </c>
      <c r="D214" s="24">
        <v>1</v>
      </c>
      <c r="E214" s="24">
        <v>0</v>
      </c>
      <c r="F214" s="25">
        <v>1</v>
      </c>
      <c r="G214" s="24">
        <v>2</v>
      </c>
      <c r="H214" s="24">
        <v>0</v>
      </c>
      <c r="I214" s="24">
        <v>0</v>
      </c>
      <c r="J214" s="24">
        <v>0</v>
      </c>
      <c r="K214" s="24">
        <v>18</v>
      </c>
      <c r="L214" s="28">
        <v>0.32</v>
      </c>
      <c r="M214" s="24">
        <v>0</v>
      </c>
      <c r="N214" s="28">
        <v>0</v>
      </c>
      <c r="O214" s="26">
        <v>0</v>
      </c>
      <c r="P214" s="27">
        <v>0</v>
      </c>
      <c r="Q214" s="24">
        <v>0</v>
      </c>
      <c r="R214" s="28">
        <v>0</v>
      </c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30"/>
      <c r="AJ214" s="36"/>
      <c r="AK214" s="37"/>
      <c r="AL214" s="38"/>
      <c r="AM214" s="39"/>
      <c r="AN214" s="39"/>
      <c r="AO214" s="39"/>
      <c r="AP214" s="40"/>
    </row>
    <row r="215" spans="1:42" ht="24.75" customHeight="1" x14ac:dyDescent="0.35">
      <c r="A215" s="24">
        <v>209</v>
      </c>
      <c r="B215" s="472" t="s">
        <v>641</v>
      </c>
      <c r="C215" s="24">
        <v>1</v>
      </c>
      <c r="D215" s="24">
        <v>0</v>
      </c>
      <c r="E215" s="24">
        <v>0</v>
      </c>
      <c r="F215" s="25">
        <v>1</v>
      </c>
      <c r="G215" s="24">
        <v>1</v>
      </c>
      <c r="H215" s="24">
        <v>227</v>
      </c>
      <c r="I215" s="24">
        <v>1</v>
      </c>
      <c r="J215" s="24">
        <v>20</v>
      </c>
      <c r="K215" s="24">
        <v>0</v>
      </c>
      <c r="L215" s="28">
        <v>0</v>
      </c>
      <c r="M215" s="24">
        <v>0</v>
      </c>
      <c r="N215" s="28">
        <v>0</v>
      </c>
      <c r="O215" s="26">
        <v>15511911</v>
      </c>
      <c r="P215" s="27">
        <v>0</v>
      </c>
      <c r="Q215" s="24">
        <v>0</v>
      </c>
      <c r="R215" s="28">
        <v>0</v>
      </c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30"/>
      <c r="AJ215" s="36"/>
      <c r="AK215" s="37"/>
      <c r="AL215" s="38"/>
      <c r="AM215" s="39"/>
      <c r="AN215" s="39"/>
      <c r="AO215" s="39"/>
      <c r="AP215" s="40"/>
    </row>
    <row r="216" spans="1:42" ht="24.75" customHeight="1" x14ac:dyDescent="0.35">
      <c r="A216" s="24">
        <v>210</v>
      </c>
      <c r="B216" s="472" t="s">
        <v>642</v>
      </c>
      <c r="C216" s="24">
        <v>0</v>
      </c>
      <c r="D216" s="24">
        <v>1</v>
      </c>
      <c r="E216" s="24">
        <v>0</v>
      </c>
      <c r="F216" s="25">
        <v>1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8">
        <v>0</v>
      </c>
      <c r="M216" s="24">
        <v>4</v>
      </c>
      <c r="N216" s="28">
        <v>0.56000000000000005</v>
      </c>
      <c r="O216" s="26">
        <v>5000</v>
      </c>
      <c r="P216" s="27">
        <v>0</v>
      </c>
      <c r="Q216" s="24">
        <v>0</v>
      </c>
      <c r="R216" s="28">
        <v>0</v>
      </c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30"/>
      <c r="AJ216" s="36"/>
      <c r="AK216" s="37"/>
      <c r="AL216" s="38"/>
      <c r="AM216" s="39"/>
      <c r="AN216" s="39"/>
      <c r="AO216" s="39"/>
      <c r="AP216" s="40"/>
    </row>
    <row r="217" spans="1:42" ht="24.75" customHeight="1" x14ac:dyDescent="0.35">
      <c r="A217" s="24">
        <v>211</v>
      </c>
      <c r="B217" s="472" t="s">
        <v>643</v>
      </c>
      <c r="C217" s="24">
        <v>0</v>
      </c>
      <c r="D217" s="24">
        <v>0</v>
      </c>
      <c r="E217" s="24">
        <v>1</v>
      </c>
      <c r="F217" s="25">
        <v>1</v>
      </c>
      <c r="G217" s="24">
        <v>2</v>
      </c>
      <c r="H217" s="24">
        <v>0</v>
      </c>
      <c r="I217" s="24">
        <v>0</v>
      </c>
      <c r="J217" s="24">
        <v>0</v>
      </c>
      <c r="K217" s="24">
        <v>0</v>
      </c>
      <c r="L217" s="28">
        <v>0</v>
      </c>
      <c r="M217" s="24">
        <v>0</v>
      </c>
      <c r="N217" s="28">
        <v>0</v>
      </c>
      <c r="O217" s="26">
        <v>79</v>
      </c>
      <c r="P217" s="27">
        <v>79</v>
      </c>
      <c r="Q217" s="24">
        <v>0</v>
      </c>
      <c r="R217" s="28">
        <v>0</v>
      </c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30"/>
      <c r="AJ217" s="36"/>
      <c r="AK217" s="37"/>
      <c r="AL217" s="38"/>
      <c r="AM217" s="39"/>
      <c r="AN217" s="39"/>
      <c r="AO217" s="39"/>
      <c r="AP217" s="40"/>
    </row>
    <row r="218" spans="1:42" ht="24.75" customHeight="1" x14ac:dyDescent="0.35">
      <c r="A218" s="24">
        <v>212</v>
      </c>
      <c r="B218" s="472" t="s">
        <v>644</v>
      </c>
      <c r="C218" s="24">
        <v>0</v>
      </c>
      <c r="D218" s="24">
        <v>0</v>
      </c>
      <c r="E218" s="24">
        <v>1</v>
      </c>
      <c r="F218" s="25">
        <v>1</v>
      </c>
      <c r="G218" s="24">
        <v>2</v>
      </c>
      <c r="H218" s="24">
        <v>0</v>
      </c>
      <c r="I218" s="24">
        <v>0</v>
      </c>
      <c r="J218" s="24">
        <v>0</v>
      </c>
      <c r="K218" s="24">
        <v>0</v>
      </c>
      <c r="L218" s="28">
        <v>0</v>
      </c>
      <c r="M218" s="24">
        <v>0</v>
      </c>
      <c r="N218" s="28">
        <v>0</v>
      </c>
      <c r="O218" s="26">
        <v>34200</v>
      </c>
      <c r="P218" s="27">
        <v>58</v>
      </c>
      <c r="Q218" s="24">
        <v>0</v>
      </c>
      <c r="R218" s="28">
        <v>0</v>
      </c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30"/>
      <c r="AJ218" s="36"/>
      <c r="AK218" s="37"/>
      <c r="AL218" s="38"/>
      <c r="AM218" s="39"/>
      <c r="AN218" s="39"/>
      <c r="AO218" s="39"/>
      <c r="AP218" s="40"/>
    </row>
    <row r="219" spans="1:42" ht="24.75" customHeight="1" x14ac:dyDescent="0.35">
      <c r="A219" s="24">
        <v>213</v>
      </c>
      <c r="B219" s="472" t="s">
        <v>645</v>
      </c>
      <c r="C219" s="24">
        <v>1</v>
      </c>
      <c r="D219" s="24">
        <v>0</v>
      </c>
      <c r="E219" s="24">
        <v>0</v>
      </c>
      <c r="F219" s="25">
        <v>1</v>
      </c>
      <c r="G219" s="24">
        <v>0</v>
      </c>
      <c r="H219" s="24">
        <v>4</v>
      </c>
      <c r="I219" s="24">
        <v>0</v>
      </c>
      <c r="J219" s="24">
        <v>12</v>
      </c>
      <c r="K219" s="24">
        <v>0</v>
      </c>
      <c r="L219" s="28">
        <v>0</v>
      </c>
      <c r="M219" s="24">
        <v>13</v>
      </c>
      <c r="N219" s="28">
        <v>0.98699999999999999</v>
      </c>
      <c r="O219" s="26">
        <v>4342.8</v>
      </c>
      <c r="P219" s="27">
        <v>0</v>
      </c>
      <c r="Q219" s="24">
        <v>0</v>
      </c>
      <c r="R219" s="28">
        <v>0</v>
      </c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30"/>
      <c r="AJ219" s="36"/>
      <c r="AK219" s="37"/>
      <c r="AL219" s="38"/>
      <c r="AM219" s="39"/>
      <c r="AN219" s="39"/>
      <c r="AO219" s="39"/>
      <c r="AP219" s="40"/>
    </row>
    <row r="220" spans="1:42" ht="24.75" customHeight="1" x14ac:dyDescent="0.35">
      <c r="A220" s="24">
        <v>214</v>
      </c>
      <c r="B220" s="472" t="s">
        <v>646</v>
      </c>
      <c r="C220" s="24">
        <v>0</v>
      </c>
      <c r="D220" s="24">
        <v>0</v>
      </c>
      <c r="E220" s="24">
        <v>1</v>
      </c>
      <c r="F220" s="25">
        <v>1</v>
      </c>
      <c r="G220" s="24">
        <v>1</v>
      </c>
      <c r="H220" s="24">
        <v>0</v>
      </c>
      <c r="I220" s="24">
        <v>0</v>
      </c>
      <c r="J220" s="24">
        <v>0</v>
      </c>
      <c r="K220" s="24">
        <v>0</v>
      </c>
      <c r="L220" s="28">
        <v>0</v>
      </c>
      <c r="M220" s="24">
        <v>0</v>
      </c>
      <c r="N220" s="28">
        <v>0</v>
      </c>
      <c r="O220" s="26">
        <v>0</v>
      </c>
      <c r="P220" s="27">
        <v>9</v>
      </c>
      <c r="Q220" s="24">
        <v>0</v>
      </c>
      <c r="R220" s="28">
        <v>0</v>
      </c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30"/>
      <c r="AJ220" s="36"/>
      <c r="AK220" s="37"/>
      <c r="AL220" s="38"/>
      <c r="AM220" s="39"/>
      <c r="AN220" s="39"/>
      <c r="AO220" s="39"/>
      <c r="AP220" s="40"/>
    </row>
    <row r="221" spans="1:42" ht="24.75" customHeight="1" x14ac:dyDescent="0.35">
      <c r="A221" s="24">
        <v>215</v>
      </c>
      <c r="B221" s="472" t="s">
        <v>647</v>
      </c>
      <c r="C221" s="24">
        <v>0</v>
      </c>
      <c r="D221" s="24">
        <v>0</v>
      </c>
      <c r="E221" s="24">
        <v>1</v>
      </c>
      <c r="F221" s="25">
        <v>1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8">
        <v>0</v>
      </c>
      <c r="M221" s="24">
        <v>0</v>
      </c>
      <c r="N221" s="28">
        <v>0</v>
      </c>
      <c r="O221" s="26">
        <v>820</v>
      </c>
      <c r="P221" s="27">
        <v>0</v>
      </c>
      <c r="Q221" s="24">
        <v>1</v>
      </c>
      <c r="R221" s="28">
        <v>0</v>
      </c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30"/>
      <c r="AJ221" s="36"/>
      <c r="AK221" s="37"/>
      <c r="AL221" s="38"/>
      <c r="AM221" s="39"/>
      <c r="AN221" s="39"/>
      <c r="AO221" s="39"/>
      <c r="AP221" s="40"/>
    </row>
    <row r="222" spans="1:42" ht="24.75" customHeight="1" x14ac:dyDescent="0.35">
      <c r="A222" s="24">
        <v>216</v>
      </c>
      <c r="B222" s="472" t="s">
        <v>648</v>
      </c>
      <c r="C222" s="24">
        <v>0</v>
      </c>
      <c r="D222" s="24">
        <v>1</v>
      </c>
      <c r="E222" s="24">
        <v>0</v>
      </c>
      <c r="F222" s="25">
        <v>1</v>
      </c>
      <c r="G222" s="24">
        <v>0</v>
      </c>
      <c r="H222" s="24">
        <v>0</v>
      </c>
      <c r="I222" s="24">
        <v>0</v>
      </c>
      <c r="J222" s="24">
        <v>0</v>
      </c>
      <c r="K222" s="24">
        <v>67</v>
      </c>
      <c r="L222" s="28">
        <v>0.94</v>
      </c>
      <c r="M222" s="24">
        <v>0</v>
      </c>
      <c r="N222" s="28">
        <v>0</v>
      </c>
      <c r="O222" s="26">
        <v>7520</v>
      </c>
      <c r="P222" s="27">
        <v>0</v>
      </c>
      <c r="Q222" s="24">
        <v>0</v>
      </c>
      <c r="R222" s="28">
        <v>0</v>
      </c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30"/>
      <c r="AJ222" s="36"/>
      <c r="AK222" s="37"/>
      <c r="AL222" s="38"/>
      <c r="AM222" s="39"/>
      <c r="AN222" s="39"/>
      <c r="AO222" s="39"/>
      <c r="AP222" s="40"/>
    </row>
    <row r="223" spans="1:42" ht="24.75" customHeight="1" x14ac:dyDescent="0.35">
      <c r="A223" s="24">
        <v>217</v>
      </c>
      <c r="B223" s="472" t="s">
        <v>649</v>
      </c>
      <c r="C223" s="24">
        <v>0</v>
      </c>
      <c r="D223" s="24">
        <v>0</v>
      </c>
      <c r="E223" s="24">
        <v>1</v>
      </c>
      <c r="F223" s="25">
        <v>1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8">
        <v>0</v>
      </c>
      <c r="M223" s="24">
        <v>0</v>
      </c>
      <c r="N223" s="28">
        <v>0</v>
      </c>
      <c r="O223" s="26">
        <v>2000</v>
      </c>
      <c r="P223" s="27">
        <v>0</v>
      </c>
      <c r="Q223" s="24">
        <v>3</v>
      </c>
      <c r="R223" s="28">
        <v>0</v>
      </c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30"/>
      <c r="AJ223" s="36"/>
      <c r="AK223" s="37"/>
      <c r="AL223" s="38"/>
      <c r="AM223" s="39"/>
      <c r="AN223" s="39"/>
      <c r="AO223" s="39"/>
      <c r="AP223" s="40"/>
    </row>
    <row r="224" spans="1:42" ht="24.75" customHeight="1" x14ac:dyDescent="0.35">
      <c r="A224" s="24">
        <v>218</v>
      </c>
      <c r="B224" s="472" t="s">
        <v>650</v>
      </c>
      <c r="C224" s="24">
        <v>0</v>
      </c>
      <c r="D224" s="24">
        <v>1</v>
      </c>
      <c r="E224" s="24">
        <v>0</v>
      </c>
      <c r="F224" s="25">
        <v>1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8">
        <v>0</v>
      </c>
      <c r="M224" s="24">
        <v>3</v>
      </c>
      <c r="N224" s="28">
        <v>3.01</v>
      </c>
      <c r="O224" s="26">
        <v>3240</v>
      </c>
      <c r="P224" s="27">
        <v>0</v>
      </c>
      <c r="Q224" s="24">
        <v>0</v>
      </c>
      <c r="R224" s="28">
        <v>0</v>
      </c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30"/>
      <c r="AJ224" s="36"/>
      <c r="AK224" s="37"/>
      <c r="AL224" s="38"/>
      <c r="AM224" s="39"/>
      <c r="AN224" s="39"/>
      <c r="AO224" s="39"/>
      <c r="AP224" s="40"/>
    </row>
    <row r="225" spans="1:42" ht="24.75" customHeight="1" x14ac:dyDescent="0.35">
      <c r="A225" s="24">
        <v>219</v>
      </c>
      <c r="B225" s="472" t="s">
        <v>651</v>
      </c>
      <c r="C225" s="24">
        <v>1</v>
      </c>
      <c r="D225" s="24">
        <v>0</v>
      </c>
      <c r="E225" s="24">
        <v>0</v>
      </c>
      <c r="F225" s="25">
        <v>1</v>
      </c>
      <c r="G225" s="24">
        <v>0</v>
      </c>
      <c r="H225" s="24">
        <v>10</v>
      </c>
      <c r="I225" s="24">
        <v>0</v>
      </c>
      <c r="J225" s="24">
        <v>0</v>
      </c>
      <c r="K225" s="24">
        <v>0</v>
      </c>
      <c r="L225" s="28">
        <v>0</v>
      </c>
      <c r="M225" s="24">
        <v>0</v>
      </c>
      <c r="N225" s="28">
        <v>0</v>
      </c>
      <c r="O225" s="26">
        <v>374720</v>
      </c>
      <c r="P225" s="27">
        <v>0</v>
      </c>
      <c r="Q225" s="24">
        <v>0</v>
      </c>
      <c r="R225" s="28">
        <v>0</v>
      </c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30"/>
      <c r="AJ225" s="36"/>
      <c r="AK225" s="37"/>
      <c r="AL225" s="38"/>
      <c r="AM225" s="39"/>
      <c r="AN225" s="39"/>
      <c r="AO225" s="39"/>
      <c r="AP225" s="40"/>
    </row>
    <row r="226" spans="1:42" ht="24.75" customHeight="1" x14ac:dyDescent="0.35">
      <c r="A226" s="24">
        <v>220</v>
      </c>
      <c r="B226" s="472" t="s">
        <v>652</v>
      </c>
      <c r="C226" s="24">
        <v>0</v>
      </c>
      <c r="D226" s="24">
        <v>1</v>
      </c>
      <c r="E226" s="24">
        <v>0</v>
      </c>
      <c r="F226" s="25">
        <v>1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8">
        <v>0</v>
      </c>
      <c r="M226" s="24">
        <v>14</v>
      </c>
      <c r="N226" s="28">
        <v>0.25800000000000001</v>
      </c>
      <c r="O226" s="26">
        <v>2064</v>
      </c>
      <c r="P226" s="27">
        <v>0</v>
      </c>
      <c r="Q226" s="24">
        <v>0</v>
      </c>
      <c r="R226" s="28">
        <v>0</v>
      </c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30"/>
      <c r="AJ226" s="36"/>
      <c r="AK226" s="37"/>
      <c r="AL226" s="38"/>
      <c r="AM226" s="39"/>
      <c r="AN226" s="39"/>
      <c r="AO226" s="39"/>
      <c r="AP226" s="40"/>
    </row>
    <row r="227" spans="1:42" ht="24.75" customHeight="1" x14ac:dyDescent="0.35">
      <c r="A227" s="24">
        <v>221</v>
      </c>
      <c r="B227" s="472" t="s">
        <v>653</v>
      </c>
      <c r="C227" s="24">
        <v>0</v>
      </c>
      <c r="D227" s="24">
        <v>1</v>
      </c>
      <c r="E227" s="24">
        <v>0</v>
      </c>
      <c r="F227" s="25">
        <v>1</v>
      </c>
      <c r="G227" s="24">
        <v>1</v>
      </c>
      <c r="H227" s="24">
        <v>0</v>
      </c>
      <c r="I227" s="24">
        <v>0</v>
      </c>
      <c r="J227" s="24">
        <v>0</v>
      </c>
      <c r="K227" s="24">
        <v>2</v>
      </c>
      <c r="L227" s="28">
        <v>4.1000000000000002E-2</v>
      </c>
      <c r="M227" s="24">
        <v>0</v>
      </c>
      <c r="N227" s="28">
        <v>0</v>
      </c>
      <c r="O227" s="26">
        <v>451</v>
      </c>
      <c r="P227" s="27">
        <v>0</v>
      </c>
      <c r="Q227" s="24">
        <v>0</v>
      </c>
      <c r="R227" s="28">
        <v>0</v>
      </c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30"/>
      <c r="AJ227" s="36"/>
      <c r="AK227" s="37"/>
      <c r="AL227" s="38"/>
      <c r="AM227" s="39"/>
      <c r="AN227" s="39"/>
      <c r="AO227" s="39"/>
      <c r="AP227" s="40"/>
    </row>
    <row r="228" spans="1:42" ht="24.75" customHeight="1" x14ac:dyDescent="0.35">
      <c r="A228" s="24">
        <v>222</v>
      </c>
      <c r="B228" s="472" t="s">
        <v>654</v>
      </c>
      <c r="C228" s="24">
        <v>1</v>
      </c>
      <c r="D228" s="24">
        <v>0</v>
      </c>
      <c r="E228" s="24">
        <v>0</v>
      </c>
      <c r="F228" s="25">
        <v>1</v>
      </c>
      <c r="G228" s="24">
        <v>0</v>
      </c>
      <c r="H228" s="24">
        <v>40</v>
      </c>
      <c r="I228" s="24">
        <v>0</v>
      </c>
      <c r="J228" s="24">
        <v>70</v>
      </c>
      <c r="K228" s="24">
        <v>0</v>
      </c>
      <c r="L228" s="28">
        <v>0</v>
      </c>
      <c r="M228" s="24">
        <v>0</v>
      </c>
      <c r="N228" s="28">
        <v>0</v>
      </c>
      <c r="O228" s="26">
        <v>2741711.5384999998</v>
      </c>
      <c r="P228" s="27">
        <v>0</v>
      </c>
      <c r="Q228" s="24">
        <v>0</v>
      </c>
      <c r="R228" s="28">
        <v>0</v>
      </c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30"/>
      <c r="AJ228" s="36"/>
      <c r="AK228" s="37"/>
      <c r="AL228" s="38"/>
      <c r="AM228" s="39"/>
      <c r="AN228" s="39"/>
      <c r="AO228" s="39"/>
      <c r="AP228" s="40"/>
    </row>
    <row r="229" spans="1:42" ht="24.75" customHeight="1" x14ac:dyDescent="0.35">
      <c r="A229" s="24">
        <v>223</v>
      </c>
      <c r="B229" s="472" t="s">
        <v>655</v>
      </c>
      <c r="C229" s="24">
        <v>0</v>
      </c>
      <c r="D229" s="24">
        <v>0</v>
      </c>
      <c r="E229" s="24">
        <v>1</v>
      </c>
      <c r="F229" s="25">
        <v>1</v>
      </c>
      <c r="G229" s="24">
        <v>1</v>
      </c>
      <c r="H229" s="24">
        <v>0</v>
      </c>
      <c r="I229" s="24">
        <v>0</v>
      </c>
      <c r="J229" s="24">
        <v>0</v>
      </c>
      <c r="K229" s="24">
        <v>0</v>
      </c>
      <c r="L229" s="28">
        <v>0</v>
      </c>
      <c r="M229" s="24">
        <v>0</v>
      </c>
      <c r="N229" s="28">
        <v>0</v>
      </c>
      <c r="O229" s="26">
        <v>0</v>
      </c>
      <c r="P229" s="27">
        <v>0</v>
      </c>
      <c r="Q229" s="24">
        <v>0</v>
      </c>
      <c r="R229" s="28">
        <v>0</v>
      </c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30"/>
      <c r="AJ229" s="36"/>
      <c r="AK229" s="37"/>
      <c r="AL229" s="38"/>
      <c r="AM229" s="39"/>
      <c r="AN229" s="39"/>
      <c r="AO229" s="39"/>
      <c r="AP229" s="40"/>
    </row>
    <row r="230" spans="1:42" ht="24.75" customHeight="1" x14ac:dyDescent="0.35">
      <c r="A230" s="24">
        <v>224</v>
      </c>
      <c r="B230" s="472" t="s">
        <v>656</v>
      </c>
      <c r="C230" s="24">
        <v>0</v>
      </c>
      <c r="D230" s="24">
        <v>0</v>
      </c>
      <c r="E230" s="24">
        <v>1</v>
      </c>
      <c r="F230" s="25">
        <v>1</v>
      </c>
      <c r="G230" s="24">
        <v>2</v>
      </c>
      <c r="H230" s="24">
        <v>0</v>
      </c>
      <c r="I230" s="24">
        <v>0</v>
      </c>
      <c r="J230" s="24">
        <v>0</v>
      </c>
      <c r="K230" s="24">
        <v>0</v>
      </c>
      <c r="L230" s="28">
        <v>0</v>
      </c>
      <c r="M230" s="24">
        <v>0</v>
      </c>
      <c r="N230" s="28">
        <v>0</v>
      </c>
      <c r="O230" s="26">
        <v>0</v>
      </c>
      <c r="P230" s="27">
        <v>0</v>
      </c>
      <c r="Q230" s="24">
        <v>0</v>
      </c>
      <c r="R230" s="28">
        <v>2.27</v>
      </c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30"/>
      <c r="AJ230" s="36"/>
      <c r="AK230" s="37"/>
      <c r="AL230" s="38"/>
      <c r="AM230" s="39"/>
      <c r="AN230" s="39"/>
      <c r="AO230" s="39"/>
      <c r="AP230" s="40"/>
    </row>
    <row r="231" spans="1:42" ht="24.75" customHeight="1" x14ac:dyDescent="0.35">
      <c r="A231" s="24">
        <v>225</v>
      </c>
      <c r="B231" s="472" t="s">
        <v>657</v>
      </c>
      <c r="C231" s="24">
        <v>1</v>
      </c>
      <c r="D231" s="24">
        <v>0</v>
      </c>
      <c r="E231" s="24">
        <v>0</v>
      </c>
      <c r="F231" s="25">
        <v>1</v>
      </c>
      <c r="G231" s="24">
        <v>0</v>
      </c>
      <c r="H231" s="24">
        <v>1</v>
      </c>
      <c r="I231" s="24">
        <v>1</v>
      </c>
      <c r="J231" s="24">
        <v>33</v>
      </c>
      <c r="K231" s="24">
        <v>0</v>
      </c>
      <c r="L231" s="28">
        <v>0</v>
      </c>
      <c r="M231" s="24">
        <v>0</v>
      </c>
      <c r="N231" s="28">
        <v>0</v>
      </c>
      <c r="O231" s="26">
        <v>106105</v>
      </c>
      <c r="P231" s="27">
        <v>0</v>
      </c>
      <c r="Q231" s="24">
        <v>0</v>
      </c>
      <c r="R231" s="28">
        <v>0</v>
      </c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30"/>
      <c r="AJ231" s="36"/>
      <c r="AK231" s="37"/>
      <c r="AL231" s="38"/>
      <c r="AM231" s="39"/>
      <c r="AN231" s="39"/>
      <c r="AO231" s="39"/>
      <c r="AP231" s="40"/>
    </row>
    <row r="232" spans="1:42" ht="24.75" customHeight="1" x14ac:dyDescent="0.35">
      <c r="A232" s="24">
        <v>226</v>
      </c>
      <c r="B232" s="472" t="s">
        <v>658</v>
      </c>
      <c r="C232" s="24">
        <v>0</v>
      </c>
      <c r="D232" s="24">
        <v>1</v>
      </c>
      <c r="E232" s="24">
        <v>0</v>
      </c>
      <c r="F232" s="25">
        <v>1</v>
      </c>
      <c r="G232" s="24">
        <v>1</v>
      </c>
      <c r="H232" s="24">
        <v>0</v>
      </c>
      <c r="I232" s="24">
        <v>0</v>
      </c>
      <c r="J232" s="24">
        <v>0</v>
      </c>
      <c r="K232" s="24">
        <v>0</v>
      </c>
      <c r="L232" s="28">
        <v>0</v>
      </c>
      <c r="M232" s="24">
        <v>18</v>
      </c>
      <c r="N232" s="28">
        <v>0.19</v>
      </c>
      <c r="O232" s="26">
        <v>4000</v>
      </c>
      <c r="P232" s="27">
        <v>0</v>
      </c>
      <c r="Q232" s="24">
        <v>0</v>
      </c>
      <c r="R232" s="28">
        <v>0</v>
      </c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30"/>
      <c r="AJ232" s="36"/>
      <c r="AK232" s="37"/>
      <c r="AL232" s="38"/>
      <c r="AM232" s="39"/>
      <c r="AN232" s="39"/>
      <c r="AO232" s="39"/>
      <c r="AP232" s="40"/>
    </row>
    <row r="233" spans="1:42" ht="24.75" customHeight="1" x14ac:dyDescent="0.35">
      <c r="A233" s="24">
        <v>227</v>
      </c>
      <c r="B233" s="472" t="s">
        <v>659</v>
      </c>
      <c r="C233" s="24">
        <v>0</v>
      </c>
      <c r="D233" s="24">
        <v>1</v>
      </c>
      <c r="E233" s="24">
        <v>0</v>
      </c>
      <c r="F233" s="25">
        <v>1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8">
        <v>0</v>
      </c>
      <c r="M233" s="24">
        <v>2</v>
      </c>
      <c r="N233" s="28">
        <v>0.39</v>
      </c>
      <c r="O233" s="26">
        <v>2340</v>
      </c>
      <c r="P233" s="27">
        <v>0</v>
      </c>
      <c r="Q233" s="24">
        <v>0</v>
      </c>
      <c r="R233" s="28">
        <v>0</v>
      </c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30"/>
      <c r="AJ233" s="36"/>
      <c r="AK233" s="37"/>
      <c r="AL233" s="38"/>
      <c r="AM233" s="39"/>
      <c r="AN233" s="39"/>
      <c r="AO233" s="39"/>
      <c r="AP233" s="40"/>
    </row>
    <row r="234" spans="1:42" ht="24.75" customHeight="1" x14ac:dyDescent="0.35">
      <c r="A234" s="24">
        <v>228</v>
      </c>
      <c r="B234" s="472" t="s">
        <v>660</v>
      </c>
      <c r="C234" s="24">
        <v>0</v>
      </c>
      <c r="D234" s="24">
        <v>1</v>
      </c>
      <c r="E234" s="24">
        <v>0</v>
      </c>
      <c r="F234" s="25">
        <v>1</v>
      </c>
      <c r="G234" s="24">
        <v>2</v>
      </c>
      <c r="H234" s="24">
        <v>0</v>
      </c>
      <c r="I234" s="24">
        <v>0</v>
      </c>
      <c r="J234" s="24">
        <v>0</v>
      </c>
      <c r="K234" s="24">
        <v>1041</v>
      </c>
      <c r="L234" s="28">
        <v>8.3000000000000007</v>
      </c>
      <c r="M234" s="24">
        <v>142</v>
      </c>
      <c r="N234" s="28">
        <v>14.12</v>
      </c>
      <c r="O234" s="26">
        <v>1595050</v>
      </c>
      <c r="P234" s="27">
        <v>0</v>
      </c>
      <c r="Q234" s="24">
        <v>0</v>
      </c>
      <c r="R234" s="28">
        <v>0</v>
      </c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30"/>
      <c r="AJ234" s="36"/>
      <c r="AK234" s="37"/>
      <c r="AL234" s="38"/>
      <c r="AM234" s="39"/>
      <c r="AN234" s="39"/>
      <c r="AO234" s="39"/>
      <c r="AP234" s="40"/>
    </row>
    <row r="235" spans="1:42" ht="24.75" customHeight="1" x14ac:dyDescent="0.35">
      <c r="A235" s="24">
        <v>229</v>
      </c>
      <c r="B235" s="472" t="s">
        <v>661</v>
      </c>
      <c r="C235" s="24">
        <v>0</v>
      </c>
      <c r="D235" s="24">
        <v>0</v>
      </c>
      <c r="E235" s="24">
        <v>1</v>
      </c>
      <c r="F235" s="25">
        <v>1</v>
      </c>
      <c r="G235" s="24">
        <v>1</v>
      </c>
      <c r="H235" s="24">
        <v>0</v>
      </c>
      <c r="I235" s="24">
        <v>0</v>
      </c>
      <c r="J235" s="24">
        <v>0</v>
      </c>
      <c r="K235" s="24">
        <v>0</v>
      </c>
      <c r="L235" s="28">
        <v>0</v>
      </c>
      <c r="M235" s="24">
        <v>0</v>
      </c>
      <c r="N235" s="28">
        <v>0</v>
      </c>
      <c r="O235" s="26">
        <v>0</v>
      </c>
      <c r="P235" s="27">
        <v>0</v>
      </c>
      <c r="Q235" s="24">
        <v>0</v>
      </c>
      <c r="R235" s="28">
        <v>0</v>
      </c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30"/>
      <c r="AJ235" s="36"/>
      <c r="AK235" s="37"/>
      <c r="AL235" s="38"/>
      <c r="AM235" s="39"/>
      <c r="AN235" s="39"/>
      <c r="AO235" s="39"/>
      <c r="AP235" s="40"/>
    </row>
    <row r="236" spans="1:42" ht="24.75" customHeight="1" x14ac:dyDescent="0.35">
      <c r="A236" s="24">
        <v>230</v>
      </c>
      <c r="B236" s="472" t="s">
        <v>662</v>
      </c>
      <c r="C236" s="24">
        <v>0</v>
      </c>
      <c r="D236" s="24">
        <v>1</v>
      </c>
      <c r="E236" s="24">
        <v>0</v>
      </c>
      <c r="F236" s="25">
        <v>1</v>
      </c>
      <c r="G236" s="24">
        <v>1</v>
      </c>
      <c r="H236" s="24">
        <v>0</v>
      </c>
      <c r="I236" s="24">
        <v>0</v>
      </c>
      <c r="J236" s="24">
        <v>0</v>
      </c>
      <c r="K236" s="24">
        <v>1</v>
      </c>
      <c r="L236" s="28">
        <v>0.81</v>
      </c>
      <c r="M236" s="24">
        <v>0</v>
      </c>
      <c r="N236" s="28">
        <v>0</v>
      </c>
      <c r="O236" s="26">
        <v>6885</v>
      </c>
      <c r="P236" s="27">
        <v>0</v>
      </c>
      <c r="Q236" s="24">
        <v>0</v>
      </c>
      <c r="R236" s="28">
        <v>0</v>
      </c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30"/>
      <c r="AJ236" s="36"/>
      <c r="AK236" s="37"/>
      <c r="AL236" s="38"/>
      <c r="AM236" s="39"/>
      <c r="AN236" s="39"/>
      <c r="AO236" s="39"/>
      <c r="AP236" s="40"/>
    </row>
    <row r="237" spans="1:42" ht="24.75" customHeight="1" x14ac:dyDescent="0.35">
      <c r="A237" s="24">
        <v>231</v>
      </c>
      <c r="B237" s="472" t="s">
        <v>663</v>
      </c>
      <c r="C237" s="24">
        <v>0</v>
      </c>
      <c r="D237" s="24">
        <v>0</v>
      </c>
      <c r="E237" s="24">
        <v>1</v>
      </c>
      <c r="F237" s="25">
        <v>1</v>
      </c>
      <c r="G237" s="24">
        <v>1</v>
      </c>
      <c r="H237" s="24">
        <v>0</v>
      </c>
      <c r="I237" s="24">
        <v>0</v>
      </c>
      <c r="J237" s="24">
        <v>0</v>
      </c>
      <c r="K237" s="24">
        <v>0</v>
      </c>
      <c r="L237" s="28">
        <v>0</v>
      </c>
      <c r="M237" s="24">
        <v>0</v>
      </c>
      <c r="N237" s="28">
        <v>0</v>
      </c>
      <c r="O237" s="26">
        <v>0</v>
      </c>
      <c r="P237" s="27">
        <v>0</v>
      </c>
      <c r="Q237" s="24">
        <v>0</v>
      </c>
      <c r="R237" s="28">
        <v>2</v>
      </c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30"/>
      <c r="AJ237" s="36"/>
      <c r="AK237" s="37"/>
      <c r="AL237" s="38"/>
      <c r="AM237" s="39"/>
      <c r="AN237" s="39"/>
      <c r="AO237" s="39"/>
      <c r="AP237" s="40"/>
    </row>
    <row r="238" spans="1:42" ht="24.75" customHeight="1" x14ac:dyDescent="0.35">
      <c r="A238" s="24">
        <v>232</v>
      </c>
      <c r="B238" s="472" t="s">
        <v>664</v>
      </c>
      <c r="C238" s="24">
        <v>0</v>
      </c>
      <c r="D238" s="24">
        <v>0</v>
      </c>
      <c r="E238" s="24">
        <v>1</v>
      </c>
      <c r="F238" s="25">
        <v>1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8">
        <v>0</v>
      </c>
      <c r="M238" s="24">
        <v>0</v>
      </c>
      <c r="N238" s="28">
        <v>0</v>
      </c>
      <c r="O238" s="26">
        <v>0</v>
      </c>
      <c r="P238" s="27">
        <v>1</v>
      </c>
      <c r="Q238" s="24">
        <v>0</v>
      </c>
      <c r="R238" s="28">
        <v>0</v>
      </c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30"/>
      <c r="AJ238" s="36"/>
      <c r="AK238" s="37"/>
      <c r="AL238" s="38"/>
      <c r="AM238" s="39"/>
      <c r="AN238" s="39"/>
      <c r="AO238" s="39"/>
      <c r="AP238" s="40"/>
    </row>
    <row r="239" spans="1:42" ht="24.75" customHeight="1" x14ac:dyDescent="0.35">
      <c r="A239" s="24">
        <v>233</v>
      </c>
      <c r="B239" s="472" t="s">
        <v>665</v>
      </c>
      <c r="C239" s="24">
        <v>0</v>
      </c>
      <c r="D239" s="24">
        <v>0</v>
      </c>
      <c r="E239" s="24">
        <v>1</v>
      </c>
      <c r="F239" s="25">
        <v>1</v>
      </c>
      <c r="G239" s="24">
        <v>1</v>
      </c>
      <c r="H239" s="24">
        <v>0</v>
      </c>
      <c r="I239" s="24">
        <v>0</v>
      </c>
      <c r="J239" s="24">
        <v>0</v>
      </c>
      <c r="K239" s="24">
        <v>0</v>
      </c>
      <c r="L239" s="28">
        <v>0</v>
      </c>
      <c r="M239" s="24">
        <v>0</v>
      </c>
      <c r="N239" s="28">
        <v>0</v>
      </c>
      <c r="O239" s="26">
        <v>3000</v>
      </c>
      <c r="P239" s="27">
        <v>3</v>
      </c>
      <c r="Q239" s="24">
        <v>0</v>
      </c>
      <c r="R239" s="28">
        <v>0</v>
      </c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30"/>
      <c r="AJ239" s="36"/>
      <c r="AK239" s="37"/>
      <c r="AL239" s="38"/>
      <c r="AM239" s="39"/>
      <c r="AN239" s="39"/>
      <c r="AO239" s="39"/>
      <c r="AP239" s="40"/>
    </row>
    <row r="240" spans="1:42" ht="24.75" customHeight="1" x14ac:dyDescent="0.35">
      <c r="A240" s="24">
        <v>234</v>
      </c>
      <c r="B240" s="472" t="s">
        <v>666</v>
      </c>
      <c r="C240" s="24">
        <v>0</v>
      </c>
      <c r="D240" s="24">
        <v>0</v>
      </c>
      <c r="E240" s="24">
        <v>1</v>
      </c>
      <c r="F240" s="25">
        <v>1</v>
      </c>
      <c r="G240" s="24">
        <v>6</v>
      </c>
      <c r="H240" s="24">
        <v>0</v>
      </c>
      <c r="I240" s="24">
        <v>0</v>
      </c>
      <c r="J240" s="24">
        <v>0</v>
      </c>
      <c r="K240" s="24">
        <v>0</v>
      </c>
      <c r="L240" s="28">
        <v>0</v>
      </c>
      <c r="M240" s="24">
        <v>0</v>
      </c>
      <c r="N240" s="28">
        <v>0</v>
      </c>
      <c r="O240" s="26">
        <v>12738</v>
      </c>
      <c r="P240" s="27">
        <v>6</v>
      </c>
      <c r="Q240" s="24">
        <v>9</v>
      </c>
      <c r="R240" s="28">
        <v>54.5</v>
      </c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30"/>
      <c r="AJ240" s="36"/>
      <c r="AK240" s="37"/>
      <c r="AL240" s="38"/>
      <c r="AM240" s="39"/>
      <c r="AN240" s="39"/>
      <c r="AO240" s="39"/>
      <c r="AP240" s="40"/>
    </row>
    <row r="241" spans="1:42" ht="24.75" customHeight="1" x14ac:dyDescent="0.35">
      <c r="A241" s="24">
        <v>235</v>
      </c>
      <c r="B241" s="472" t="s">
        <v>667</v>
      </c>
      <c r="C241" s="24">
        <v>0</v>
      </c>
      <c r="D241" s="24">
        <v>0</v>
      </c>
      <c r="E241" s="24">
        <v>1</v>
      </c>
      <c r="F241" s="25">
        <v>1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8">
        <v>0</v>
      </c>
      <c r="M241" s="24">
        <v>0</v>
      </c>
      <c r="N241" s="28">
        <v>0</v>
      </c>
      <c r="O241" s="26">
        <v>0</v>
      </c>
      <c r="P241" s="27">
        <v>3</v>
      </c>
      <c r="Q241" s="24">
        <v>10</v>
      </c>
      <c r="R241" s="28">
        <v>0</v>
      </c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30"/>
      <c r="AJ241" s="36"/>
      <c r="AK241" s="37"/>
      <c r="AL241" s="38"/>
      <c r="AM241" s="39"/>
      <c r="AN241" s="39"/>
      <c r="AO241" s="39"/>
      <c r="AP241" s="40"/>
    </row>
    <row r="242" spans="1:42" ht="24.75" customHeight="1" x14ac:dyDescent="0.35">
      <c r="A242" s="24">
        <v>236</v>
      </c>
      <c r="B242" s="472" t="s">
        <v>668</v>
      </c>
      <c r="C242" s="24">
        <v>1</v>
      </c>
      <c r="D242" s="24">
        <v>0</v>
      </c>
      <c r="E242" s="24">
        <v>0</v>
      </c>
      <c r="F242" s="25">
        <v>1</v>
      </c>
      <c r="G242" s="24">
        <v>0</v>
      </c>
      <c r="H242" s="24">
        <v>12</v>
      </c>
      <c r="I242" s="24">
        <v>1</v>
      </c>
      <c r="J242" s="24">
        <v>96</v>
      </c>
      <c r="K242" s="24">
        <v>0</v>
      </c>
      <c r="L242" s="28">
        <v>0</v>
      </c>
      <c r="M242" s="24">
        <v>0</v>
      </c>
      <c r="N242" s="28">
        <v>0</v>
      </c>
      <c r="O242" s="26">
        <v>852370.3</v>
      </c>
      <c r="P242" s="27">
        <v>0</v>
      </c>
      <c r="Q242" s="24">
        <v>0</v>
      </c>
      <c r="R242" s="28">
        <v>0</v>
      </c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30"/>
      <c r="AJ242" s="36"/>
      <c r="AK242" s="37"/>
      <c r="AL242" s="38"/>
      <c r="AM242" s="39"/>
      <c r="AN242" s="39"/>
      <c r="AO242" s="39"/>
      <c r="AP242" s="40"/>
    </row>
    <row r="243" spans="1:42" ht="24.75" customHeight="1" x14ac:dyDescent="0.35">
      <c r="A243" s="24">
        <v>237</v>
      </c>
      <c r="B243" s="472" t="s">
        <v>669</v>
      </c>
      <c r="C243" s="24">
        <v>0</v>
      </c>
      <c r="D243" s="24">
        <v>0</v>
      </c>
      <c r="E243" s="24">
        <v>1</v>
      </c>
      <c r="F243" s="25">
        <v>1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8">
        <v>0</v>
      </c>
      <c r="M243" s="24">
        <v>0</v>
      </c>
      <c r="N243" s="28">
        <v>0</v>
      </c>
      <c r="O243" s="26">
        <v>0</v>
      </c>
      <c r="P243" s="27">
        <v>0</v>
      </c>
      <c r="Q243" s="24">
        <v>0</v>
      </c>
      <c r="R243" s="28">
        <v>0</v>
      </c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30"/>
      <c r="AJ243" s="36"/>
      <c r="AK243" s="37"/>
      <c r="AL243" s="38"/>
      <c r="AM243" s="39"/>
      <c r="AN243" s="39"/>
      <c r="AO243" s="39"/>
      <c r="AP243" s="40"/>
    </row>
    <row r="244" spans="1:42" ht="24.75" customHeight="1" x14ac:dyDescent="0.35">
      <c r="A244" s="24">
        <v>238</v>
      </c>
      <c r="B244" s="472" t="s">
        <v>670</v>
      </c>
      <c r="C244" s="24">
        <v>1</v>
      </c>
      <c r="D244" s="24">
        <v>0</v>
      </c>
      <c r="E244" s="24">
        <v>0</v>
      </c>
      <c r="F244" s="25">
        <v>1</v>
      </c>
      <c r="G244" s="24">
        <v>1</v>
      </c>
      <c r="H244" s="24">
        <v>1</v>
      </c>
      <c r="I244" s="24">
        <v>1</v>
      </c>
      <c r="J244" s="24">
        <v>0</v>
      </c>
      <c r="K244" s="24">
        <v>0</v>
      </c>
      <c r="L244" s="28">
        <v>0</v>
      </c>
      <c r="M244" s="24">
        <v>0</v>
      </c>
      <c r="N244" s="28">
        <v>0</v>
      </c>
      <c r="O244" s="26">
        <v>0</v>
      </c>
      <c r="P244" s="27">
        <v>0</v>
      </c>
      <c r="Q244" s="24">
        <v>0</v>
      </c>
      <c r="R244" s="28">
        <v>0</v>
      </c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30"/>
      <c r="AJ244" s="36"/>
      <c r="AK244" s="37"/>
      <c r="AL244" s="38"/>
      <c r="AM244" s="39"/>
      <c r="AN244" s="39"/>
      <c r="AO244" s="39"/>
      <c r="AP244" s="40"/>
    </row>
    <row r="245" spans="1:42" ht="24.75" customHeight="1" x14ac:dyDescent="0.35">
      <c r="A245" s="24">
        <v>239</v>
      </c>
      <c r="B245" s="472" t="s">
        <v>671</v>
      </c>
      <c r="C245" s="24">
        <v>0</v>
      </c>
      <c r="D245" s="24">
        <v>0</v>
      </c>
      <c r="E245" s="24">
        <v>1</v>
      </c>
      <c r="F245" s="25">
        <v>1</v>
      </c>
      <c r="G245" s="24">
        <v>1</v>
      </c>
      <c r="H245" s="24">
        <v>0</v>
      </c>
      <c r="I245" s="24">
        <v>0</v>
      </c>
      <c r="J245" s="24">
        <v>0</v>
      </c>
      <c r="K245" s="24">
        <v>0</v>
      </c>
      <c r="L245" s="28">
        <v>0</v>
      </c>
      <c r="M245" s="24">
        <v>0</v>
      </c>
      <c r="N245" s="28">
        <v>0</v>
      </c>
      <c r="O245" s="26">
        <v>2000</v>
      </c>
      <c r="P245" s="27">
        <v>9</v>
      </c>
      <c r="Q245" s="24">
        <v>0</v>
      </c>
      <c r="R245" s="28">
        <v>0</v>
      </c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30"/>
      <c r="AJ245" s="36"/>
      <c r="AK245" s="37"/>
      <c r="AL245" s="38"/>
      <c r="AM245" s="39"/>
      <c r="AN245" s="39"/>
      <c r="AO245" s="39"/>
      <c r="AP245" s="40"/>
    </row>
    <row r="246" spans="1:42" ht="24.75" customHeight="1" x14ac:dyDescent="0.35">
      <c r="A246" s="24">
        <v>240</v>
      </c>
      <c r="B246" s="472" t="s">
        <v>672</v>
      </c>
      <c r="C246" s="24">
        <v>0</v>
      </c>
      <c r="D246" s="24">
        <v>0</v>
      </c>
      <c r="E246" s="24">
        <v>1</v>
      </c>
      <c r="F246" s="25">
        <v>1</v>
      </c>
      <c r="G246" s="24">
        <v>3</v>
      </c>
      <c r="H246" s="24">
        <v>0</v>
      </c>
      <c r="I246" s="24">
        <v>0</v>
      </c>
      <c r="J246" s="24">
        <v>0</v>
      </c>
      <c r="K246" s="24">
        <v>0</v>
      </c>
      <c r="L246" s="28">
        <v>0</v>
      </c>
      <c r="M246" s="24">
        <v>0</v>
      </c>
      <c r="N246" s="28">
        <v>0</v>
      </c>
      <c r="O246" s="26">
        <v>6965</v>
      </c>
      <c r="P246" s="27">
        <v>0</v>
      </c>
      <c r="Q246" s="24">
        <v>0</v>
      </c>
      <c r="R246" s="28">
        <v>39.9</v>
      </c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30"/>
      <c r="AJ246" s="36"/>
      <c r="AK246" s="37"/>
      <c r="AL246" s="38"/>
      <c r="AM246" s="39"/>
      <c r="AN246" s="39"/>
      <c r="AO246" s="39"/>
      <c r="AP246" s="40"/>
    </row>
    <row r="247" spans="1:42" ht="24.75" customHeight="1" x14ac:dyDescent="0.35">
      <c r="A247" s="24">
        <v>241</v>
      </c>
      <c r="B247" s="472" t="s">
        <v>673</v>
      </c>
      <c r="C247" s="24">
        <v>0</v>
      </c>
      <c r="D247" s="24">
        <v>1</v>
      </c>
      <c r="E247" s="24">
        <v>0</v>
      </c>
      <c r="F247" s="25">
        <v>1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8">
        <v>0</v>
      </c>
      <c r="M247" s="24">
        <v>0</v>
      </c>
      <c r="N247" s="28">
        <v>0</v>
      </c>
      <c r="O247" s="26">
        <v>0</v>
      </c>
      <c r="P247" s="27">
        <v>0</v>
      </c>
      <c r="Q247" s="24">
        <v>0</v>
      </c>
      <c r="R247" s="28">
        <v>0</v>
      </c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30"/>
      <c r="AJ247" s="36"/>
      <c r="AK247" s="37"/>
      <c r="AL247" s="38"/>
      <c r="AM247" s="39"/>
      <c r="AN247" s="39"/>
      <c r="AO247" s="39"/>
      <c r="AP247" s="40"/>
    </row>
    <row r="248" spans="1:42" ht="24.75" customHeight="1" x14ac:dyDescent="0.35">
      <c r="A248" s="24">
        <v>242</v>
      </c>
      <c r="B248" s="472" t="s">
        <v>674</v>
      </c>
      <c r="C248" s="24">
        <v>0</v>
      </c>
      <c r="D248" s="24">
        <v>0</v>
      </c>
      <c r="E248" s="24">
        <v>1</v>
      </c>
      <c r="F248" s="25">
        <v>1</v>
      </c>
      <c r="G248" s="24">
        <v>1</v>
      </c>
      <c r="H248" s="24">
        <v>0</v>
      </c>
      <c r="I248" s="24">
        <v>0</v>
      </c>
      <c r="J248" s="24">
        <v>0</v>
      </c>
      <c r="K248" s="24">
        <v>0</v>
      </c>
      <c r="L248" s="28">
        <v>0</v>
      </c>
      <c r="M248" s="24">
        <v>0</v>
      </c>
      <c r="N248" s="28">
        <v>0</v>
      </c>
      <c r="O248" s="26">
        <v>0</v>
      </c>
      <c r="P248" s="27">
        <v>6</v>
      </c>
      <c r="Q248" s="24">
        <v>0</v>
      </c>
      <c r="R248" s="28">
        <v>0</v>
      </c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30"/>
      <c r="AJ248" s="36"/>
      <c r="AK248" s="37"/>
      <c r="AL248" s="38"/>
      <c r="AM248" s="39"/>
      <c r="AN248" s="39"/>
      <c r="AO248" s="39"/>
      <c r="AP248" s="40"/>
    </row>
    <row r="249" spans="1:42" ht="24.75" customHeight="1" x14ac:dyDescent="0.35">
      <c r="A249" s="24">
        <v>243</v>
      </c>
      <c r="B249" s="472" t="s">
        <v>675</v>
      </c>
      <c r="C249" s="24">
        <v>0</v>
      </c>
      <c r="D249" s="24">
        <v>0</v>
      </c>
      <c r="E249" s="24">
        <v>1</v>
      </c>
      <c r="F249" s="25">
        <v>1</v>
      </c>
      <c r="G249" s="24">
        <v>1</v>
      </c>
      <c r="H249" s="24">
        <v>0</v>
      </c>
      <c r="I249" s="24">
        <v>0</v>
      </c>
      <c r="J249" s="24">
        <v>0</v>
      </c>
      <c r="K249" s="24">
        <v>0</v>
      </c>
      <c r="L249" s="28">
        <v>0</v>
      </c>
      <c r="M249" s="24">
        <v>0</v>
      </c>
      <c r="N249" s="28">
        <v>0</v>
      </c>
      <c r="O249" s="26">
        <v>2100</v>
      </c>
      <c r="P249" s="27">
        <v>4</v>
      </c>
      <c r="Q249" s="24">
        <v>0</v>
      </c>
      <c r="R249" s="28">
        <v>0</v>
      </c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30"/>
      <c r="AJ249" s="36"/>
      <c r="AK249" s="37"/>
      <c r="AL249" s="38"/>
      <c r="AM249" s="39"/>
      <c r="AN249" s="39"/>
      <c r="AO249" s="39"/>
      <c r="AP249" s="40"/>
    </row>
    <row r="250" spans="1:42" ht="24.75" customHeight="1" x14ac:dyDescent="0.35">
      <c r="A250" s="24">
        <v>244</v>
      </c>
      <c r="B250" s="472" t="s">
        <v>676</v>
      </c>
      <c r="C250" s="24">
        <v>1</v>
      </c>
      <c r="D250" s="24">
        <v>0</v>
      </c>
      <c r="E250" s="24">
        <v>0</v>
      </c>
      <c r="F250" s="25">
        <v>1</v>
      </c>
      <c r="G250" s="24">
        <v>0</v>
      </c>
      <c r="H250" s="24">
        <v>1</v>
      </c>
      <c r="I250" s="24">
        <v>2</v>
      </c>
      <c r="J250" s="24">
        <v>0</v>
      </c>
      <c r="K250" s="24">
        <v>0</v>
      </c>
      <c r="L250" s="28">
        <v>0</v>
      </c>
      <c r="M250" s="24">
        <v>0</v>
      </c>
      <c r="N250" s="28">
        <v>0</v>
      </c>
      <c r="O250" s="26">
        <v>0</v>
      </c>
      <c r="P250" s="27">
        <v>0</v>
      </c>
      <c r="Q250" s="24">
        <v>0</v>
      </c>
      <c r="R250" s="28">
        <v>0</v>
      </c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30"/>
      <c r="AJ250" s="36"/>
      <c r="AK250" s="37"/>
      <c r="AL250" s="38"/>
      <c r="AM250" s="39"/>
      <c r="AN250" s="39"/>
      <c r="AO250" s="39"/>
      <c r="AP250" s="40"/>
    </row>
    <row r="251" spans="1:42" ht="24.75" customHeight="1" x14ac:dyDescent="0.35">
      <c r="A251" s="24">
        <v>245</v>
      </c>
      <c r="B251" s="472" t="s">
        <v>677</v>
      </c>
      <c r="C251" s="24">
        <v>1</v>
      </c>
      <c r="D251" s="24">
        <v>0</v>
      </c>
      <c r="E251" s="24">
        <v>0</v>
      </c>
      <c r="F251" s="25">
        <v>1</v>
      </c>
      <c r="G251" s="24">
        <v>0</v>
      </c>
      <c r="H251" s="24">
        <v>2</v>
      </c>
      <c r="I251" s="24">
        <v>2</v>
      </c>
      <c r="J251" s="24">
        <v>96</v>
      </c>
      <c r="K251" s="24">
        <v>0</v>
      </c>
      <c r="L251" s="28">
        <v>0</v>
      </c>
      <c r="M251" s="24">
        <v>0</v>
      </c>
      <c r="N251" s="28">
        <v>0</v>
      </c>
      <c r="O251" s="26">
        <v>186989.16</v>
      </c>
      <c r="P251" s="27">
        <v>0</v>
      </c>
      <c r="Q251" s="24">
        <v>0</v>
      </c>
      <c r="R251" s="28">
        <v>0</v>
      </c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30"/>
      <c r="AJ251" s="36"/>
      <c r="AK251" s="37"/>
      <c r="AL251" s="38"/>
      <c r="AM251" s="39"/>
      <c r="AN251" s="39"/>
      <c r="AO251" s="39"/>
      <c r="AP251" s="40"/>
    </row>
    <row r="252" spans="1:42" ht="24.75" customHeight="1" x14ac:dyDescent="0.35">
      <c r="A252" s="24">
        <v>246</v>
      </c>
      <c r="B252" s="472" t="s">
        <v>678</v>
      </c>
      <c r="C252" s="24">
        <v>0</v>
      </c>
      <c r="D252" s="24">
        <v>0</v>
      </c>
      <c r="E252" s="24">
        <v>1</v>
      </c>
      <c r="F252" s="25">
        <v>1</v>
      </c>
      <c r="G252" s="24">
        <v>1</v>
      </c>
      <c r="H252" s="24">
        <v>0</v>
      </c>
      <c r="I252" s="24">
        <v>0</v>
      </c>
      <c r="J252" s="24">
        <v>0</v>
      </c>
      <c r="K252" s="24">
        <v>0</v>
      </c>
      <c r="L252" s="28">
        <v>0</v>
      </c>
      <c r="M252" s="24">
        <v>0</v>
      </c>
      <c r="N252" s="28">
        <v>0</v>
      </c>
      <c r="O252" s="26">
        <v>0</v>
      </c>
      <c r="P252" s="27">
        <v>0</v>
      </c>
      <c r="Q252" s="24">
        <v>0</v>
      </c>
      <c r="R252" s="28">
        <v>8.5</v>
      </c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30"/>
      <c r="AJ252" s="36"/>
      <c r="AK252" s="37"/>
      <c r="AL252" s="38"/>
      <c r="AM252" s="39"/>
      <c r="AN252" s="39"/>
      <c r="AO252" s="39"/>
      <c r="AP252" s="40"/>
    </row>
    <row r="253" spans="1:42" ht="24.75" customHeight="1" x14ac:dyDescent="0.35">
      <c r="A253" s="24">
        <v>247</v>
      </c>
      <c r="B253" s="472" t="s">
        <v>679</v>
      </c>
      <c r="C253" s="24">
        <v>0</v>
      </c>
      <c r="D253" s="24">
        <v>0</v>
      </c>
      <c r="E253" s="24">
        <v>1</v>
      </c>
      <c r="F253" s="25">
        <v>1</v>
      </c>
      <c r="G253" s="24">
        <v>1</v>
      </c>
      <c r="H253" s="24">
        <v>0</v>
      </c>
      <c r="I253" s="24">
        <v>0</v>
      </c>
      <c r="J253" s="24">
        <v>0</v>
      </c>
      <c r="K253" s="24">
        <v>0</v>
      </c>
      <c r="L253" s="28">
        <v>0</v>
      </c>
      <c r="M253" s="24">
        <v>0</v>
      </c>
      <c r="N253" s="28">
        <v>0</v>
      </c>
      <c r="O253" s="26">
        <v>0</v>
      </c>
      <c r="P253" s="27">
        <v>0</v>
      </c>
      <c r="Q253" s="24">
        <v>0</v>
      </c>
      <c r="R253" s="28">
        <v>0</v>
      </c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30"/>
      <c r="AJ253" s="36"/>
      <c r="AK253" s="37"/>
      <c r="AL253" s="38"/>
      <c r="AM253" s="39"/>
      <c r="AN253" s="39"/>
      <c r="AO253" s="39"/>
      <c r="AP253" s="40"/>
    </row>
    <row r="254" spans="1:42" ht="24.75" customHeight="1" x14ac:dyDescent="0.35">
      <c r="A254" s="24">
        <v>248</v>
      </c>
      <c r="B254" s="472" t="s">
        <v>680</v>
      </c>
      <c r="C254" s="24">
        <v>0</v>
      </c>
      <c r="D254" s="24">
        <v>0</v>
      </c>
      <c r="E254" s="24">
        <v>1</v>
      </c>
      <c r="F254" s="25">
        <v>1</v>
      </c>
      <c r="G254" s="24">
        <v>2</v>
      </c>
      <c r="H254" s="24">
        <v>0</v>
      </c>
      <c r="I254" s="24">
        <v>0</v>
      </c>
      <c r="J254" s="24">
        <v>0</v>
      </c>
      <c r="K254" s="24">
        <v>0</v>
      </c>
      <c r="L254" s="28">
        <v>0</v>
      </c>
      <c r="M254" s="24">
        <v>0</v>
      </c>
      <c r="N254" s="28">
        <v>0</v>
      </c>
      <c r="O254" s="26">
        <v>130</v>
      </c>
      <c r="P254" s="27">
        <v>0</v>
      </c>
      <c r="Q254" s="24">
        <v>3</v>
      </c>
      <c r="R254" s="28">
        <v>0</v>
      </c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30"/>
      <c r="AJ254" s="36"/>
      <c r="AK254" s="37"/>
      <c r="AL254" s="38"/>
      <c r="AM254" s="39"/>
      <c r="AN254" s="39"/>
      <c r="AO254" s="39"/>
      <c r="AP254" s="40"/>
    </row>
    <row r="255" spans="1:42" ht="24.75" customHeight="1" x14ac:dyDescent="0.35">
      <c r="A255" s="24">
        <v>249</v>
      </c>
      <c r="B255" s="472" t="s">
        <v>457</v>
      </c>
      <c r="C255" s="24">
        <v>0</v>
      </c>
      <c r="D255" s="24">
        <v>1</v>
      </c>
      <c r="E255" s="24">
        <v>0</v>
      </c>
      <c r="F255" s="25">
        <v>1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8">
        <v>0</v>
      </c>
      <c r="M255" s="24">
        <v>8</v>
      </c>
      <c r="N255" s="28">
        <v>0.10300000000000001</v>
      </c>
      <c r="O255" s="26">
        <v>3000</v>
      </c>
      <c r="P255" s="27">
        <v>0</v>
      </c>
      <c r="Q255" s="24">
        <v>0</v>
      </c>
      <c r="R255" s="28">
        <v>0</v>
      </c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30"/>
      <c r="AJ255" s="36"/>
      <c r="AK255" s="37"/>
      <c r="AL255" s="38"/>
      <c r="AM255" s="39"/>
      <c r="AN255" s="39"/>
      <c r="AO255" s="39"/>
      <c r="AP255" s="40"/>
    </row>
    <row r="256" spans="1:42" ht="24.75" customHeight="1" x14ac:dyDescent="0.35">
      <c r="A256" s="24">
        <v>250</v>
      </c>
      <c r="B256" s="472" t="s">
        <v>681</v>
      </c>
      <c r="C256" s="24">
        <v>0</v>
      </c>
      <c r="D256" s="24">
        <v>0</v>
      </c>
      <c r="E256" s="24">
        <v>1</v>
      </c>
      <c r="F256" s="25">
        <v>1</v>
      </c>
      <c r="G256" s="24">
        <v>1</v>
      </c>
      <c r="H256" s="24">
        <v>0</v>
      </c>
      <c r="I256" s="24">
        <v>0</v>
      </c>
      <c r="J256" s="24">
        <v>0</v>
      </c>
      <c r="K256" s="24">
        <v>0</v>
      </c>
      <c r="L256" s="28">
        <v>0</v>
      </c>
      <c r="M256" s="24">
        <v>0</v>
      </c>
      <c r="N256" s="28">
        <v>0</v>
      </c>
      <c r="O256" s="26">
        <v>18180</v>
      </c>
      <c r="P256" s="27">
        <v>0</v>
      </c>
      <c r="Q256" s="24">
        <v>8</v>
      </c>
      <c r="R256" s="28">
        <v>0</v>
      </c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30"/>
      <c r="AJ256" s="36"/>
      <c r="AK256" s="37"/>
      <c r="AL256" s="38"/>
      <c r="AM256" s="39"/>
      <c r="AN256" s="39"/>
      <c r="AO256" s="39"/>
      <c r="AP256" s="40"/>
    </row>
    <row r="257" spans="1:42" ht="24.75" customHeight="1" x14ac:dyDescent="0.35">
      <c r="A257" s="24">
        <v>251</v>
      </c>
      <c r="B257" s="472" t="s">
        <v>682</v>
      </c>
      <c r="C257" s="24">
        <v>0</v>
      </c>
      <c r="D257" s="24">
        <v>0</v>
      </c>
      <c r="E257" s="24">
        <v>1</v>
      </c>
      <c r="F257" s="25">
        <v>1</v>
      </c>
      <c r="G257" s="24">
        <v>1</v>
      </c>
      <c r="H257" s="24">
        <v>0</v>
      </c>
      <c r="I257" s="24">
        <v>0</v>
      </c>
      <c r="J257" s="24">
        <v>0</v>
      </c>
      <c r="K257" s="24">
        <v>0</v>
      </c>
      <c r="L257" s="28">
        <v>0</v>
      </c>
      <c r="M257" s="24">
        <v>0</v>
      </c>
      <c r="N257" s="28">
        <v>0</v>
      </c>
      <c r="O257" s="26">
        <v>0</v>
      </c>
      <c r="P257" s="27">
        <v>0</v>
      </c>
      <c r="Q257" s="24">
        <v>0</v>
      </c>
      <c r="R257" s="28">
        <v>0</v>
      </c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30"/>
      <c r="AJ257" s="36"/>
      <c r="AK257" s="37"/>
      <c r="AL257" s="38"/>
      <c r="AM257" s="39"/>
      <c r="AN257" s="39"/>
      <c r="AO257" s="39"/>
      <c r="AP257" s="40"/>
    </row>
    <row r="258" spans="1:42" ht="24.75" customHeight="1" x14ac:dyDescent="0.35">
      <c r="A258" s="24">
        <v>252</v>
      </c>
      <c r="B258" s="472" t="s">
        <v>683</v>
      </c>
      <c r="C258" s="24">
        <v>0</v>
      </c>
      <c r="D258" s="24">
        <v>0</v>
      </c>
      <c r="E258" s="24">
        <v>1</v>
      </c>
      <c r="F258" s="25">
        <v>1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8">
        <v>0</v>
      </c>
      <c r="M258" s="24">
        <v>0</v>
      </c>
      <c r="N258" s="28">
        <v>0</v>
      </c>
      <c r="O258" s="26">
        <v>1500</v>
      </c>
      <c r="P258" s="27">
        <v>3</v>
      </c>
      <c r="Q258" s="24">
        <v>0</v>
      </c>
      <c r="R258" s="28">
        <v>0</v>
      </c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30"/>
      <c r="AJ258" s="36"/>
      <c r="AK258" s="37"/>
      <c r="AL258" s="38"/>
      <c r="AM258" s="39"/>
      <c r="AN258" s="39"/>
      <c r="AO258" s="39"/>
      <c r="AP258" s="40"/>
    </row>
    <row r="259" spans="1:42" ht="24.75" customHeight="1" x14ac:dyDescent="0.35">
      <c r="A259" s="24">
        <v>253</v>
      </c>
      <c r="B259" s="472" t="s">
        <v>684</v>
      </c>
      <c r="C259" s="24">
        <v>0</v>
      </c>
      <c r="D259" s="24">
        <v>1</v>
      </c>
      <c r="E259" s="24">
        <v>0</v>
      </c>
      <c r="F259" s="25">
        <v>1</v>
      </c>
      <c r="G259" s="24">
        <v>1</v>
      </c>
      <c r="H259" s="24">
        <v>0</v>
      </c>
      <c r="I259" s="24">
        <v>0</v>
      </c>
      <c r="J259" s="24">
        <v>0</v>
      </c>
      <c r="K259" s="24">
        <v>0</v>
      </c>
      <c r="L259" s="28">
        <v>0</v>
      </c>
      <c r="M259" s="24">
        <v>3</v>
      </c>
      <c r="N259" s="28">
        <v>2.4</v>
      </c>
      <c r="O259" s="26">
        <v>9600</v>
      </c>
      <c r="P259" s="27">
        <v>0</v>
      </c>
      <c r="Q259" s="24">
        <v>0</v>
      </c>
      <c r="R259" s="28">
        <v>0</v>
      </c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30"/>
      <c r="AJ259" s="36"/>
      <c r="AK259" s="37"/>
      <c r="AL259" s="38"/>
      <c r="AM259" s="39"/>
      <c r="AN259" s="39"/>
      <c r="AO259" s="39"/>
      <c r="AP259" s="40"/>
    </row>
    <row r="260" spans="1:42" ht="24.75" customHeight="1" x14ac:dyDescent="0.35">
      <c r="A260" s="24">
        <v>254</v>
      </c>
      <c r="B260" s="472" t="s">
        <v>685</v>
      </c>
      <c r="C260" s="24">
        <v>1</v>
      </c>
      <c r="D260" s="24">
        <v>0</v>
      </c>
      <c r="E260" s="24">
        <v>0</v>
      </c>
      <c r="F260" s="25">
        <v>1</v>
      </c>
      <c r="G260" s="24">
        <v>0</v>
      </c>
      <c r="H260" s="24">
        <v>4</v>
      </c>
      <c r="I260" s="24">
        <v>3</v>
      </c>
      <c r="J260" s="24">
        <v>22</v>
      </c>
      <c r="K260" s="24">
        <v>0</v>
      </c>
      <c r="L260" s="28">
        <v>0</v>
      </c>
      <c r="M260" s="24">
        <v>0</v>
      </c>
      <c r="N260" s="28">
        <v>0</v>
      </c>
      <c r="O260" s="26">
        <v>327913.48</v>
      </c>
      <c r="P260" s="27">
        <v>0</v>
      </c>
      <c r="Q260" s="24">
        <v>0</v>
      </c>
      <c r="R260" s="28">
        <v>0</v>
      </c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30"/>
      <c r="AJ260" s="36"/>
      <c r="AK260" s="37"/>
      <c r="AL260" s="38"/>
      <c r="AM260" s="39"/>
      <c r="AN260" s="39"/>
      <c r="AO260" s="39"/>
      <c r="AP260" s="40"/>
    </row>
    <row r="261" spans="1:42" ht="24.75" customHeight="1" x14ac:dyDescent="0.35">
      <c r="A261" s="24">
        <v>255</v>
      </c>
      <c r="B261" s="472" t="s">
        <v>686</v>
      </c>
      <c r="C261" s="24">
        <v>0</v>
      </c>
      <c r="D261" s="24">
        <v>1</v>
      </c>
      <c r="E261" s="24">
        <v>0</v>
      </c>
      <c r="F261" s="25">
        <v>1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8">
        <v>0</v>
      </c>
      <c r="M261" s="24">
        <v>0</v>
      </c>
      <c r="N261" s="28">
        <v>0</v>
      </c>
      <c r="O261" s="26">
        <v>4200</v>
      </c>
      <c r="P261" s="27">
        <v>0</v>
      </c>
      <c r="Q261" s="24">
        <v>0</v>
      </c>
      <c r="R261" s="28">
        <v>0</v>
      </c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30"/>
      <c r="AJ261" s="36"/>
      <c r="AK261" s="37"/>
      <c r="AL261" s="38"/>
      <c r="AM261" s="39"/>
      <c r="AN261" s="39"/>
      <c r="AO261" s="39"/>
      <c r="AP261" s="40"/>
    </row>
    <row r="262" spans="1:42" ht="24.75" customHeight="1" x14ac:dyDescent="0.35">
      <c r="A262" s="24">
        <v>256</v>
      </c>
      <c r="B262" s="472" t="s">
        <v>687</v>
      </c>
      <c r="C262" s="24">
        <v>1</v>
      </c>
      <c r="D262" s="24">
        <v>0</v>
      </c>
      <c r="E262" s="24">
        <v>0</v>
      </c>
      <c r="F262" s="25">
        <v>1</v>
      </c>
      <c r="G262" s="24">
        <v>0</v>
      </c>
      <c r="H262" s="24">
        <v>1</v>
      </c>
      <c r="I262" s="24">
        <v>2</v>
      </c>
      <c r="J262" s="24">
        <v>92</v>
      </c>
      <c r="K262" s="24">
        <v>0</v>
      </c>
      <c r="L262" s="28">
        <v>0</v>
      </c>
      <c r="M262" s="24">
        <v>0</v>
      </c>
      <c r="N262" s="28">
        <v>0</v>
      </c>
      <c r="O262" s="26">
        <v>118062.5</v>
      </c>
      <c r="P262" s="27">
        <v>0</v>
      </c>
      <c r="Q262" s="24">
        <v>0</v>
      </c>
      <c r="R262" s="28">
        <v>0</v>
      </c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30"/>
      <c r="AJ262" s="36"/>
      <c r="AK262" s="37"/>
      <c r="AL262" s="38"/>
      <c r="AM262" s="39"/>
      <c r="AN262" s="39"/>
      <c r="AO262" s="39"/>
      <c r="AP262" s="40"/>
    </row>
    <row r="263" spans="1:42" ht="24.75" customHeight="1" x14ac:dyDescent="0.35">
      <c r="A263" s="24">
        <v>257</v>
      </c>
      <c r="B263" s="472" t="s">
        <v>688</v>
      </c>
      <c r="C263" s="24">
        <v>0</v>
      </c>
      <c r="D263" s="24">
        <v>0</v>
      </c>
      <c r="E263" s="24">
        <v>1</v>
      </c>
      <c r="F263" s="25">
        <v>1</v>
      </c>
      <c r="G263" s="24">
        <v>1</v>
      </c>
      <c r="H263" s="24">
        <v>0</v>
      </c>
      <c r="I263" s="24">
        <v>0</v>
      </c>
      <c r="J263" s="24">
        <v>0</v>
      </c>
      <c r="K263" s="24">
        <v>0</v>
      </c>
      <c r="L263" s="28">
        <v>0</v>
      </c>
      <c r="M263" s="24">
        <v>0</v>
      </c>
      <c r="N263" s="28">
        <v>0</v>
      </c>
      <c r="O263" s="26">
        <v>0</v>
      </c>
      <c r="P263" s="27">
        <v>0</v>
      </c>
      <c r="Q263" s="24">
        <v>1</v>
      </c>
      <c r="R263" s="28">
        <v>0</v>
      </c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30"/>
      <c r="AJ263" s="36"/>
      <c r="AK263" s="37"/>
      <c r="AL263" s="38"/>
      <c r="AM263" s="39"/>
      <c r="AN263" s="39"/>
      <c r="AO263" s="39"/>
      <c r="AP263" s="40"/>
    </row>
    <row r="264" spans="1:42" ht="24.75" customHeight="1" x14ac:dyDescent="0.35">
      <c r="A264" s="24">
        <v>258</v>
      </c>
      <c r="B264" s="472" t="s">
        <v>689</v>
      </c>
      <c r="C264" s="24">
        <v>0</v>
      </c>
      <c r="D264" s="24">
        <v>0</v>
      </c>
      <c r="E264" s="24">
        <v>1</v>
      </c>
      <c r="F264" s="25">
        <v>1</v>
      </c>
      <c r="G264" s="24">
        <v>8</v>
      </c>
      <c r="H264" s="24">
        <v>0</v>
      </c>
      <c r="I264" s="24">
        <v>0</v>
      </c>
      <c r="J264" s="24">
        <v>0</v>
      </c>
      <c r="K264" s="24">
        <v>0</v>
      </c>
      <c r="L264" s="28">
        <v>0</v>
      </c>
      <c r="M264" s="24">
        <v>0</v>
      </c>
      <c r="N264" s="28">
        <v>0</v>
      </c>
      <c r="O264" s="26">
        <v>2500</v>
      </c>
      <c r="P264" s="27">
        <v>0</v>
      </c>
      <c r="Q264" s="24">
        <v>0</v>
      </c>
      <c r="R264" s="28">
        <v>0</v>
      </c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30"/>
      <c r="AJ264" s="36"/>
      <c r="AK264" s="37"/>
      <c r="AL264" s="38"/>
      <c r="AM264" s="39"/>
      <c r="AN264" s="39"/>
      <c r="AO264" s="39"/>
      <c r="AP264" s="40"/>
    </row>
    <row r="265" spans="1:42" ht="24.75" customHeight="1" x14ac:dyDescent="0.35">
      <c r="A265" s="24">
        <v>259</v>
      </c>
      <c r="B265" s="472" t="s">
        <v>690</v>
      </c>
      <c r="C265" s="24">
        <v>0</v>
      </c>
      <c r="D265" s="24">
        <v>0</v>
      </c>
      <c r="E265" s="24">
        <v>1</v>
      </c>
      <c r="F265" s="25">
        <v>1</v>
      </c>
      <c r="G265" s="24">
        <v>1</v>
      </c>
      <c r="H265" s="24">
        <v>0</v>
      </c>
      <c r="I265" s="24">
        <v>0</v>
      </c>
      <c r="J265" s="24">
        <v>0</v>
      </c>
      <c r="K265" s="24">
        <v>0</v>
      </c>
      <c r="L265" s="28">
        <v>0</v>
      </c>
      <c r="M265" s="24">
        <v>0</v>
      </c>
      <c r="N265" s="28">
        <v>0</v>
      </c>
      <c r="O265" s="26">
        <v>0</v>
      </c>
      <c r="P265" s="27">
        <v>54</v>
      </c>
      <c r="Q265" s="24">
        <v>0</v>
      </c>
      <c r="R265" s="28">
        <v>0</v>
      </c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30"/>
      <c r="AJ265" s="36"/>
      <c r="AK265" s="37"/>
      <c r="AL265" s="38"/>
      <c r="AM265" s="39"/>
      <c r="AN265" s="39"/>
      <c r="AO265" s="39"/>
      <c r="AP265" s="40"/>
    </row>
    <row r="266" spans="1:42" ht="24.75" customHeight="1" x14ac:dyDescent="0.35">
      <c r="A266" s="24">
        <v>260</v>
      </c>
      <c r="B266" s="472" t="s">
        <v>691</v>
      </c>
      <c r="C266" s="24">
        <v>0</v>
      </c>
      <c r="D266" s="24">
        <v>0</v>
      </c>
      <c r="E266" s="24">
        <v>1</v>
      </c>
      <c r="F266" s="25">
        <v>1</v>
      </c>
      <c r="G266" s="24">
        <v>2</v>
      </c>
      <c r="H266" s="24">
        <v>0</v>
      </c>
      <c r="I266" s="24">
        <v>0</v>
      </c>
      <c r="J266" s="24">
        <v>0</v>
      </c>
      <c r="K266" s="24">
        <v>0</v>
      </c>
      <c r="L266" s="28">
        <v>0</v>
      </c>
      <c r="M266" s="24">
        <v>0</v>
      </c>
      <c r="N266" s="28">
        <v>0</v>
      </c>
      <c r="O266" s="26">
        <v>300000</v>
      </c>
      <c r="P266" s="27">
        <v>1893</v>
      </c>
      <c r="Q266" s="24">
        <v>0</v>
      </c>
      <c r="R266" s="28">
        <v>0</v>
      </c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30"/>
      <c r="AJ266" s="36"/>
      <c r="AK266" s="37"/>
      <c r="AL266" s="38"/>
      <c r="AM266" s="39"/>
      <c r="AN266" s="39"/>
      <c r="AO266" s="39"/>
      <c r="AP266" s="40"/>
    </row>
    <row r="267" spans="1:42" ht="24.75" customHeight="1" x14ac:dyDescent="0.35">
      <c r="A267" s="24">
        <v>261</v>
      </c>
      <c r="B267" s="472" t="s">
        <v>692</v>
      </c>
      <c r="C267" s="24">
        <v>0</v>
      </c>
      <c r="D267" s="24">
        <v>1</v>
      </c>
      <c r="E267" s="24">
        <v>0</v>
      </c>
      <c r="F267" s="25">
        <v>1</v>
      </c>
      <c r="G267" s="24">
        <v>0</v>
      </c>
      <c r="H267" s="24">
        <v>0</v>
      </c>
      <c r="I267" s="24">
        <v>0</v>
      </c>
      <c r="J267" s="24">
        <v>0</v>
      </c>
      <c r="K267" s="24">
        <v>4</v>
      </c>
      <c r="L267" s="28">
        <v>0.06</v>
      </c>
      <c r="M267" s="24">
        <v>0</v>
      </c>
      <c r="N267" s="28">
        <v>0</v>
      </c>
      <c r="O267" s="26">
        <v>7200</v>
      </c>
      <c r="P267" s="27">
        <v>0</v>
      </c>
      <c r="Q267" s="24">
        <v>0</v>
      </c>
      <c r="R267" s="28">
        <v>0</v>
      </c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30"/>
      <c r="AJ267" s="36"/>
      <c r="AK267" s="37"/>
      <c r="AL267" s="38"/>
      <c r="AM267" s="39"/>
      <c r="AN267" s="39"/>
      <c r="AO267" s="39"/>
      <c r="AP267" s="40"/>
    </row>
    <row r="268" spans="1:42" ht="24.75" customHeight="1" x14ac:dyDescent="0.35">
      <c r="A268" s="24">
        <v>262</v>
      </c>
      <c r="B268" s="472" t="s">
        <v>693</v>
      </c>
      <c r="C268" s="24">
        <v>0</v>
      </c>
      <c r="D268" s="24">
        <v>0</v>
      </c>
      <c r="E268" s="24">
        <v>1</v>
      </c>
      <c r="F268" s="25">
        <v>1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8">
        <v>0</v>
      </c>
      <c r="M268" s="24">
        <v>0</v>
      </c>
      <c r="N268" s="28">
        <v>0</v>
      </c>
      <c r="O268" s="26">
        <v>2020</v>
      </c>
      <c r="P268" s="27">
        <v>0</v>
      </c>
      <c r="Q268" s="24">
        <v>25</v>
      </c>
      <c r="R268" s="28">
        <v>0</v>
      </c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30"/>
      <c r="AJ268" s="36"/>
      <c r="AK268" s="37"/>
      <c r="AL268" s="38"/>
      <c r="AM268" s="39"/>
      <c r="AN268" s="39"/>
      <c r="AO268" s="39"/>
      <c r="AP268" s="40"/>
    </row>
    <row r="269" spans="1:42" s="9" customFormat="1" ht="21" x14ac:dyDescent="0.35">
      <c r="A269" s="43"/>
      <c r="B269" s="44" t="s">
        <v>694</v>
      </c>
      <c r="C269" s="7">
        <f>SUM(C7:C268)</f>
        <v>1452</v>
      </c>
      <c r="D269" s="7">
        <f t="shared" ref="D269:R269" si="0">SUM(D7:D268)</f>
        <v>1194</v>
      </c>
      <c r="E269" s="7">
        <f t="shared" si="0"/>
        <v>550</v>
      </c>
      <c r="F269" s="7">
        <f t="shared" si="0"/>
        <v>3196</v>
      </c>
      <c r="G269" s="7">
        <f t="shared" si="0"/>
        <v>1936</v>
      </c>
      <c r="H269" s="7">
        <v>19178</v>
      </c>
      <c r="I269" s="7">
        <v>0</v>
      </c>
      <c r="J269" s="8">
        <v>81.4399999999996</v>
      </c>
      <c r="K269" s="7">
        <f t="shared" si="0"/>
        <v>3899</v>
      </c>
      <c r="L269" s="8">
        <f t="shared" si="0"/>
        <v>87.600999999999985</v>
      </c>
      <c r="M269" s="7">
        <f t="shared" si="0"/>
        <v>21656</v>
      </c>
      <c r="N269" s="8">
        <f t="shared" si="0"/>
        <v>2054.2320180000002</v>
      </c>
      <c r="O269" s="7">
        <f t="shared" si="0"/>
        <v>755532041.13597023</v>
      </c>
      <c r="P269" s="7">
        <f t="shared" si="0"/>
        <v>7275</v>
      </c>
      <c r="Q269" s="7">
        <f t="shared" si="0"/>
        <v>1501</v>
      </c>
      <c r="R269" s="8">
        <f t="shared" si="0"/>
        <v>1570.3300000000002</v>
      </c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</row>
    <row r="270" spans="1:42" ht="16.5" customHeight="1" x14ac:dyDescent="0.35">
      <c r="A270" s="46"/>
      <c r="B270" s="47"/>
      <c r="C270" s="48"/>
      <c r="D270" s="48"/>
      <c r="E270" s="48"/>
      <c r="F270" s="49"/>
      <c r="G270" s="48"/>
      <c r="H270" s="50"/>
      <c r="I270" s="50"/>
      <c r="J270" s="50"/>
      <c r="K270" s="50"/>
      <c r="L270" s="51"/>
      <c r="M270" s="50"/>
      <c r="N270" s="51"/>
      <c r="P270" s="50"/>
      <c r="Q270" s="48"/>
      <c r="R270" s="5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42" ht="25.5" customHeight="1" x14ac:dyDescent="0.35">
      <c r="A271" s="46"/>
      <c r="B271" s="256" t="s">
        <v>377</v>
      </c>
      <c r="C271" s="54"/>
      <c r="D271" s="54"/>
      <c r="E271" s="48"/>
      <c r="F271" s="49"/>
      <c r="G271" s="48"/>
      <c r="H271" s="50"/>
      <c r="I271" s="50"/>
      <c r="J271" s="50"/>
      <c r="K271" s="50"/>
      <c r="L271" s="51"/>
      <c r="M271" s="50"/>
      <c r="N271" s="51"/>
      <c r="O271" s="52"/>
      <c r="P271" s="50"/>
      <c r="Q271" s="48"/>
      <c r="R271" s="53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42" x14ac:dyDescent="0.3">
      <c r="M272" s="59"/>
      <c r="N272" s="60"/>
      <c r="O272" s="57"/>
      <c r="P272" s="55"/>
      <c r="R272" s="6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603" spans="1:37" ht="25.35" customHeight="1" x14ac:dyDescent="0.35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  <c r="AI603" s="65"/>
      <c r="AJ603" s="65"/>
      <c r="AK603" s="65"/>
    </row>
    <row r="604" spans="1:37" ht="25.35" customHeight="1" x14ac:dyDescent="0.35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  <c r="AI604" s="65"/>
      <c r="AJ604" s="65"/>
      <c r="AK604" s="65"/>
    </row>
    <row r="605" spans="1:37" ht="25.35" customHeight="1" x14ac:dyDescent="0.35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  <c r="AI605" s="65"/>
      <c r="AJ605" s="65"/>
      <c r="AK605" s="65"/>
    </row>
    <row r="606" spans="1:37" ht="25.35" customHeight="1" x14ac:dyDescent="0.35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  <c r="AG606" s="64"/>
      <c r="AH606" s="64"/>
      <c r="AI606" s="65"/>
      <c r="AJ606" s="65"/>
      <c r="AK606" s="65"/>
    </row>
    <row r="607" spans="1:37" ht="25.35" customHeight="1" x14ac:dyDescent="0.35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  <c r="AI607" s="65"/>
      <c r="AJ607" s="65"/>
      <c r="AK607" s="65"/>
    </row>
    <row r="608" spans="1:37" ht="25.35" customHeight="1" x14ac:dyDescent="0.35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  <c r="AI608" s="65"/>
      <c r="AJ608" s="65"/>
      <c r="AK608" s="65"/>
    </row>
    <row r="609" spans="1:37" ht="25.35" customHeight="1" x14ac:dyDescent="0.35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  <c r="AI609" s="65"/>
      <c r="AJ609" s="65"/>
      <c r="AK609" s="65"/>
    </row>
    <row r="610" spans="1:37" ht="25.35" customHeight="1" x14ac:dyDescent="0.35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  <c r="AI610" s="65"/>
      <c r="AJ610" s="65"/>
      <c r="AK610" s="65"/>
    </row>
    <row r="611" spans="1:37" ht="25.35" customHeight="1" x14ac:dyDescent="0.35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  <c r="AI611" s="65"/>
      <c r="AJ611" s="65"/>
      <c r="AK611" s="65"/>
    </row>
    <row r="612" spans="1:37" ht="25.35" customHeight="1" x14ac:dyDescent="0.35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  <c r="AI612" s="65"/>
      <c r="AJ612" s="65"/>
      <c r="AK612" s="65"/>
    </row>
    <row r="613" spans="1:37" ht="25.35" customHeight="1" x14ac:dyDescent="0.35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  <c r="AI613" s="65"/>
      <c r="AJ613" s="65"/>
      <c r="AK613" s="65"/>
    </row>
    <row r="614" spans="1:37" ht="25.35" customHeight="1" x14ac:dyDescent="0.35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  <c r="AI614" s="65"/>
      <c r="AJ614" s="65"/>
      <c r="AK614" s="65"/>
    </row>
    <row r="615" spans="1:37" ht="25.35" customHeight="1" x14ac:dyDescent="0.35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  <c r="AI615" s="65"/>
      <c r="AJ615" s="65"/>
      <c r="AK615" s="65"/>
    </row>
    <row r="616" spans="1:37" ht="25.35" customHeight="1" x14ac:dyDescent="0.35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  <c r="AI616" s="65"/>
      <c r="AJ616" s="65"/>
      <c r="AK616" s="65"/>
    </row>
    <row r="617" spans="1:37" ht="25.35" customHeight="1" x14ac:dyDescent="0.35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  <c r="AI617" s="65"/>
      <c r="AJ617" s="65"/>
      <c r="AK617" s="65"/>
    </row>
    <row r="618" spans="1:37" ht="25.35" customHeight="1" x14ac:dyDescent="0.35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  <c r="AI618" s="65"/>
      <c r="AJ618" s="65"/>
      <c r="AK618" s="65"/>
    </row>
    <row r="619" spans="1:37" ht="25.35" customHeight="1" x14ac:dyDescent="0.35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  <c r="AI619" s="65"/>
      <c r="AJ619" s="65"/>
      <c r="AK619" s="65"/>
    </row>
    <row r="620" spans="1:37" ht="25.35" customHeight="1" x14ac:dyDescent="0.35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  <c r="AI620" s="65"/>
      <c r="AJ620" s="65"/>
      <c r="AK620" s="65"/>
    </row>
    <row r="621" spans="1:37" ht="25.35" customHeight="1" x14ac:dyDescent="0.35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  <c r="AI621" s="65"/>
      <c r="AJ621" s="65"/>
      <c r="AK621" s="65"/>
    </row>
    <row r="622" spans="1:37" ht="25.35" customHeight="1" x14ac:dyDescent="0.35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  <c r="AI622" s="65"/>
      <c r="AJ622" s="65"/>
      <c r="AK622" s="65"/>
    </row>
    <row r="623" spans="1:37" ht="25.35" customHeight="1" x14ac:dyDescent="0.35">
      <c r="A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  <c r="AI623" s="65"/>
      <c r="AJ623" s="65"/>
      <c r="AK623" s="65"/>
    </row>
    <row r="624" spans="1:37" ht="25.35" customHeight="1" x14ac:dyDescent="0.35">
      <c r="A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  <c r="AI624" s="65"/>
      <c r="AJ624" s="65"/>
      <c r="AK624" s="65"/>
    </row>
    <row r="625" spans="1:37" ht="25.35" customHeight="1" x14ac:dyDescent="0.35">
      <c r="A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5"/>
      <c r="AJ625" s="65"/>
      <c r="AK625" s="65"/>
    </row>
    <row r="626" spans="1:37" ht="25.35" customHeight="1" x14ac:dyDescent="0.35">
      <c r="A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  <c r="AI626" s="65"/>
      <c r="AJ626" s="65"/>
      <c r="AK626" s="65"/>
    </row>
    <row r="627" spans="1:37" ht="25.35" customHeight="1" x14ac:dyDescent="0.35">
      <c r="A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  <c r="AG627" s="64"/>
      <c r="AH627" s="64"/>
      <c r="AI627" s="65"/>
      <c r="AJ627" s="65"/>
      <c r="AK627" s="65"/>
    </row>
    <row r="628" spans="1:37" ht="25.35" customHeight="1" x14ac:dyDescent="0.35">
      <c r="A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  <c r="AG628" s="64"/>
      <c r="AH628" s="64"/>
      <c r="AI628" s="65"/>
      <c r="AJ628" s="65"/>
      <c r="AK628" s="65"/>
    </row>
    <row r="629" spans="1:37" ht="25.35" customHeight="1" x14ac:dyDescent="0.35">
      <c r="A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  <c r="AG629" s="64"/>
      <c r="AH629" s="64"/>
      <c r="AI629" s="65"/>
      <c r="AJ629" s="65"/>
      <c r="AK629" s="65"/>
    </row>
    <row r="630" spans="1:37" ht="25.35" customHeight="1" x14ac:dyDescent="0.35">
      <c r="A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  <c r="AI630" s="65"/>
      <c r="AJ630" s="65"/>
      <c r="AK630" s="65"/>
    </row>
    <row r="631" spans="1:37" ht="25.35" customHeight="1" x14ac:dyDescent="0.35">
      <c r="A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  <c r="AI631" s="65"/>
      <c r="AJ631" s="65"/>
      <c r="AK631" s="65"/>
    </row>
    <row r="632" spans="1:37" ht="25.35" customHeight="1" x14ac:dyDescent="0.35">
      <c r="A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  <c r="AI632" s="65"/>
      <c r="AJ632" s="65"/>
      <c r="AK632" s="65"/>
    </row>
    <row r="633" spans="1:37" ht="25.35" customHeight="1" x14ac:dyDescent="0.35">
      <c r="A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  <c r="AI633" s="65"/>
      <c r="AJ633" s="65"/>
      <c r="AK633" s="65"/>
    </row>
    <row r="634" spans="1:37" ht="25.35" customHeight="1" x14ac:dyDescent="0.35">
      <c r="A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  <c r="AI634" s="65"/>
      <c r="AJ634" s="65"/>
      <c r="AK634" s="65"/>
    </row>
    <row r="635" spans="1:37" ht="25.35" customHeight="1" x14ac:dyDescent="0.35">
      <c r="A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  <c r="AI635" s="65"/>
      <c r="AJ635" s="65"/>
      <c r="AK635" s="65"/>
    </row>
    <row r="636" spans="1:37" ht="25.35" customHeight="1" x14ac:dyDescent="0.35">
      <c r="A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  <c r="AI636" s="65"/>
      <c r="AJ636" s="65"/>
      <c r="AK636" s="65"/>
    </row>
    <row r="637" spans="1:37" ht="25.35" customHeight="1" x14ac:dyDescent="0.35">
      <c r="A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5"/>
      <c r="AJ637" s="65"/>
      <c r="AK637" s="65"/>
    </row>
    <row r="638" spans="1:37" ht="25.35" customHeight="1" x14ac:dyDescent="0.35">
      <c r="A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5"/>
      <c r="AJ638" s="65"/>
      <c r="AK638" s="65"/>
    </row>
    <row r="639" spans="1:37" ht="25.35" customHeight="1" x14ac:dyDescent="0.35">
      <c r="A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5"/>
      <c r="AJ639" s="65"/>
      <c r="AK639" s="65"/>
    </row>
    <row r="640" spans="1:37" ht="25.35" customHeight="1" x14ac:dyDescent="0.35">
      <c r="A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5"/>
      <c r="AJ640" s="65"/>
      <c r="AK640" s="65"/>
    </row>
    <row r="641" spans="1:37" ht="25.35" customHeight="1" x14ac:dyDescent="0.35">
      <c r="A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5"/>
      <c r="AJ641" s="65"/>
      <c r="AK641" s="65"/>
    </row>
    <row r="642" spans="1:37" ht="25.35" customHeight="1" x14ac:dyDescent="0.35">
      <c r="A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5"/>
      <c r="AJ642" s="65"/>
      <c r="AK642" s="65"/>
    </row>
    <row r="643" spans="1:37" ht="25.35" customHeight="1" x14ac:dyDescent="0.35">
      <c r="A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5"/>
      <c r="AJ643" s="65"/>
      <c r="AK643" s="65"/>
    </row>
    <row r="644" spans="1:37" ht="25.35" customHeight="1" x14ac:dyDescent="0.35">
      <c r="A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5"/>
      <c r="AJ644" s="65"/>
      <c r="AK644" s="65"/>
    </row>
    <row r="645" spans="1:37" ht="25.35" customHeight="1" x14ac:dyDescent="0.35">
      <c r="A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5"/>
      <c r="AJ645" s="65"/>
      <c r="AK645" s="65"/>
    </row>
    <row r="646" spans="1:37" ht="25.35" customHeight="1" x14ac:dyDescent="0.35">
      <c r="A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5"/>
      <c r="AJ646" s="65"/>
      <c r="AK646" s="65"/>
    </row>
    <row r="647" spans="1:37" ht="25.35" customHeight="1" x14ac:dyDescent="0.35">
      <c r="A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  <c r="AI647" s="65"/>
      <c r="AJ647" s="65"/>
      <c r="AK647" s="65"/>
    </row>
    <row r="648" spans="1:37" ht="25.35" customHeight="1" x14ac:dyDescent="0.35">
      <c r="A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5"/>
      <c r="AJ648" s="65"/>
      <c r="AK648" s="65"/>
    </row>
    <row r="649" spans="1:37" ht="25.35" customHeight="1" x14ac:dyDescent="0.35">
      <c r="A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5"/>
      <c r="AJ649" s="65"/>
      <c r="AK649" s="65"/>
    </row>
    <row r="650" spans="1:37" ht="25.35" customHeight="1" x14ac:dyDescent="0.35">
      <c r="A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5"/>
      <c r="AJ650" s="65"/>
      <c r="AK650" s="65"/>
    </row>
    <row r="651" spans="1:37" ht="25.35" customHeight="1" x14ac:dyDescent="0.35">
      <c r="A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5"/>
      <c r="AJ651" s="65"/>
      <c r="AK651" s="65"/>
    </row>
    <row r="652" spans="1:37" ht="25.35" customHeight="1" x14ac:dyDescent="0.35">
      <c r="A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5"/>
      <c r="AJ652" s="65"/>
      <c r="AK652" s="65"/>
    </row>
    <row r="653" spans="1:37" ht="25.35" customHeight="1" x14ac:dyDescent="0.35">
      <c r="A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5"/>
      <c r="AJ653" s="65"/>
      <c r="AK653" s="65"/>
    </row>
    <row r="654" spans="1:37" ht="25.35" customHeight="1" x14ac:dyDescent="0.35">
      <c r="A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5"/>
      <c r="AJ654" s="65"/>
      <c r="AK654" s="65"/>
    </row>
    <row r="655" spans="1:37" ht="25.35" customHeight="1" x14ac:dyDescent="0.35">
      <c r="A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5"/>
      <c r="AJ655" s="65"/>
      <c r="AK655" s="65"/>
    </row>
    <row r="656" spans="1:37" ht="25.35" customHeight="1" x14ac:dyDescent="0.35">
      <c r="A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  <c r="AI656" s="65"/>
      <c r="AJ656" s="65"/>
      <c r="AK656" s="65"/>
    </row>
    <row r="657" spans="1:37" ht="25.35" customHeight="1" x14ac:dyDescent="0.35">
      <c r="A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5"/>
      <c r="AJ657" s="65"/>
      <c r="AK657" s="65"/>
    </row>
    <row r="658" spans="1:37" ht="25.35" customHeight="1" x14ac:dyDescent="0.35">
      <c r="A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  <c r="AI658" s="65"/>
      <c r="AJ658" s="65"/>
      <c r="AK658" s="65"/>
    </row>
    <row r="659" spans="1:37" ht="25.35" customHeight="1" x14ac:dyDescent="0.35">
      <c r="A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  <c r="AI659" s="65"/>
      <c r="AJ659" s="65"/>
      <c r="AK659" s="65"/>
    </row>
    <row r="660" spans="1:37" ht="25.35" customHeight="1" x14ac:dyDescent="0.35">
      <c r="A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  <c r="AI660" s="65"/>
      <c r="AJ660" s="65"/>
      <c r="AK660" s="65"/>
    </row>
    <row r="661" spans="1:37" ht="25.35" customHeight="1" x14ac:dyDescent="0.35">
      <c r="A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  <c r="AI661" s="65"/>
      <c r="AJ661" s="65"/>
      <c r="AK661" s="65"/>
    </row>
    <row r="662" spans="1:37" ht="25.35" customHeight="1" x14ac:dyDescent="0.35">
      <c r="A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  <c r="AI662" s="65"/>
      <c r="AJ662" s="65"/>
      <c r="AK662" s="65"/>
    </row>
    <row r="663" spans="1:37" ht="25.35" customHeight="1" x14ac:dyDescent="0.35">
      <c r="A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  <c r="AI663" s="65"/>
      <c r="AJ663" s="65"/>
      <c r="AK663" s="65"/>
    </row>
    <row r="664" spans="1:37" ht="25.35" customHeight="1" x14ac:dyDescent="0.35">
      <c r="A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  <c r="AI664" s="65"/>
      <c r="AJ664" s="65"/>
      <c r="AK664" s="65"/>
    </row>
    <row r="665" spans="1:37" ht="25.35" customHeight="1" x14ac:dyDescent="0.35">
      <c r="A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  <c r="AI665" s="65"/>
      <c r="AJ665" s="65"/>
      <c r="AK665" s="65"/>
    </row>
    <row r="666" spans="1:37" ht="25.35" customHeight="1" x14ac:dyDescent="0.35">
      <c r="A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  <c r="AI666" s="65"/>
      <c r="AJ666" s="65"/>
      <c r="AK666" s="65"/>
    </row>
    <row r="667" spans="1:37" ht="25.35" customHeight="1" x14ac:dyDescent="0.35">
      <c r="A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  <c r="AI667" s="65"/>
      <c r="AJ667" s="65"/>
      <c r="AK667" s="65"/>
    </row>
    <row r="668" spans="1:37" ht="25.35" customHeight="1" x14ac:dyDescent="0.35">
      <c r="A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  <c r="AI668" s="65"/>
      <c r="AJ668" s="65"/>
      <c r="AK668" s="65"/>
    </row>
    <row r="669" spans="1:37" ht="25.35" customHeight="1" x14ac:dyDescent="0.35">
      <c r="A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  <c r="AI669" s="65"/>
      <c r="AJ669" s="65"/>
      <c r="AK669" s="65"/>
    </row>
    <row r="670" spans="1:37" ht="25.35" customHeight="1" x14ac:dyDescent="0.35"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  <c r="AI670" s="65"/>
      <c r="AJ670" s="65"/>
      <c r="AK670" s="65"/>
    </row>
    <row r="671" spans="1:37" ht="25.35" customHeight="1" x14ac:dyDescent="0.35"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  <c r="AI671" s="65"/>
      <c r="AJ671" s="65"/>
      <c r="AK671" s="65"/>
    </row>
    <row r="672" spans="1:37" ht="25.35" customHeight="1" x14ac:dyDescent="0.35"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  <c r="AI672" s="65"/>
      <c r="AJ672" s="65"/>
      <c r="AK672" s="65"/>
    </row>
    <row r="673" spans="1:37" ht="25.35" customHeight="1" x14ac:dyDescent="0.35"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  <c r="AI673" s="65"/>
      <c r="AJ673" s="65"/>
      <c r="AK673" s="65"/>
    </row>
    <row r="674" spans="1:37" ht="25.35" customHeight="1" x14ac:dyDescent="0.35">
      <c r="A674" s="66"/>
      <c r="B674" s="65"/>
      <c r="C674" s="54"/>
      <c r="D674" s="54"/>
      <c r="E674" s="54"/>
      <c r="F674" s="67"/>
      <c r="G674" s="54"/>
      <c r="H674" s="68"/>
      <c r="I674" s="68"/>
      <c r="J674" s="68"/>
      <c r="K674" s="68"/>
      <c r="L674" s="69"/>
      <c r="M674" s="68"/>
      <c r="N674" s="69"/>
      <c r="O674" s="70"/>
      <c r="P674" s="68"/>
      <c r="Q674" s="54"/>
      <c r="R674" s="71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  <c r="AI674" s="65"/>
      <c r="AJ674" s="65"/>
      <c r="AK674" s="65"/>
    </row>
    <row r="675" spans="1:37" ht="25.35" customHeight="1" x14ac:dyDescent="0.35">
      <c r="A675" s="66"/>
      <c r="B675" s="65"/>
      <c r="C675" s="54"/>
      <c r="D675" s="54"/>
      <c r="E675" s="54"/>
      <c r="F675" s="67"/>
      <c r="G675" s="54"/>
      <c r="H675" s="68"/>
      <c r="I675" s="68"/>
      <c r="J675" s="68"/>
      <c r="K675" s="68"/>
      <c r="L675" s="69"/>
      <c r="M675" s="68"/>
      <c r="N675" s="69"/>
      <c r="O675" s="70"/>
      <c r="P675" s="68"/>
      <c r="Q675" s="54"/>
      <c r="R675" s="71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  <c r="AI675" s="65"/>
      <c r="AJ675" s="65"/>
      <c r="AK675" s="65"/>
    </row>
    <row r="676" spans="1:37" ht="25.35" customHeight="1" x14ac:dyDescent="0.35">
      <c r="A676" s="66"/>
      <c r="B676" s="65"/>
      <c r="C676" s="54"/>
      <c r="D676" s="54"/>
      <c r="E676" s="54"/>
      <c r="F676" s="67"/>
      <c r="G676" s="54"/>
      <c r="H676" s="68"/>
      <c r="I676" s="68"/>
      <c r="J676" s="68"/>
      <c r="K676" s="68"/>
      <c r="L676" s="69"/>
      <c r="M676" s="68"/>
      <c r="N676" s="69"/>
      <c r="O676" s="70"/>
      <c r="P676" s="68"/>
      <c r="Q676" s="54"/>
      <c r="R676" s="71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  <c r="AI676" s="65"/>
      <c r="AJ676" s="65"/>
      <c r="AK676" s="65"/>
    </row>
    <row r="677" spans="1:37" ht="25.35" customHeight="1" x14ac:dyDescent="0.35">
      <c r="A677" s="66"/>
      <c r="B677" s="65"/>
      <c r="C677" s="54"/>
      <c r="D677" s="54"/>
      <c r="E677" s="54"/>
      <c r="F677" s="67"/>
      <c r="G677" s="54"/>
      <c r="H677" s="68"/>
      <c r="I677" s="68"/>
      <c r="J677" s="68"/>
      <c r="K677" s="68"/>
      <c r="L677" s="69"/>
      <c r="M677" s="68"/>
      <c r="N677" s="69"/>
      <c r="O677" s="70"/>
      <c r="P677" s="68"/>
      <c r="Q677" s="54"/>
      <c r="R677" s="71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  <c r="AI677" s="65"/>
      <c r="AJ677" s="65"/>
      <c r="AK677" s="65"/>
    </row>
    <row r="678" spans="1:37" ht="25.35" customHeight="1" x14ac:dyDescent="0.35">
      <c r="A678" s="66"/>
      <c r="B678" s="65"/>
      <c r="C678" s="54"/>
      <c r="D678" s="54"/>
      <c r="E678" s="54"/>
      <c r="F678" s="67"/>
      <c r="G678" s="54"/>
      <c r="H678" s="68"/>
      <c r="I678" s="68"/>
      <c r="J678" s="68"/>
      <c r="K678" s="68"/>
      <c r="L678" s="69"/>
      <c r="M678" s="68"/>
      <c r="N678" s="69"/>
      <c r="O678" s="70"/>
      <c r="P678" s="68"/>
      <c r="Q678" s="54"/>
      <c r="R678" s="71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  <c r="AI678" s="65"/>
      <c r="AJ678" s="65"/>
      <c r="AK678" s="65"/>
    </row>
    <row r="679" spans="1:37" ht="25.35" customHeight="1" x14ac:dyDescent="0.35">
      <c r="A679" s="66"/>
      <c r="B679" s="65"/>
      <c r="C679" s="54"/>
      <c r="D679" s="54"/>
      <c r="E679" s="54"/>
      <c r="F679" s="67"/>
      <c r="G679" s="54"/>
      <c r="H679" s="68"/>
      <c r="I679" s="68"/>
      <c r="J679" s="68"/>
      <c r="K679" s="68"/>
      <c r="L679" s="69"/>
      <c r="M679" s="68"/>
      <c r="N679" s="69"/>
      <c r="O679" s="70"/>
      <c r="P679" s="68"/>
      <c r="Q679" s="54"/>
      <c r="R679" s="71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  <c r="AI679" s="65"/>
      <c r="AJ679" s="65"/>
      <c r="AK679" s="65"/>
    </row>
    <row r="680" spans="1:37" ht="25.35" customHeight="1" x14ac:dyDescent="0.35">
      <c r="A680" s="66"/>
      <c r="B680" s="65"/>
      <c r="C680" s="54"/>
      <c r="D680" s="54"/>
      <c r="E680" s="54"/>
      <c r="F680" s="67"/>
      <c r="G680" s="54"/>
      <c r="H680" s="68"/>
      <c r="I680" s="68"/>
      <c r="J680" s="68"/>
      <c r="K680" s="68"/>
      <c r="L680" s="69"/>
      <c r="M680" s="68"/>
      <c r="N680" s="69"/>
      <c r="O680" s="70"/>
      <c r="P680" s="68"/>
      <c r="Q680" s="54"/>
      <c r="R680" s="71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  <c r="AI680" s="65"/>
      <c r="AJ680" s="65"/>
      <c r="AK680" s="65"/>
    </row>
    <row r="681" spans="1:37" ht="25.35" customHeight="1" x14ac:dyDescent="0.35">
      <c r="A681" s="66"/>
      <c r="B681" s="65"/>
      <c r="C681" s="54"/>
      <c r="D681" s="54"/>
      <c r="E681" s="54"/>
      <c r="F681" s="67"/>
      <c r="G681" s="54"/>
      <c r="H681" s="68"/>
      <c r="I681" s="68"/>
      <c r="J681" s="68"/>
      <c r="K681" s="68"/>
      <c r="L681" s="69"/>
      <c r="M681" s="68"/>
      <c r="N681" s="69"/>
      <c r="O681" s="70"/>
      <c r="P681" s="68"/>
      <c r="Q681" s="54"/>
      <c r="R681" s="71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  <c r="AI681" s="65"/>
      <c r="AJ681" s="65"/>
      <c r="AK681" s="65"/>
    </row>
    <row r="682" spans="1:37" ht="25.35" customHeight="1" x14ac:dyDescent="0.35">
      <c r="A682" s="66"/>
      <c r="B682" s="65"/>
      <c r="C682" s="54"/>
      <c r="D682" s="54"/>
      <c r="E682" s="54"/>
      <c r="F682" s="67"/>
      <c r="G682" s="54"/>
      <c r="H682" s="68"/>
      <c r="I682" s="68"/>
      <c r="J682" s="68"/>
      <c r="K682" s="68"/>
      <c r="L682" s="69"/>
      <c r="M682" s="68"/>
      <c r="N682" s="69"/>
      <c r="O682" s="70"/>
      <c r="P682" s="68"/>
      <c r="Q682" s="54"/>
      <c r="R682" s="71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  <c r="AI682" s="65"/>
      <c r="AJ682" s="65"/>
      <c r="AK682" s="65"/>
    </row>
    <row r="683" spans="1:37" ht="25.35" customHeight="1" x14ac:dyDescent="0.35">
      <c r="A683" s="66"/>
      <c r="B683" s="65"/>
      <c r="C683" s="54"/>
      <c r="D683" s="54"/>
      <c r="E683" s="54"/>
      <c r="F683" s="67"/>
      <c r="G683" s="54"/>
      <c r="H683" s="68"/>
      <c r="I683" s="68"/>
      <c r="J683" s="68"/>
      <c r="K683" s="68"/>
      <c r="L683" s="69"/>
      <c r="M683" s="68"/>
      <c r="N683" s="69"/>
      <c r="O683" s="70"/>
      <c r="P683" s="68"/>
      <c r="Q683" s="54"/>
      <c r="R683" s="71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  <c r="AI683" s="65"/>
      <c r="AJ683" s="65"/>
      <c r="AK683" s="65"/>
    </row>
    <row r="684" spans="1:37" ht="25.35" customHeight="1" x14ac:dyDescent="0.35">
      <c r="A684" s="66"/>
      <c r="B684" s="65"/>
      <c r="C684" s="54"/>
      <c r="D684" s="54"/>
      <c r="E684" s="54"/>
      <c r="F684" s="67"/>
      <c r="G684" s="54"/>
      <c r="H684" s="68"/>
      <c r="I684" s="68"/>
      <c r="J684" s="68"/>
      <c r="K684" s="68"/>
      <c r="L684" s="69"/>
      <c r="M684" s="68"/>
      <c r="N684" s="69"/>
      <c r="O684" s="70"/>
      <c r="P684" s="68"/>
      <c r="Q684" s="54"/>
      <c r="R684" s="71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  <c r="AI684" s="65"/>
      <c r="AJ684" s="65"/>
      <c r="AK684" s="65"/>
    </row>
    <row r="685" spans="1:37" ht="25.35" customHeight="1" x14ac:dyDescent="0.35">
      <c r="A685" s="66"/>
      <c r="B685" s="65"/>
      <c r="C685" s="54"/>
      <c r="D685" s="54"/>
      <c r="E685" s="54"/>
      <c r="F685" s="67"/>
      <c r="G685" s="54"/>
      <c r="H685" s="68"/>
      <c r="I685" s="68"/>
      <c r="J685" s="68"/>
      <c r="K685" s="68"/>
      <c r="L685" s="69"/>
      <c r="M685" s="68"/>
      <c r="N685" s="69"/>
      <c r="O685" s="70"/>
      <c r="P685" s="68"/>
      <c r="Q685" s="54"/>
      <c r="R685" s="71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  <c r="AI685" s="65"/>
      <c r="AJ685" s="65"/>
      <c r="AK685" s="65"/>
    </row>
    <row r="686" spans="1:37" ht="25.35" customHeight="1" x14ac:dyDescent="0.35">
      <c r="A686" s="66"/>
      <c r="B686" s="65"/>
      <c r="C686" s="54"/>
      <c r="D686" s="54"/>
      <c r="E686" s="54"/>
      <c r="F686" s="67"/>
      <c r="G686" s="54"/>
      <c r="H686" s="68"/>
      <c r="I686" s="68"/>
      <c r="J686" s="68"/>
      <c r="K686" s="68"/>
      <c r="L686" s="69"/>
      <c r="M686" s="68"/>
      <c r="N686" s="69"/>
      <c r="O686" s="70"/>
      <c r="P686" s="68"/>
      <c r="Q686" s="54"/>
      <c r="R686" s="71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  <c r="AI686" s="65"/>
      <c r="AJ686" s="65"/>
      <c r="AK686" s="65"/>
    </row>
    <row r="687" spans="1:37" ht="25.35" customHeight="1" x14ac:dyDescent="0.35">
      <c r="A687" s="66"/>
      <c r="B687" s="65"/>
      <c r="C687" s="54"/>
      <c r="D687" s="54"/>
      <c r="E687" s="54"/>
      <c r="F687" s="67"/>
      <c r="G687" s="54"/>
      <c r="H687" s="68"/>
      <c r="I687" s="68"/>
      <c r="J687" s="68"/>
      <c r="K687" s="68"/>
      <c r="L687" s="69"/>
      <c r="M687" s="68"/>
      <c r="N687" s="69"/>
      <c r="O687" s="70"/>
      <c r="P687" s="68"/>
      <c r="Q687" s="54"/>
      <c r="R687" s="71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  <c r="AI687" s="65"/>
      <c r="AJ687" s="65"/>
      <c r="AK687" s="65"/>
    </row>
    <row r="688" spans="1:37" ht="25.35" customHeight="1" x14ac:dyDescent="0.35">
      <c r="A688" s="66"/>
      <c r="B688" s="65"/>
      <c r="C688" s="54"/>
      <c r="D688" s="54"/>
      <c r="E688" s="54"/>
      <c r="F688" s="67"/>
      <c r="G688" s="54"/>
      <c r="H688" s="68"/>
      <c r="I688" s="68"/>
      <c r="J688" s="68"/>
      <c r="K688" s="68"/>
      <c r="L688" s="69"/>
      <c r="M688" s="68"/>
      <c r="N688" s="69"/>
      <c r="O688" s="70"/>
      <c r="P688" s="68"/>
      <c r="Q688" s="54"/>
      <c r="R688" s="71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  <c r="AI688" s="65"/>
      <c r="AJ688" s="65"/>
      <c r="AK688" s="65"/>
    </row>
    <row r="689" spans="1:37" ht="25.35" customHeight="1" x14ac:dyDescent="0.35">
      <c r="A689" s="66"/>
      <c r="B689" s="65"/>
      <c r="C689" s="54"/>
      <c r="D689" s="54"/>
      <c r="E689" s="54"/>
      <c r="F689" s="67"/>
      <c r="G689" s="54"/>
      <c r="H689" s="68"/>
      <c r="I689" s="68"/>
      <c r="J689" s="68"/>
      <c r="K689" s="68"/>
      <c r="L689" s="69"/>
      <c r="M689" s="68"/>
      <c r="N689" s="69"/>
      <c r="O689" s="70"/>
      <c r="P689" s="68"/>
      <c r="Q689" s="54"/>
      <c r="R689" s="71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  <c r="AI689" s="65"/>
      <c r="AJ689" s="65"/>
      <c r="AK689" s="65"/>
    </row>
    <row r="690" spans="1:37" ht="25.35" customHeight="1" x14ac:dyDescent="0.35">
      <c r="A690" s="66"/>
      <c r="B690" s="65"/>
      <c r="C690" s="54"/>
      <c r="D690" s="54"/>
      <c r="E690" s="54"/>
      <c r="F690" s="67"/>
      <c r="G690" s="54"/>
      <c r="H690" s="68"/>
      <c r="I690" s="68"/>
      <c r="J690" s="68"/>
      <c r="K690" s="68"/>
      <c r="L690" s="69"/>
      <c r="M690" s="68"/>
      <c r="N690" s="69"/>
      <c r="O690" s="70"/>
      <c r="P690" s="68"/>
      <c r="Q690" s="54"/>
      <c r="R690" s="71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  <c r="AI690" s="65"/>
      <c r="AJ690" s="65"/>
      <c r="AK690" s="65"/>
    </row>
    <row r="691" spans="1:37" ht="25.35" customHeight="1" x14ac:dyDescent="0.35">
      <c r="A691" s="66"/>
      <c r="B691" s="65"/>
      <c r="C691" s="54"/>
      <c r="D691" s="54"/>
      <c r="E691" s="54"/>
      <c r="F691" s="67"/>
      <c r="G691" s="54"/>
      <c r="H691" s="68"/>
      <c r="I691" s="68"/>
      <c r="J691" s="68"/>
      <c r="K691" s="68"/>
      <c r="L691" s="69"/>
      <c r="M691" s="68"/>
      <c r="N691" s="69"/>
      <c r="O691" s="70"/>
      <c r="P691" s="68"/>
      <c r="Q691" s="54"/>
      <c r="R691" s="71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  <c r="AI691" s="65"/>
      <c r="AJ691" s="65"/>
      <c r="AK691" s="65"/>
    </row>
    <row r="692" spans="1:37" ht="25.35" customHeight="1" x14ac:dyDescent="0.35">
      <c r="A692" s="66"/>
      <c r="B692" s="65"/>
      <c r="C692" s="54"/>
      <c r="D692" s="54"/>
      <c r="E692" s="54"/>
      <c r="F692" s="67"/>
      <c r="G692" s="54"/>
      <c r="H692" s="68"/>
      <c r="I692" s="68"/>
      <c r="J692" s="68"/>
      <c r="K692" s="68"/>
      <c r="L692" s="69"/>
      <c r="M692" s="68"/>
      <c r="N692" s="69"/>
      <c r="O692" s="70"/>
      <c r="P692" s="68"/>
      <c r="Q692" s="54"/>
      <c r="R692" s="71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5"/>
      <c r="AJ692" s="65"/>
      <c r="AK692" s="65"/>
    </row>
    <row r="693" spans="1:37" ht="25.35" customHeight="1" x14ac:dyDescent="0.35">
      <c r="A693" s="66"/>
      <c r="B693" s="65"/>
      <c r="C693" s="54"/>
      <c r="D693" s="54"/>
      <c r="E693" s="54"/>
      <c r="F693" s="67"/>
      <c r="G693" s="54"/>
      <c r="H693" s="68"/>
      <c r="I693" s="68"/>
      <c r="J693" s="68"/>
      <c r="K693" s="68"/>
      <c r="L693" s="69"/>
      <c r="M693" s="68"/>
      <c r="N693" s="69"/>
      <c r="O693" s="70"/>
      <c r="P693" s="68"/>
      <c r="Q693" s="54"/>
      <c r="R693" s="71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5"/>
      <c r="AJ693" s="65"/>
      <c r="AK693" s="65"/>
    </row>
    <row r="694" spans="1:37" ht="25.35" customHeight="1" x14ac:dyDescent="0.35">
      <c r="A694" s="66"/>
      <c r="B694" s="65"/>
      <c r="C694" s="54"/>
      <c r="D694" s="54"/>
      <c r="E694" s="54"/>
      <c r="F694" s="67"/>
      <c r="G694" s="54"/>
      <c r="H694" s="68"/>
      <c r="I694" s="68"/>
      <c r="J694" s="68"/>
      <c r="K694" s="68"/>
      <c r="L694" s="69"/>
      <c r="M694" s="68"/>
      <c r="N694" s="69"/>
      <c r="O694" s="70"/>
      <c r="P694" s="68"/>
      <c r="Q694" s="54"/>
      <c r="R694" s="71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5"/>
      <c r="AJ694" s="65"/>
      <c r="AK694" s="65"/>
    </row>
    <row r="695" spans="1:37" ht="25.35" customHeight="1" x14ac:dyDescent="0.35">
      <c r="A695" s="66"/>
      <c r="B695" s="65"/>
      <c r="C695" s="54"/>
      <c r="D695" s="54"/>
      <c r="E695" s="54"/>
      <c r="F695" s="67"/>
      <c r="G695" s="54"/>
      <c r="H695" s="68"/>
      <c r="I695" s="68"/>
      <c r="J695" s="68"/>
      <c r="K695" s="68"/>
      <c r="L695" s="69"/>
      <c r="M695" s="68"/>
      <c r="N695" s="69"/>
      <c r="O695" s="70"/>
      <c r="P695" s="68"/>
      <c r="Q695" s="54"/>
      <c r="R695" s="71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5"/>
      <c r="AJ695" s="65"/>
      <c r="AK695" s="65"/>
    </row>
    <row r="696" spans="1:37" ht="25.35" customHeight="1" x14ac:dyDescent="0.35">
      <c r="A696" s="66"/>
      <c r="B696" s="65"/>
      <c r="C696" s="54"/>
      <c r="D696" s="54"/>
      <c r="E696" s="54"/>
      <c r="F696" s="67"/>
      <c r="G696" s="54"/>
      <c r="H696" s="68"/>
      <c r="I696" s="68"/>
      <c r="J696" s="68"/>
      <c r="K696" s="68"/>
      <c r="L696" s="69"/>
      <c r="M696" s="68"/>
      <c r="N696" s="69"/>
      <c r="O696" s="70"/>
      <c r="P696" s="68"/>
      <c r="Q696" s="54"/>
      <c r="R696" s="71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5"/>
      <c r="AJ696" s="65"/>
      <c r="AK696" s="65"/>
    </row>
    <row r="697" spans="1:37" ht="25.35" customHeight="1" x14ac:dyDescent="0.35">
      <c r="A697" s="66"/>
      <c r="B697" s="65"/>
      <c r="C697" s="54"/>
      <c r="D697" s="54"/>
      <c r="E697" s="54"/>
      <c r="F697" s="67"/>
      <c r="G697" s="54"/>
      <c r="H697" s="68"/>
      <c r="I697" s="68"/>
      <c r="J697" s="68"/>
      <c r="K697" s="68"/>
      <c r="L697" s="69"/>
      <c r="M697" s="68"/>
      <c r="N697" s="69"/>
      <c r="O697" s="70"/>
      <c r="P697" s="68"/>
      <c r="Q697" s="54"/>
      <c r="R697" s="71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  <c r="AE697" s="64"/>
      <c r="AF697" s="64"/>
      <c r="AG697" s="64"/>
      <c r="AH697" s="64"/>
      <c r="AI697" s="65"/>
      <c r="AJ697" s="65"/>
      <c r="AK697" s="65"/>
    </row>
    <row r="698" spans="1:37" ht="25.35" customHeight="1" x14ac:dyDescent="0.35">
      <c r="A698" s="66"/>
      <c r="B698" s="65"/>
      <c r="C698" s="54"/>
      <c r="D698" s="54"/>
      <c r="E698" s="54"/>
      <c r="F698" s="67"/>
      <c r="G698" s="54"/>
      <c r="H698" s="68"/>
      <c r="I698" s="68"/>
      <c r="J698" s="68"/>
      <c r="K698" s="68"/>
      <c r="L698" s="69"/>
      <c r="M698" s="68"/>
      <c r="N698" s="69"/>
      <c r="O698" s="70"/>
      <c r="P698" s="68"/>
      <c r="Q698" s="54"/>
      <c r="R698" s="71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5"/>
      <c r="AJ698" s="65"/>
      <c r="AK698" s="65"/>
    </row>
    <row r="699" spans="1:37" ht="25.35" customHeight="1" x14ac:dyDescent="0.35">
      <c r="A699" s="66"/>
      <c r="B699" s="65"/>
      <c r="C699" s="54"/>
      <c r="D699" s="54"/>
      <c r="E699" s="54"/>
      <c r="F699" s="67"/>
      <c r="G699" s="54"/>
      <c r="H699" s="68"/>
      <c r="I699" s="68"/>
      <c r="J699" s="68"/>
      <c r="K699" s="68"/>
      <c r="L699" s="69"/>
      <c r="M699" s="68"/>
      <c r="N699" s="69"/>
      <c r="O699" s="70"/>
      <c r="P699" s="68"/>
      <c r="Q699" s="54"/>
      <c r="R699" s="71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5"/>
      <c r="AJ699" s="65"/>
      <c r="AK699" s="65"/>
    </row>
    <row r="700" spans="1:37" ht="25.35" customHeight="1" x14ac:dyDescent="0.35">
      <c r="A700" s="66"/>
      <c r="B700" s="65"/>
      <c r="C700" s="54"/>
      <c r="D700" s="54"/>
      <c r="E700" s="54"/>
      <c r="F700" s="67"/>
      <c r="G700" s="54"/>
      <c r="H700" s="68"/>
      <c r="I700" s="68"/>
      <c r="J700" s="68"/>
      <c r="K700" s="68"/>
      <c r="L700" s="69"/>
      <c r="M700" s="68"/>
      <c r="N700" s="69"/>
      <c r="O700" s="70"/>
      <c r="P700" s="68"/>
      <c r="Q700" s="54"/>
      <c r="R700" s="71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5"/>
      <c r="AJ700" s="65"/>
      <c r="AK700" s="65"/>
    </row>
    <row r="701" spans="1:37" ht="25.35" customHeight="1" x14ac:dyDescent="0.35">
      <c r="A701" s="66"/>
      <c r="B701" s="65"/>
      <c r="C701" s="54"/>
      <c r="D701" s="54"/>
      <c r="E701" s="54"/>
      <c r="F701" s="67"/>
      <c r="G701" s="54"/>
      <c r="H701" s="68"/>
      <c r="I701" s="68"/>
      <c r="J701" s="68"/>
      <c r="K701" s="68"/>
      <c r="L701" s="69"/>
      <c r="M701" s="68"/>
      <c r="N701" s="69"/>
      <c r="O701" s="70"/>
      <c r="P701" s="68"/>
      <c r="Q701" s="54"/>
      <c r="R701" s="71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5"/>
      <c r="AJ701" s="65"/>
      <c r="AK701" s="65"/>
    </row>
    <row r="702" spans="1:37" ht="25.35" customHeight="1" x14ac:dyDescent="0.35">
      <c r="A702" s="66"/>
      <c r="B702" s="65"/>
      <c r="C702" s="54"/>
      <c r="D702" s="54"/>
      <c r="E702" s="54"/>
      <c r="F702" s="67"/>
      <c r="G702" s="54"/>
      <c r="H702" s="68"/>
      <c r="I702" s="68"/>
      <c r="J702" s="68"/>
      <c r="K702" s="68"/>
      <c r="L702" s="69"/>
      <c r="M702" s="68"/>
      <c r="N702" s="69"/>
      <c r="O702" s="70"/>
      <c r="P702" s="68"/>
      <c r="Q702" s="54"/>
      <c r="R702" s="71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5"/>
      <c r="AJ702" s="65"/>
      <c r="AK702" s="65"/>
    </row>
    <row r="703" spans="1:37" ht="25.35" customHeight="1" x14ac:dyDescent="0.35">
      <c r="A703" s="66"/>
      <c r="B703" s="65"/>
      <c r="C703" s="54"/>
      <c r="D703" s="54"/>
      <c r="E703" s="54"/>
      <c r="F703" s="67"/>
      <c r="G703" s="54"/>
      <c r="H703" s="68"/>
      <c r="I703" s="68"/>
      <c r="J703" s="68"/>
      <c r="K703" s="68"/>
      <c r="L703" s="69"/>
      <c r="M703" s="68"/>
      <c r="N703" s="69"/>
      <c r="O703" s="70"/>
      <c r="P703" s="68"/>
      <c r="Q703" s="54"/>
      <c r="R703" s="71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5"/>
      <c r="AJ703" s="65"/>
      <c r="AK703" s="65"/>
    </row>
    <row r="704" spans="1:37" ht="25.35" customHeight="1" x14ac:dyDescent="0.35">
      <c r="A704" s="66"/>
      <c r="B704" s="65"/>
      <c r="C704" s="54"/>
      <c r="D704" s="54"/>
      <c r="E704" s="54"/>
      <c r="F704" s="67"/>
      <c r="G704" s="54"/>
      <c r="H704" s="68"/>
      <c r="I704" s="68"/>
      <c r="J704" s="68"/>
      <c r="K704" s="68"/>
      <c r="L704" s="69"/>
      <c r="M704" s="68"/>
      <c r="N704" s="69"/>
      <c r="O704" s="70"/>
      <c r="P704" s="68"/>
      <c r="Q704" s="54"/>
      <c r="R704" s="71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5"/>
      <c r="AJ704" s="65"/>
      <c r="AK704" s="65"/>
    </row>
    <row r="705" spans="1:37" ht="25.35" customHeight="1" x14ac:dyDescent="0.35">
      <c r="A705" s="66"/>
      <c r="B705" s="65"/>
      <c r="C705" s="54"/>
      <c r="D705" s="54"/>
      <c r="E705" s="54"/>
      <c r="F705" s="67"/>
      <c r="G705" s="54"/>
      <c r="H705" s="68"/>
      <c r="I705" s="68"/>
      <c r="J705" s="68"/>
      <c r="K705" s="68"/>
      <c r="L705" s="69"/>
      <c r="M705" s="68"/>
      <c r="N705" s="69"/>
      <c r="O705" s="70"/>
      <c r="P705" s="68"/>
      <c r="Q705" s="54"/>
      <c r="R705" s="71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  <c r="AE705" s="64"/>
      <c r="AF705" s="64"/>
      <c r="AG705" s="64"/>
      <c r="AH705" s="64"/>
      <c r="AI705" s="65"/>
      <c r="AJ705" s="65"/>
      <c r="AK705" s="65"/>
    </row>
    <row r="706" spans="1:37" ht="25.35" customHeight="1" x14ac:dyDescent="0.35">
      <c r="A706" s="66"/>
      <c r="B706" s="65"/>
      <c r="C706" s="54"/>
      <c r="D706" s="54"/>
      <c r="E706" s="54"/>
      <c r="F706" s="67"/>
      <c r="G706" s="54"/>
      <c r="H706" s="68"/>
      <c r="I706" s="68"/>
      <c r="J706" s="68"/>
      <c r="K706" s="68"/>
      <c r="L706" s="69"/>
      <c r="M706" s="68"/>
      <c r="N706" s="69"/>
      <c r="O706" s="70"/>
      <c r="P706" s="68"/>
      <c r="Q706" s="54"/>
      <c r="R706" s="71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  <c r="AE706" s="64"/>
      <c r="AF706" s="64"/>
      <c r="AG706" s="64"/>
      <c r="AH706" s="64"/>
      <c r="AI706" s="65"/>
      <c r="AJ706" s="65"/>
      <c r="AK706" s="65"/>
    </row>
    <row r="707" spans="1:37" ht="25.35" customHeight="1" x14ac:dyDescent="0.35">
      <c r="A707" s="66"/>
      <c r="B707" s="65"/>
      <c r="C707" s="54"/>
      <c r="D707" s="54"/>
      <c r="E707" s="54"/>
      <c r="F707" s="67"/>
      <c r="G707" s="54"/>
      <c r="H707" s="68"/>
      <c r="I707" s="68"/>
      <c r="J707" s="68"/>
      <c r="K707" s="68"/>
      <c r="L707" s="69"/>
      <c r="M707" s="68"/>
      <c r="N707" s="69"/>
      <c r="O707" s="70"/>
      <c r="P707" s="68"/>
      <c r="Q707" s="54"/>
      <c r="R707" s="71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  <c r="AE707" s="64"/>
      <c r="AF707" s="64"/>
      <c r="AG707" s="64"/>
      <c r="AH707" s="64"/>
      <c r="AI707" s="65"/>
      <c r="AJ707" s="65"/>
      <c r="AK707" s="65"/>
    </row>
    <row r="708" spans="1:37" ht="25.35" customHeight="1" x14ac:dyDescent="0.35">
      <c r="A708" s="66"/>
      <c r="B708" s="65"/>
      <c r="C708" s="54"/>
      <c r="D708" s="54"/>
      <c r="E708" s="54"/>
      <c r="F708" s="67"/>
      <c r="G708" s="54"/>
      <c r="H708" s="68"/>
      <c r="I708" s="68"/>
      <c r="J708" s="68"/>
      <c r="K708" s="68"/>
      <c r="L708" s="69"/>
      <c r="M708" s="68"/>
      <c r="N708" s="69"/>
      <c r="O708" s="70"/>
      <c r="P708" s="68"/>
      <c r="Q708" s="54"/>
      <c r="R708" s="71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  <c r="AE708" s="64"/>
      <c r="AF708" s="64"/>
      <c r="AG708" s="64"/>
      <c r="AH708" s="64"/>
      <c r="AI708" s="65"/>
      <c r="AJ708" s="65"/>
      <c r="AK708" s="65"/>
    </row>
    <row r="709" spans="1:37" ht="25.35" customHeight="1" x14ac:dyDescent="0.35">
      <c r="A709" s="66"/>
      <c r="B709" s="65"/>
      <c r="C709" s="54"/>
      <c r="D709" s="54"/>
      <c r="E709" s="54"/>
      <c r="F709" s="67"/>
      <c r="G709" s="54"/>
      <c r="H709" s="68"/>
      <c r="I709" s="68"/>
      <c r="J709" s="68"/>
      <c r="K709" s="68"/>
      <c r="L709" s="69"/>
      <c r="M709" s="68"/>
      <c r="N709" s="69"/>
      <c r="O709" s="70"/>
      <c r="P709" s="68"/>
      <c r="Q709" s="54"/>
      <c r="R709" s="71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  <c r="AE709" s="64"/>
      <c r="AF709" s="64"/>
      <c r="AG709" s="64"/>
      <c r="AH709" s="64"/>
      <c r="AI709" s="65"/>
      <c r="AJ709" s="65"/>
      <c r="AK709" s="65"/>
    </row>
    <row r="710" spans="1:37" ht="25.35" customHeight="1" x14ac:dyDescent="0.35">
      <c r="A710" s="66"/>
      <c r="B710" s="65"/>
      <c r="C710" s="54"/>
      <c r="D710" s="54"/>
      <c r="E710" s="54"/>
      <c r="F710" s="67"/>
      <c r="G710" s="54"/>
      <c r="H710" s="68"/>
      <c r="I710" s="68"/>
      <c r="J710" s="68"/>
      <c r="K710" s="68"/>
      <c r="L710" s="69"/>
      <c r="M710" s="68"/>
      <c r="N710" s="69"/>
      <c r="O710" s="70"/>
      <c r="P710" s="68"/>
      <c r="Q710" s="54"/>
      <c r="R710" s="71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  <c r="AE710" s="64"/>
      <c r="AF710" s="64"/>
      <c r="AG710" s="64"/>
      <c r="AH710" s="64"/>
      <c r="AI710" s="65"/>
      <c r="AJ710" s="65"/>
      <c r="AK710" s="65"/>
    </row>
    <row r="711" spans="1:37" ht="25.35" customHeight="1" x14ac:dyDescent="0.35">
      <c r="A711" s="66"/>
      <c r="B711" s="65"/>
      <c r="C711" s="54"/>
      <c r="D711" s="54"/>
      <c r="E711" s="54"/>
      <c r="F711" s="67"/>
      <c r="G711" s="54"/>
      <c r="H711" s="68"/>
      <c r="I711" s="68"/>
      <c r="J711" s="68"/>
      <c r="K711" s="68"/>
      <c r="L711" s="69"/>
      <c r="M711" s="68"/>
      <c r="N711" s="69"/>
      <c r="O711" s="70"/>
      <c r="P711" s="68"/>
      <c r="Q711" s="54"/>
      <c r="R711" s="71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  <c r="AE711" s="64"/>
      <c r="AF711" s="64"/>
      <c r="AG711" s="64"/>
      <c r="AH711" s="64"/>
      <c r="AI711" s="65"/>
      <c r="AJ711" s="65"/>
      <c r="AK711" s="65"/>
    </row>
    <row r="712" spans="1:37" ht="25.35" customHeight="1" x14ac:dyDescent="0.35">
      <c r="A712" s="66"/>
      <c r="B712" s="65"/>
      <c r="C712" s="54"/>
      <c r="D712" s="54"/>
      <c r="E712" s="54"/>
      <c r="F712" s="67"/>
      <c r="G712" s="54"/>
      <c r="H712" s="68"/>
      <c r="I712" s="68"/>
      <c r="J712" s="68"/>
      <c r="K712" s="68"/>
      <c r="L712" s="69"/>
      <c r="M712" s="68"/>
      <c r="N712" s="69"/>
      <c r="O712" s="70"/>
      <c r="P712" s="68"/>
      <c r="Q712" s="54"/>
      <c r="R712" s="71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  <c r="AE712" s="64"/>
      <c r="AF712" s="64"/>
      <c r="AG712" s="64"/>
      <c r="AH712" s="64"/>
      <c r="AI712" s="65"/>
      <c r="AJ712" s="65"/>
      <c r="AK712" s="65"/>
    </row>
    <row r="713" spans="1:37" ht="25.35" customHeight="1" x14ac:dyDescent="0.35">
      <c r="A713" s="66"/>
      <c r="B713" s="65"/>
      <c r="C713" s="54"/>
      <c r="D713" s="54"/>
      <c r="E713" s="54"/>
      <c r="F713" s="67"/>
      <c r="G713" s="54"/>
      <c r="H713" s="68"/>
      <c r="I713" s="68"/>
      <c r="J713" s="68"/>
      <c r="K713" s="68"/>
      <c r="L713" s="69"/>
      <c r="M713" s="68"/>
      <c r="N713" s="69"/>
      <c r="O713" s="70"/>
      <c r="P713" s="68"/>
      <c r="Q713" s="54"/>
      <c r="R713" s="71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  <c r="AE713" s="64"/>
      <c r="AF713" s="64"/>
      <c r="AG713" s="64"/>
      <c r="AH713" s="64"/>
      <c r="AI713" s="65"/>
      <c r="AJ713" s="65"/>
      <c r="AK713" s="65"/>
    </row>
    <row r="714" spans="1:37" ht="25.35" customHeight="1" x14ac:dyDescent="0.35">
      <c r="A714" s="66"/>
      <c r="B714" s="65"/>
      <c r="C714" s="54"/>
      <c r="D714" s="54"/>
      <c r="E714" s="54"/>
      <c r="F714" s="67"/>
      <c r="G714" s="54"/>
      <c r="H714" s="68"/>
      <c r="I714" s="68"/>
      <c r="J714" s="68"/>
      <c r="K714" s="68"/>
      <c r="L714" s="69"/>
      <c r="M714" s="68"/>
      <c r="N714" s="69"/>
      <c r="O714" s="70"/>
      <c r="P714" s="68"/>
      <c r="Q714" s="54"/>
      <c r="R714" s="71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  <c r="AE714" s="64"/>
      <c r="AF714" s="64"/>
      <c r="AG714" s="64"/>
      <c r="AH714" s="64"/>
      <c r="AI714" s="65"/>
      <c r="AJ714" s="65"/>
      <c r="AK714" s="65"/>
    </row>
    <row r="715" spans="1:37" ht="25.35" customHeight="1" x14ac:dyDescent="0.35">
      <c r="A715" s="66"/>
      <c r="B715" s="65"/>
      <c r="C715" s="54"/>
      <c r="D715" s="54"/>
      <c r="E715" s="54"/>
      <c r="F715" s="67"/>
      <c r="G715" s="54"/>
      <c r="H715" s="68"/>
      <c r="I715" s="68"/>
      <c r="J715" s="68"/>
      <c r="K715" s="68"/>
      <c r="L715" s="69"/>
      <c r="M715" s="68"/>
      <c r="N715" s="69"/>
      <c r="O715" s="70"/>
      <c r="P715" s="68"/>
      <c r="Q715" s="54"/>
      <c r="R715" s="71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  <c r="AE715" s="64"/>
      <c r="AF715" s="64"/>
      <c r="AG715" s="64"/>
      <c r="AH715" s="64"/>
      <c r="AI715" s="65"/>
      <c r="AJ715" s="65"/>
      <c r="AK715" s="65"/>
    </row>
    <row r="716" spans="1:37" ht="25.35" customHeight="1" x14ac:dyDescent="0.35">
      <c r="A716" s="66"/>
      <c r="B716" s="65"/>
      <c r="C716" s="54"/>
      <c r="D716" s="54"/>
      <c r="E716" s="54"/>
      <c r="F716" s="67"/>
      <c r="G716" s="54"/>
      <c r="H716" s="68"/>
      <c r="I716" s="68"/>
      <c r="J716" s="68"/>
      <c r="K716" s="68"/>
      <c r="L716" s="69"/>
      <c r="M716" s="68"/>
      <c r="N716" s="69"/>
      <c r="O716" s="70"/>
      <c r="P716" s="68"/>
      <c r="Q716" s="54"/>
      <c r="R716" s="71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  <c r="AE716" s="64"/>
      <c r="AF716" s="64"/>
      <c r="AG716" s="64"/>
      <c r="AH716" s="64"/>
      <c r="AI716" s="65"/>
      <c r="AJ716" s="65"/>
      <c r="AK716" s="65"/>
    </row>
    <row r="717" spans="1:37" ht="25.35" customHeight="1" x14ac:dyDescent="0.35">
      <c r="A717" s="66"/>
      <c r="B717" s="65"/>
      <c r="C717" s="54"/>
      <c r="D717" s="54"/>
      <c r="E717" s="54"/>
      <c r="F717" s="67"/>
      <c r="G717" s="54"/>
      <c r="H717" s="68"/>
      <c r="I717" s="68"/>
      <c r="J717" s="68"/>
      <c r="K717" s="68"/>
      <c r="L717" s="69"/>
      <c r="M717" s="68"/>
      <c r="N717" s="69"/>
      <c r="O717" s="70"/>
      <c r="P717" s="68"/>
      <c r="Q717" s="54"/>
      <c r="R717" s="71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  <c r="AE717" s="64"/>
      <c r="AF717" s="64"/>
      <c r="AG717" s="64"/>
      <c r="AH717" s="64"/>
      <c r="AI717" s="65"/>
      <c r="AJ717" s="65"/>
      <c r="AK717" s="65"/>
    </row>
    <row r="718" spans="1:37" ht="25.35" customHeight="1" x14ac:dyDescent="0.35">
      <c r="A718" s="66"/>
      <c r="B718" s="65"/>
      <c r="C718" s="54"/>
      <c r="D718" s="54"/>
      <c r="E718" s="54"/>
      <c r="F718" s="67"/>
      <c r="G718" s="54"/>
      <c r="H718" s="68"/>
      <c r="I718" s="68"/>
      <c r="J718" s="68"/>
      <c r="K718" s="68"/>
      <c r="L718" s="69"/>
      <c r="M718" s="68"/>
      <c r="N718" s="69"/>
      <c r="O718" s="70"/>
      <c r="P718" s="68"/>
      <c r="Q718" s="54"/>
      <c r="R718" s="71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  <c r="AE718" s="64"/>
      <c r="AF718" s="64"/>
      <c r="AG718" s="64"/>
      <c r="AH718" s="64"/>
      <c r="AI718" s="65"/>
      <c r="AJ718" s="65"/>
      <c r="AK718" s="65"/>
    </row>
    <row r="719" spans="1:37" ht="25.35" customHeight="1" x14ac:dyDescent="0.35">
      <c r="A719" s="66"/>
      <c r="B719" s="65"/>
      <c r="C719" s="54"/>
      <c r="D719" s="54"/>
      <c r="E719" s="54"/>
      <c r="F719" s="67"/>
      <c r="G719" s="54"/>
      <c r="H719" s="68"/>
      <c r="I719" s="68"/>
      <c r="J719" s="68"/>
      <c r="K719" s="68"/>
      <c r="L719" s="69"/>
      <c r="M719" s="68"/>
      <c r="N719" s="69"/>
      <c r="O719" s="70"/>
      <c r="P719" s="68"/>
      <c r="Q719" s="54"/>
      <c r="R719" s="71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  <c r="AE719" s="64"/>
      <c r="AF719" s="64"/>
      <c r="AG719" s="64"/>
      <c r="AH719" s="64"/>
      <c r="AI719" s="65"/>
      <c r="AJ719" s="65"/>
      <c r="AK719" s="65"/>
    </row>
    <row r="720" spans="1:37" ht="25.35" customHeight="1" x14ac:dyDescent="0.35">
      <c r="A720" s="66"/>
      <c r="B720" s="65"/>
      <c r="C720" s="54"/>
      <c r="D720" s="54"/>
      <c r="E720" s="54"/>
      <c r="F720" s="67"/>
      <c r="G720" s="54"/>
      <c r="H720" s="68"/>
      <c r="I720" s="68"/>
      <c r="J720" s="68"/>
      <c r="K720" s="68"/>
      <c r="L720" s="69"/>
      <c r="M720" s="68"/>
      <c r="N720" s="69"/>
      <c r="O720" s="70"/>
      <c r="P720" s="68"/>
      <c r="Q720" s="54"/>
      <c r="R720" s="71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  <c r="AE720" s="64"/>
      <c r="AF720" s="64"/>
      <c r="AG720" s="64"/>
      <c r="AH720" s="64"/>
      <c r="AI720" s="65"/>
      <c r="AJ720" s="65"/>
      <c r="AK720" s="65"/>
    </row>
    <row r="721" spans="1:37" ht="25.35" customHeight="1" x14ac:dyDescent="0.35">
      <c r="A721" s="66"/>
      <c r="B721" s="65"/>
      <c r="C721" s="54"/>
      <c r="D721" s="54"/>
      <c r="E721" s="54"/>
      <c r="F721" s="67"/>
      <c r="G721" s="54"/>
      <c r="H721" s="68"/>
      <c r="I721" s="68"/>
      <c r="J721" s="68"/>
      <c r="K721" s="68"/>
      <c r="L721" s="69"/>
      <c r="M721" s="68"/>
      <c r="N721" s="69"/>
      <c r="O721" s="70"/>
      <c r="P721" s="68"/>
      <c r="Q721" s="54"/>
      <c r="R721" s="71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  <c r="AE721" s="64"/>
      <c r="AF721" s="64"/>
      <c r="AG721" s="64"/>
      <c r="AH721" s="64"/>
      <c r="AI721" s="65"/>
      <c r="AJ721" s="65"/>
      <c r="AK721" s="65"/>
    </row>
    <row r="722" spans="1:37" ht="25.35" customHeight="1" x14ac:dyDescent="0.35">
      <c r="A722" s="66"/>
      <c r="B722" s="65"/>
      <c r="C722" s="54"/>
      <c r="D722" s="54"/>
      <c r="E722" s="54"/>
      <c r="F722" s="67"/>
      <c r="G722" s="54"/>
      <c r="H722" s="68"/>
      <c r="I722" s="68"/>
      <c r="J722" s="68"/>
      <c r="K722" s="68"/>
      <c r="L722" s="69"/>
      <c r="M722" s="68"/>
      <c r="N722" s="69"/>
      <c r="O722" s="70"/>
      <c r="P722" s="68"/>
      <c r="Q722" s="54"/>
      <c r="R722" s="71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  <c r="AE722" s="64"/>
      <c r="AF722" s="64"/>
      <c r="AG722" s="64"/>
      <c r="AH722" s="64"/>
      <c r="AI722" s="65"/>
      <c r="AJ722" s="65"/>
      <c r="AK722" s="65"/>
    </row>
    <row r="723" spans="1:37" ht="25.35" customHeight="1" x14ac:dyDescent="0.35">
      <c r="A723" s="66"/>
      <c r="B723" s="65"/>
      <c r="C723" s="54"/>
      <c r="D723" s="54"/>
      <c r="E723" s="54"/>
      <c r="F723" s="67"/>
      <c r="G723" s="54"/>
      <c r="H723" s="68"/>
      <c r="I723" s="68"/>
      <c r="J723" s="68"/>
      <c r="K723" s="68"/>
      <c r="L723" s="69"/>
      <c r="M723" s="68"/>
      <c r="N723" s="69"/>
      <c r="O723" s="70"/>
      <c r="P723" s="68"/>
      <c r="Q723" s="54"/>
      <c r="R723" s="71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  <c r="AE723" s="64"/>
      <c r="AF723" s="64"/>
      <c r="AG723" s="64"/>
      <c r="AH723" s="64"/>
      <c r="AI723" s="65"/>
      <c r="AJ723" s="65"/>
      <c r="AK723" s="65"/>
    </row>
    <row r="724" spans="1:37" ht="25.35" customHeight="1" x14ac:dyDescent="0.35">
      <c r="A724" s="66"/>
      <c r="B724" s="65"/>
      <c r="C724" s="54"/>
      <c r="D724" s="54"/>
      <c r="E724" s="54"/>
      <c r="F724" s="67"/>
      <c r="G724" s="54"/>
      <c r="H724" s="68"/>
      <c r="I724" s="68"/>
      <c r="J724" s="68"/>
      <c r="K724" s="68"/>
      <c r="L724" s="69"/>
      <c r="M724" s="68"/>
      <c r="N724" s="69"/>
      <c r="O724" s="70"/>
      <c r="P724" s="68"/>
      <c r="Q724" s="54"/>
      <c r="R724" s="71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  <c r="AE724" s="64"/>
      <c r="AF724" s="64"/>
      <c r="AG724" s="64"/>
      <c r="AH724" s="64"/>
      <c r="AI724" s="65"/>
      <c r="AJ724" s="65"/>
      <c r="AK724" s="65"/>
    </row>
    <row r="725" spans="1:37" ht="25.35" customHeight="1" x14ac:dyDescent="0.35">
      <c r="A725" s="66"/>
      <c r="B725" s="65"/>
      <c r="C725" s="54"/>
      <c r="D725" s="54"/>
      <c r="E725" s="54"/>
      <c r="F725" s="67"/>
      <c r="G725" s="54"/>
      <c r="H725" s="68"/>
      <c r="I725" s="68"/>
      <c r="J725" s="68"/>
      <c r="K725" s="68"/>
      <c r="L725" s="69"/>
      <c r="M725" s="68"/>
      <c r="N725" s="69"/>
      <c r="O725" s="70"/>
      <c r="P725" s="68"/>
      <c r="Q725" s="54"/>
      <c r="R725" s="71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  <c r="AE725" s="64"/>
      <c r="AF725" s="64"/>
      <c r="AG725" s="64"/>
      <c r="AH725" s="64"/>
      <c r="AI725" s="65"/>
      <c r="AJ725" s="65"/>
      <c r="AK725" s="65"/>
    </row>
    <row r="726" spans="1:37" ht="25.35" customHeight="1" x14ac:dyDescent="0.35">
      <c r="A726" s="66"/>
      <c r="B726" s="65"/>
      <c r="C726" s="54"/>
      <c r="D726" s="54"/>
      <c r="E726" s="54"/>
      <c r="F726" s="67"/>
      <c r="G726" s="54"/>
      <c r="H726" s="68"/>
      <c r="I726" s="68"/>
      <c r="J726" s="68"/>
      <c r="K726" s="68"/>
      <c r="L726" s="69"/>
      <c r="M726" s="68"/>
      <c r="N726" s="69"/>
      <c r="O726" s="70"/>
      <c r="P726" s="68"/>
      <c r="Q726" s="54"/>
      <c r="R726" s="71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  <c r="AE726" s="64"/>
      <c r="AF726" s="64"/>
      <c r="AG726" s="64"/>
      <c r="AH726" s="64"/>
      <c r="AI726" s="65"/>
      <c r="AJ726" s="65"/>
      <c r="AK726" s="65"/>
    </row>
    <row r="727" spans="1:37" ht="25.35" customHeight="1" x14ac:dyDescent="0.35">
      <c r="A727" s="66"/>
      <c r="B727" s="65"/>
      <c r="C727" s="54"/>
      <c r="D727" s="54"/>
      <c r="E727" s="54"/>
      <c r="F727" s="67"/>
      <c r="G727" s="54"/>
      <c r="H727" s="68"/>
      <c r="I727" s="68"/>
      <c r="J727" s="68"/>
      <c r="K727" s="68"/>
      <c r="L727" s="69"/>
      <c r="M727" s="68"/>
      <c r="N727" s="69"/>
      <c r="O727" s="70"/>
      <c r="P727" s="68"/>
      <c r="Q727" s="54"/>
      <c r="R727" s="71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  <c r="AE727" s="64"/>
      <c r="AF727" s="64"/>
      <c r="AG727" s="64"/>
      <c r="AH727" s="64"/>
      <c r="AI727" s="65"/>
      <c r="AJ727" s="65"/>
      <c r="AK727" s="65"/>
    </row>
    <row r="728" spans="1:37" ht="25.35" customHeight="1" x14ac:dyDescent="0.35">
      <c r="A728" s="66"/>
      <c r="B728" s="65"/>
      <c r="C728" s="54"/>
      <c r="D728" s="54"/>
      <c r="E728" s="54"/>
      <c r="F728" s="67"/>
      <c r="G728" s="54"/>
      <c r="H728" s="68"/>
      <c r="I728" s="68"/>
      <c r="J728" s="68"/>
      <c r="K728" s="68"/>
      <c r="L728" s="69"/>
      <c r="M728" s="68"/>
      <c r="N728" s="69"/>
      <c r="O728" s="70"/>
      <c r="P728" s="68"/>
      <c r="Q728" s="54"/>
      <c r="R728" s="71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  <c r="AE728" s="64"/>
      <c r="AF728" s="64"/>
      <c r="AG728" s="64"/>
      <c r="AH728" s="64"/>
      <c r="AI728" s="65"/>
      <c r="AJ728" s="65"/>
      <c r="AK728" s="65"/>
    </row>
    <row r="729" spans="1:37" ht="25.35" customHeight="1" x14ac:dyDescent="0.35">
      <c r="A729" s="66"/>
      <c r="B729" s="65"/>
      <c r="C729" s="54"/>
      <c r="D729" s="54"/>
      <c r="E729" s="54"/>
      <c r="F729" s="67"/>
      <c r="G729" s="54"/>
      <c r="H729" s="68"/>
      <c r="I729" s="68"/>
      <c r="J729" s="68"/>
      <c r="K729" s="68"/>
      <c r="L729" s="69"/>
      <c r="M729" s="68"/>
      <c r="N729" s="69"/>
      <c r="O729" s="70"/>
      <c r="P729" s="68"/>
      <c r="Q729" s="54"/>
      <c r="R729" s="71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  <c r="AE729" s="64"/>
      <c r="AF729" s="64"/>
      <c r="AG729" s="64"/>
      <c r="AH729" s="64"/>
      <c r="AI729" s="65"/>
      <c r="AJ729" s="65"/>
      <c r="AK729" s="65"/>
    </row>
    <row r="730" spans="1:37" ht="25.35" customHeight="1" x14ac:dyDescent="0.35">
      <c r="A730" s="66"/>
      <c r="B730" s="65"/>
      <c r="C730" s="54"/>
      <c r="D730" s="54"/>
      <c r="E730" s="54"/>
      <c r="F730" s="67"/>
      <c r="G730" s="54"/>
      <c r="H730" s="68"/>
      <c r="I730" s="68"/>
      <c r="J730" s="68"/>
      <c r="K730" s="68"/>
      <c r="L730" s="69"/>
      <c r="M730" s="68"/>
      <c r="N730" s="69"/>
      <c r="O730" s="70"/>
      <c r="P730" s="68"/>
      <c r="Q730" s="54"/>
      <c r="R730" s="71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  <c r="AE730" s="64"/>
      <c r="AF730" s="64"/>
      <c r="AG730" s="64"/>
      <c r="AH730" s="64"/>
      <c r="AI730" s="65"/>
      <c r="AJ730" s="65"/>
      <c r="AK730" s="65"/>
    </row>
    <row r="731" spans="1:37" ht="25.35" customHeight="1" x14ac:dyDescent="0.35">
      <c r="A731" s="66"/>
      <c r="B731" s="65"/>
      <c r="C731" s="54"/>
      <c r="D731" s="54"/>
      <c r="E731" s="54"/>
      <c r="F731" s="67"/>
      <c r="G731" s="54"/>
      <c r="H731" s="68"/>
      <c r="I731" s="68"/>
      <c r="J731" s="68"/>
      <c r="K731" s="68"/>
      <c r="L731" s="69"/>
      <c r="M731" s="68"/>
      <c r="N731" s="69"/>
      <c r="O731" s="70"/>
      <c r="P731" s="68"/>
      <c r="Q731" s="54"/>
      <c r="R731" s="71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  <c r="AE731" s="64"/>
      <c r="AF731" s="64"/>
      <c r="AG731" s="64"/>
      <c r="AH731" s="64"/>
      <c r="AI731" s="65"/>
      <c r="AJ731" s="65"/>
      <c r="AK731" s="65"/>
    </row>
    <row r="732" spans="1:37" ht="25.35" customHeight="1" x14ac:dyDescent="0.35">
      <c r="A732" s="66"/>
      <c r="B732" s="65"/>
      <c r="C732" s="54"/>
      <c r="D732" s="54"/>
      <c r="E732" s="54"/>
      <c r="F732" s="67"/>
      <c r="G732" s="54"/>
      <c r="H732" s="68"/>
      <c r="I732" s="68"/>
      <c r="J732" s="68"/>
      <c r="K732" s="68"/>
      <c r="L732" s="69"/>
      <c r="M732" s="68"/>
      <c r="N732" s="69"/>
      <c r="O732" s="70"/>
      <c r="P732" s="68"/>
      <c r="Q732" s="54"/>
      <c r="R732" s="71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  <c r="AE732" s="64"/>
      <c r="AF732" s="64"/>
      <c r="AG732" s="64"/>
      <c r="AH732" s="64"/>
      <c r="AI732" s="65"/>
      <c r="AJ732" s="65"/>
      <c r="AK732" s="65"/>
    </row>
    <row r="733" spans="1:37" ht="25.35" customHeight="1" x14ac:dyDescent="0.35">
      <c r="A733" s="66"/>
      <c r="B733" s="65"/>
      <c r="C733" s="54"/>
      <c r="D733" s="54"/>
      <c r="E733" s="54"/>
      <c r="F733" s="67"/>
      <c r="G733" s="54"/>
      <c r="H733" s="68"/>
      <c r="I733" s="68"/>
      <c r="J733" s="68"/>
      <c r="K733" s="68"/>
      <c r="L733" s="69"/>
      <c r="M733" s="68"/>
      <c r="N733" s="69"/>
      <c r="O733" s="70"/>
      <c r="P733" s="68"/>
      <c r="Q733" s="54"/>
      <c r="R733" s="71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  <c r="AE733" s="64"/>
      <c r="AF733" s="64"/>
      <c r="AG733" s="64"/>
      <c r="AH733" s="64"/>
      <c r="AI733" s="65"/>
      <c r="AJ733" s="65"/>
      <c r="AK733" s="65"/>
    </row>
    <row r="734" spans="1:37" ht="25.35" customHeight="1" x14ac:dyDescent="0.35">
      <c r="A734" s="66"/>
      <c r="B734" s="65"/>
      <c r="C734" s="54"/>
      <c r="D734" s="54"/>
      <c r="E734" s="54"/>
      <c r="F734" s="67"/>
      <c r="G734" s="54"/>
      <c r="H734" s="68"/>
      <c r="I734" s="68"/>
      <c r="J734" s="68"/>
      <c r="K734" s="68"/>
      <c r="L734" s="69"/>
      <c r="M734" s="68"/>
      <c r="N734" s="69"/>
      <c r="O734" s="70"/>
      <c r="P734" s="68"/>
      <c r="Q734" s="54"/>
      <c r="R734" s="71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  <c r="AE734" s="64"/>
      <c r="AF734" s="64"/>
      <c r="AG734" s="64"/>
      <c r="AH734" s="64"/>
      <c r="AI734" s="65"/>
      <c r="AJ734" s="65"/>
      <c r="AK734" s="65"/>
    </row>
    <row r="735" spans="1:37" ht="25.35" customHeight="1" x14ac:dyDescent="0.35">
      <c r="A735" s="66"/>
      <c r="B735" s="65"/>
      <c r="C735" s="54"/>
      <c r="D735" s="54"/>
      <c r="E735" s="54"/>
      <c r="F735" s="67"/>
      <c r="G735" s="54"/>
      <c r="H735" s="68"/>
      <c r="I735" s="68"/>
      <c r="J735" s="68"/>
      <c r="K735" s="68"/>
      <c r="L735" s="69"/>
      <c r="M735" s="68"/>
      <c r="N735" s="69"/>
      <c r="O735" s="70"/>
      <c r="P735" s="68"/>
      <c r="Q735" s="54"/>
      <c r="R735" s="71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  <c r="AE735" s="64"/>
      <c r="AF735" s="64"/>
      <c r="AG735" s="64"/>
      <c r="AH735" s="64"/>
      <c r="AI735" s="65"/>
      <c r="AJ735" s="65"/>
      <c r="AK735" s="65"/>
    </row>
    <row r="736" spans="1:37" ht="25.35" customHeight="1" x14ac:dyDescent="0.35">
      <c r="A736" s="66"/>
      <c r="B736" s="65"/>
      <c r="C736" s="54"/>
      <c r="D736" s="54"/>
      <c r="E736" s="54"/>
      <c r="F736" s="67"/>
      <c r="G736" s="54"/>
      <c r="H736" s="68"/>
      <c r="I736" s="68"/>
      <c r="J736" s="68"/>
      <c r="K736" s="68"/>
      <c r="L736" s="69"/>
      <c r="M736" s="68"/>
      <c r="N736" s="69"/>
      <c r="O736" s="70"/>
      <c r="P736" s="68"/>
      <c r="Q736" s="54"/>
      <c r="R736" s="71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  <c r="AE736" s="64"/>
      <c r="AF736" s="64"/>
      <c r="AG736" s="64"/>
      <c r="AH736" s="64"/>
      <c r="AI736" s="65"/>
      <c r="AJ736" s="65"/>
      <c r="AK736" s="65"/>
    </row>
    <row r="737" spans="1:37" ht="25.35" customHeight="1" x14ac:dyDescent="0.35">
      <c r="A737" s="66"/>
      <c r="B737" s="65"/>
      <c r="C737" s="54"/>
      <c r="D737" s="54"/>
      <c r="E737" s="54"/>
      <c r="F737" s="67"/>
      <c r="G737" s="54"/>
      <c r="H737" s="68"/>
      <c r="I737" s="68"/>
      <c r="J737" s="68"/>
      <c r="K737" s="68"/>
      <c r="L737" s="69"/>
      <c r="M737" s="68"/>
      <c r="N737" s="69"/>
      <c r="O737" s="70"/>
      <c r="P737" s="68"/>
      <c r="Q737" s="54"/>
      <c r="R737" s="71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  <c r="AE737" s="64"/>
      <c r="AF737" s="64"/>
      <c r="AG737" s="64"/>
      <c r="AH737" s="64"/>
      <c r="AI737" s="65"/>
      <c r="AJ737" s="65"/>
      <c r="AK737" s="65"/>
    </row>
    <row r="738" spans="1:37" ht="25.35" customHeight="1" x14ac:dyDescent="0.35">
      <c r="A738" s="66"/>
      <c r="B738" s="65"/>
      <c r="C738" s="54"/>
      <c r="D738" s="54"/>
      <c r="E738" s="54"/>
      <c r="F738" s="67"/>
      <c r="G738" s="54"/>
      <c r="H738" s="68"/>
      <c r="I738" s="68"/>
      <c r="J738" s="68"/>
      <c r="K738" s="68"/>
      <c r="L738" s="69"/>
      <c r="M738" s="68"/>
      <c r="N738" s="69"/>
      <c r="O738" s="70"/>
      <c r="P738" s="68"/>
      <c r="Q738" s="54"/>
      <c r="R738" s="71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  <c r="AE738" s="64"/>
      <c r="AF738" s="64"/>
      <c r="AG738" s="64"/>
      <c r="AH738" s="64"/>
      <c r="AI738" s="65"/>
      <c r="AJ738" s="65"/>
      <c r="AK738" s="65"/>
    </row>
    <row r="739" spans="1:37" ht="25.35" customHeight="1" x14ac:dyDescent="0.35">
      <c r="A739" s="66"/>
      <c r="B739" s="65"/>
      <c r="C739" s="54"/>
      <c r="D739" s="54"/>
      <c r="E739" s="54"/>
      <c r="F739" s="67"/>
      <c r="G739" s="54"/>
      <c r="H739" s="68"/>
      <c r="I739" s="68"/>
      <c r="J739" s="68"/>
      <c r="K739" s="68"/>
      <c r="L739" s="69"/>
      <c r="M739" s="68"/>
      <c r="N739" s="69"/>
      <c r="O739" s="70"/>
      <c r="P739" s="68"/>
      <c r="Q739" s="54"/>
      <c r="R739" s="71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  <c r="AE739" s="64"/>
      <c r="AF739" s="64"/>
      <c r="AG739" s="64"/>
      <c r="AH739" s="64"/>
      <c r="AI739" s="65"/>
      <c r="AJ739" s="65"/>
      <c r="AK739" s="65"/>
    </row>
    <row r="740" spans="1:37" ht="25.35" customHeight="1" x14ac:dyDescent="0.35">
      <c r="A740" s="66"/>
      <c r="B740" s="65"/>
      <c r="C740" s="54"/>
      <c r="D740" s="54"/>
      <c r="E740" s="54"/>
      <c r="F740" s="67"/>
      <c r="G740" s="54"/>
      <c r="H740" s="68"/>
      <c r="I740" s="68"/>
      <c r="J740" s="68"/>
      <c r="K740" s="68"/>
      <c r="L740" s="69"/>
      <c r="M740" s="68"/>
      <c r="N740" s="69"/>
      <c r="O740" s="70"/>
      <c r="P740" s="68"/>
      <c r="Q740" s="54"/>
      <c r="R740" s="71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  <c r="AE740" s="64"/>
      <c r="AF740" s="64"/>
      <c r="AG740" s="64"/>
      <c r="AH740" s="64"/>
      <c r="AI740" s="65"/>
      <c r="AJ740" s="65"/>
      <c r="AK740" s="65"/>
    </row>
    <row r="741" spans="1:37" ht="25.35" customHeight="1" x14ac:dyDescent="0.35">
      <c r="A741" s="66"/>
      <c r="B741" s="65"/>
      <c r="C741" s="54"/>
      <c r="D741" s="54"/>
      <c r="E741" s="54"/>
      <c r="F741" s="67"/>
      <c r="G741" s="54"/>
      <c r="H741" s="68"/>
      <c r="I741" s="68"/>
      <c r="J741" s="68"/>
      <c r="K741" s="68"/>
      <c r="L741" s="69"/>
      <c r="M741" s="68"/>
      <c r="N741" s="69"/>
      <c r="O741" s="70"/>
      <c r="P741" s="68"/>
      <c r="Q741" s="54"/>
      <c r="R741" s="71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  <c r="AE741" s="64"/>
      <c r="AF741" s="64"/>
      <c r="AG741" s="64"/>
      <c r="AH741" s="64"/>
      <c r="AI741" s="65"/>
      <c r="AJ741" s="65"/>
      <c r="AK741" s="65"/>
    </row>
    <row r="742" spans="1:37" ht="25.35" customHeight="1" x14ac:dyDescent="0.35">
      <c r="A742" s="66"/>
      <c r="B742" s="65"/>
      <c r="C742" s="54"/>
      <c r="D742" s="54"/>
      <c r="E742" s="54"/>
      <c r="F742" s="67"/>
      <c r="G742" s="54"/>
      <c r="H742" s="68"/>
      <c r="I742" s="68"/>
      <c r="J742" s="68"/>
      <c r="K742" s="68"/>
      <c r="L742" s="69"/>
      <c r="M742" s="68"/>
      <c r="N742" s="69"/>
      <c r="O742" s="70"/>
      <c r="P742" s="68"/>
      <c r="Q742" s="54"/>
      <c r="R742" s="71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  <c r="AE742" s="64"/>
      <c r="AF742" s="64"/>
      <c r="AG742" s="64"/>
      <c r="AH742" s="64"/>
      <c r="AI742" s="65"/>
      <c r="AJ742" s="65"/>
      <c r="AK742" s="65"/>
    </row>
    <row r="743" spans="1:37" ht="25.35" customHeight="1" x14ac:dyDescent="0.35">
      <c r="A743" s="66"/>
      <c r="B743" s="65"/>
      <c r="C743" s="54"/>
      <c r="D743" s="54"/>
      <c r="E743" s="54"/>
      <c r="F743" s="67"/>
      <c r="G743" s="54"/>
      <c r="H743" s="68"/>
      <c r="I743" s="68"/>
      <c r="J743" s="68"/>
      <c r="K743" s="68"/>
      <c r="L743" s="69"/>
      <c r="M743" s="68"/>
      <c r="N743" s="69"/>
      <c r="O743" s="70"/>
      <c r="P743" s="68"/>
      <c r="Q743" s="54"/>
      <c r="R743" s="71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  <c r="AE743" s="64"/>
      <c r="AF743" s="64"/>
      <c r="AG743" s="64"/>
      <c r="AH743" s="64"/>
      <c r="AI743" s="65"/>
      <c r="AJ743" s="65"/>
      <c r="AK743" s="65"/>
    </row>
    <row r="744" spans="1:37" ht="21" x14ac:dyDescent="0.35">
      <c r="A744" s="66"/>
      <c r="B744" s="65"/>
      <c r="C744" s="54"/>
      <c r="D744" s="54"/>
      <c r="E744" s="54"/>
      <c r="F744" s="67"/>
      <c r="G744" s="54"/>
      <c r="H744" s="68"/>
      <c r="I744" s="68"/>
      <c r="J744" s="68"/>
      <c r="K744" s="68"/>
      <c r="L744" s="69"/>
      <c r="M744" s="68"/>
      <c r="N744" s="69"/>
      <c r="O744" s="70"/>
      <c r="P744" s="68"/>
      <c r="Q744" s="54"/>
      <c r="R744" s="71"/>
    </row>
    <row r="745" spans="1:37" ht="21" x14ac:dyDescent="0.35">
      <c r="A745" s="66"/>
      <c r="B745" s="65"/>
      <c r="C745" s="54"/>
      <c r="D745" s="54"/>
      <c r="E745" s="54"/>
      <c r="F745" s="67"/>
      <c r="G745" s="54"/>
      <c r="H745" s="68"/>
      <c r="I745" s="68"/>
      <c r="J745" s="68"/>
      <c r="K745" s="68"/>
      <c r="L745" s="69"/>
      <c r="M745" s="68"/>
      <c r="N745" s="69"/>
      <c r="O745" s="70"/>
      <c r="P745" s="68"/>
      <c r="Q745" s="54"/>
      <c r="R745" s="71"/>
    </row>
    <row r="746" spans="1:37" ht="21" x14ac:dyDescent="0.35">
      <c r="A746" s="66"/>
      <c r="B746" s="65"/>
      <c r="C746" s="54"/>
      <c r="D746" s="54"/>
      <c r="E746" s="54"/>
      <c r="F746" s="67"/>
      <c r="G746" s="54"/>
      <c r="H746" s="68"/>
      <c r="I746" s="68"/>
      <c r="J746" s="68"/>
      <c r="K746" s="68"/>
      <c r="L746" s="69"/>
      <c r="M746" s="68"/>
      <c r="N746" s="69"/>
      <c r="O746" s="70"/>
      <c r="P746" s="68"/>
      <c r="Q746" s="54"/>
      <c r="R746" s="71"/>
    </row>
    <row r="747" spans="1:37" ht="21" x14ac:dyDescent="0.35">
      <c r="A747" s="66"/>
      <c r="B747" s="65"/>
      <c r="C747" s="54"/>
      <c r="D747" s="54"/>
      <c r="E747" s="54"/>
      <c r="F747" s="67"/>
      <c r="G747" s="54"/>
      <c r="H747" s="68"/>
      <c r="I747" s="68"/>
      <c r="J747" s="68"/>
      <c r="K747" s="68"/>
      <c r="L747" s="69"/>
      <c r="M747" s="68"/>
      <c r="N747" s="69"/>
      <c r="O747" s="70"/>
      <c r="P747" s="68"/>
      <c r="Q747" s="54"/>
      <c r="R747" s="71"/>
    </row>
    <row r="748" spans="1:37" ht="21" x14ac:dyDescent="0.35">
      <c r="A748" s="66"/>
      <c r="B748" s="65"/>
      <c r="C748" s="54"/>
      <c r="D748" s="54"/>
      <c r="E748" s="54"/>
      <c r="F748" s="67"/>
      <c r="G748" s="54"/>
      <c r="H748" s="68"/>
      <c r="I748" s="68"/>
      <c r="J748" s="68"/>
      <c r="K748" s="68"/>
      <c r="L748" s="69"/>
      <c r="M748" s="68"/>
      <c r="N748" s="69"/>
      <c r="O748" s="70"/>
      <c r="P748" s="68"/>
      <c r="Q748" s="54"/>
      <c r="R748" s="71"/>
    </row>
    <row r="749" spans="1:37" ht="21" x14ac:dyDescent="0.35">
      <c r="A749" s="66"/>
      <c r="B749" s="65"/>
      <c r="C749" s="54"/>
      <c r="D749" s="54"/>
      <c r="E749" s="54"/>
      <c r="F749" s="67"/>
      <c r="G749" s="54"/>
      <c r="H749" s="68"/>
      <c r="I749" s="68"/>
      <c r="J749" s="68"/>
      <c r="K749" s="68"/>
      <c r="L749" s="69"/>
      <c r="M749" s="68"/>
      <c r="N749" s="69"/>
      <c r="O749" s="70"/>
      <c r="P749" s="68"/>
      <c r="Q749" s="54"/>
      <c r="R749" s="71"/>
    </row>
    <row r="750" spans="1:37" ht="21" x14ac:dyDescent="0.35">
      <c r="A750" s="66"/>
      <c r="B750" s="65"/>
      <c r="C750" s="54"/>
      <c r="D750" s="54"/>
      <c r="E750" s="54"/>
      <c r="F750" s="67"/>
      <c r="G750" s="54"/>
      <c r="H750" s="68"/>
      <c r="I750" s="68"/>
      <c r="J750" s="68"/>
      <c r="K750" s="68"/>
      <c r="L750" s="69"/>
      <c r="M750" s="68"/>
      <c r="N750" s="69"/>
      <c r="O750" s="70"/>
      <c r="P750" s="68"/>
      <c r="Q750" s="54"/>
      <c r="R750" s="7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7" ht="21" x14ac:dyDescent="0.35">
      <c r="A751" s="66"/>
      <c r="B751" s="65"/>
      <c r="C751" s="54"/>
      <c r="D751" s="54"/>
      <c r="E751" s="54"/>
      <c r="F751" s="67"/>
      <c r="G751" s="54"/>
      <c r="H751" s="68"/>
      <c r="I751" s="68"/>
      <c r="J751" s="68"/>
      <c r="K751" s="68"/>
      <c r="L751" s="69"/>
      <c r="M751" s="68"/>
      <c r="N751" s="69"/>
      <c r="O751" s="70"/>
      <c r="P751" s="68"/>
      <c r="Q751" s="54"/>
      <c r="R751" s="7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7" ht="21" x14ac:dyDescent="0.35">
      <c r="A752" s="66"/>
      <c r="B752" s="65"/>
      <c r="C752" s="54"/>
      <c r="D752" s="54"/>
      <c r="E752" s="54"/>
      <c r="F752" s="67"/>
      <c r="G752" s="54"/>
      <c r="H752" s="68"/>
      <c r="I752" s="68"/>
      <c r="J752" s="68"/>
      <c r="K752" s="68"/>
      <c r="L752" s="69"/>
      <c r="M752" s="68"/>
      <c r="N752" s="69"/>
      <c r="O752" s="70"/>
      <c r="P752" s="68"/>
      <c r="Q752" s="54"/>
      <c r="R752" s="7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21" x14ac:dyDescent="0.35">
      <c r="A753" s="66"/>
      <c r="B753" s="65"/>
      <c r="C753" s="54"/>
      <c r="D753" s="54"/>
      <c r="E753" s="54"/>
      <c r="F753" s="67"/>
      <c r="G753" s="54"/>
      <c r="H753" s="68"/>
      <c r="I753" s="68"/>
      <c r="J753" s="68"/>
      <c r="K753" s="68"/>
      <c r="L753" s="69"/>
      <c r="M753" s="68"/>
      <c r="N753" s="69"/>
      <c r="O753" s="70"/>
      <c r="P753" s="68"/>
      <c r="Q753" s="54"/>
      <c r="R753" s="7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21" x14ac:dyDescent="0.35">
      <c r="A754" s="66"/>
      <c r="B754" s="65"/>
      <c r="C754" s="54"/>
      <c r="D754" s="54"/>
      <c r="E754" s="54"/>
      <c r="F754" s="67"/>
      <c r="G754" s="54"/>
      <c r="H754" s="68"/>
      <c r="I754" s="68"/>
      <c r="J754" s="68"/>
      <c r="K754" s="68"/>
      <c r="L754" s="69"/>
      <c r="M754" s="68"/>
      <c r="N754" s="69"/>
      <c r="O754" s="70"/>
      <c r="P754" s="68"/>
      <c r="Q754" s="54"/>
      <c r="R754" s="7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21" x14ac:dyDescent="0.35">
      <c r="A755" s="66"/>
      <c r="B755" s="65"/>
      <c r="C755" s="54"/>
      <c r="D755" s="54"/>
      <c r="E755" s="54"/>
      <c r="F755" s="67"/>
      <c r="G755" s="54"/>
      <c r="H755" s="68"/>
      <c r="I755" s="68"/>
      <c r="J755" s="68"/>
      <c r="K755" s="68"/>
      <c r="L755" s="69"/>
      <c r="M755" s="68"/>
      <c r="N755" s="69"/>
      <c r="O755" s="70"/>
      <c r="P755" s="68"/>
      <c r="Q755" s="54"/>
      <c r="R755" s="7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21" x14ac:dyDescent="0.35">
      <c r="A756" s="66"/>
      <c r="B756" s="65"/>
      <c r="C756" s="54"/>
      <c r="D756" s="54"/>
      <c r="E756" s="54"/>
      <c r="F756" s="67"/>
      <c r="G756" s="54"/>
      <c r="H756" s="68"/>
      <c r="I756" s="68"/>
      <c r="J756" s="68"/>
      <c r="K756" s="68"/>
      <c r="L756" s="69"/>
      <c r="M756" s="68"/>
      <c r="N756" s="69"/>
      <c r="O756" s="70"/>
      <c r="P756" s="68"/>
      <c r="Q756" s="54"/>
      <c r="R756" s="7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21" x14ac:dyDescent="0.35">
      <c r="A757" s="66"/>
      <c r="B757" s="65"/>
      <c r="C757" s="54"/>
      <c r="D757" s="54"/>
      <c r="E757" s="54"/>
      <c r="F757" s="67"/>
      <c r="G757" s="54"/>
      <c r="H757" s="68"/>
      <c r="I757" s="68"/>
      <c r="J757" s="68"/>
      <c r="K757" s="68"/>
      <c r="L757" s="69"/>
      <c r="M757" s="68"/>
      <c r="N757" s="69"/>
      <c r="O757" s="70"/>
      <c r="P757" s="68"/>
      <c r="Q757" s="54"/>
      <c r="R757" s="7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21" x14ac:dyDescent="0.35">
      <c r="A758" s="66"/>
      <c r="B758" s="65"/>
      <c r="C758" s="54"/>
      <c r="D758" s="54"/>
      <c r="E758" s="54"/>
      <c r="F758" s="67"/>
      <c r="G758" s="54"/>
      <c r="H758" s="68"/>
      <c r="I758" s="68"/>
      <c r="J758" s="68"/>
      <c r="K758" s="68"/>
      <c r="L758" s="69"/>
      <c r="M758" s="68"/>
      <c r="N758" s="69"/>
      <c r="O758" s="70"/>
      <c r="P758" s="68"/>
      <c r="Q758" s="54"/>
      <c r="R758" s="7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21" x14ac:dyDescent="0.35">
      <c r="A759" s="66"/>
      <c r="B759" s="65"/>
      <c r="C759" s="54"/>
      <c r="D759" s="54"/>
      <c r="E759" s="54"/>
      <c r="F759" s="67"/>
      <c r="G759" s="54"/>
      <c r="H759" s="68"/>
      <c r="I759" s="68"/>
      <c r="J759" s="68"/>
      <c r="K759" s="68"/>
      <c r="L759" s="69"/>
      <c r="M759" s="68"/>
      <c r="N759" s="69"/>
      <c r="O759" s="70"/>
      <c r="P759" s="68"/>
      <c r="Q759" s="54"/>
      <c r="R759" s="7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21" x14ac:dyDescent="0.35">
      <c r="A760" s="66"/>
      <c r="B760" s="65"/>
      <c r="C760" s="54"/>
      <c r="D760" s="54"/>
      <c r="E760" s="54"/>
      <c r="F760" s="67"/>
      <c r="G760" s="54"/>
      <c r="H760" s="68"/>
      <c r="I760" s="68"/>
      <c r="J760" s="68"/>
      <c r="K760" s="68"/>
      <c r="L760" s="69"/>
      <c r="M760" s="68"/>
      <c r="N760" s="69"/>
      <c r="O760" s="70"/>
      <c r="P760" s="68"/>
      <c r="Q760" s="54"/>
      <c r="R760" s="7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21" x14ac:dyDescent="0.35">
      <c r="A761" s="66"/>
      <c r="B761" s="65"/>
      <c r="C761" s="54"/>
      <c r="D761" s="54"/>
      <c r="E761" s="54"/>
      <c r="F761" s="67"/>
      <c r="G761" s="54"/>
      <c r="H761" s="68"/>
      <c r="I761" s="68"/>
      <c r="J761" s="68"/>
      <c r="K761" s="68"/>
      <c r="L761" s="69"/>
      <c r="M761" s="68"/>
      <c r="N761" s="69"/>
      <c r="O761" s="70"/>
      <c r="P761" s="68"/>
      <c r="Q761" s="54"/>
      <c r="R761" s="7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21" x14ac:dyDescent="0.35">
      <c r="A762" s="66"/>
      <c r="B762" s="65"/>
      <c r="C762" s="54"/>
      <c r="D762" s="54"/>
      <c r="E762" s="54"/>
      <c r="F762" s="67"/>
      <c r="G762" s="54"/>
      <c r="H762" s="68"/>
      <c r="I762" s="68"/>
      <c r="J762" s="68"/>
      <c r="K762" s="68"/>
      <c r="L762" s="69"/>
      <c r="M762" s="68"/>
      <c r="N762" s="69"/>
      <c r="O762" s="70"/>
      <c r="P762" s="68"/>
      <c r="Q762" s="54"/>
      <c r="R762" s="7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21" x14ac:dyDescent="0.35">
      <c r="A763" s="66"/>
      <c r="B763" s="65"/>
      <c r="C763" s="54"/>
      <c r="D763" s="54"/>
      <c r="E763" s="54"/>
      <c r="F763" s="67"/>
      <c r="G763" s="54"/>
      <c r="H763" s="68"/>
      <c r="I763" s="68"/>
      <c r="J763" s="68"/>
      <c r="K763" s="68"/>
      <c r="L763" s="69"/>
      <c r="M763" s="68"/>
      <c r="N763" s="69"/>
      <c r="O763" s="70"/>
      <c r="P763" s="68"/>
      <c r="Q763" s="54"/>
      <c r="R763" s="7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21" x14ac:dyDescent="0.35">
      <c r="A764" s="66"/>
      <c r="B764" s="65"/>
      <c r="C764" s="54"/>
      <c r="D764" s="54"/>
      <c r="E764" s="54"/>
      <c r="F764" s="67"/>
      <c r="G764" s="54"/>
      <c r="H764" s="68"/>
      <c r="I764" s="68"/>
      <c r="J764" s="68"/>
      <c r="K764" s="68"/>
      <c r="L764" s="69"/>
      <c r="M764" s="68"/>
      <c r="N764" s="69"/>
      <c r="O764" s="70"/>
      <c r="P764" s="68"/>
      <c r="Q764" s="54"/>
      <c r="R764" s="7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21" x14ac:dyDescent="0.35">
      <c r="A765" s="66"/>
      <c r="B765" s="65"/>
      <c r="C765" s="54"/>
      <c r="D765" s="54"/>
      <c r="E765" s="54"/>
      <c r="F765" s="67"/>
      <c r="G765" s="54"/>
      <c r="H765" s="68"/>
      <c r="I765" s="68"/>
      <c r="J765" s="68"/>
      <c r="K765" s="68"/>
      <c r="L765" s="69"/>
      <c r="M765" s="68"/>
      <c r="N765" s="69"/>
      <c r="O765" s="70"/>
      <c r="P765" s="68"/>
      <c r="Q765" s="54"/>
      <c r="R765" s="7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21" x14ac:dyDescent="0.35">
      <c r="A766" s="66"/>
      <c r="B766" s="65"/>
      <c r="C766" s="54"/>
      <c r="D766" s="54"/>
      <c r="E766" s="54"/>
      <c r="F766" s="67"/>
      <c r="G766" s="54"/>
      <c r="H766" s="68"/>
      <c r="I766" s="68"/>
      <c r="J766" s="68"/>
      <c r="K766" s="68"/>
      <c r="L766" s="69"/>
      <c r="M766" s="68"/>
      <c r="N766" s="69"/>
      <c r="O766" s="70"/>
      <c r="P766" s="68"/>
      <c r="Q766" s="54"/>
      <c r="R766" s="7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21" x14ac:dyDescent="0.35">
      <c r="A767" s="66"/>
      <c r="B767" s="65"/>
      <c r="C767" s="54"/>
      <c r="D767" s="54"/>
      <c r="E767" s="54"/>
      <c r="F767" s="67"/>
      <c r="G767" s="54"/>
      <c r="H767" s="68"/>
      <c r="I767" s="68"/>
      <c r="J767" s="68"/>
      <c r="K767" s="68"/>
      <c r="L767" s="69"/>
      <c r="M767" s="68"/>
      <c r="N767" s="69"/>
      <c r="O767" s="70"/>
      <c r="P767" s="68"/>
      <c r="Q767" s="54"/>
      <c r="R767" s="7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21" x14ac:dyDescent="0.35">
      <c r="A768" s="66"/>
      <c r="B768" s="65"/>
      <c r="C768" s="54"/>
      <c r="D768" s="54"/>
      <c r="E768" s="54"/>
      <c r="F768" s="67"/>
      <c r="G768" s="54"/>
      <c r="H768" s="68"/>
      <c r="I768" s="68"/>
      <c r="J768" s="68"/>
      <c r="K768" s="68"/>
      <c r="L768" s="69"/>
      <c r="M768" s="68"/>
      <c r="N768" s="69"/>
      <c r="O768" s="70"/>
      <c r="P768" s="68"/>
      <c r="Q768" s="54"/>
      <c r="R768" s="7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21" x14ac:dyDescent="0.35">
      <c r="A769" s="66"/>
      <c r="B769" s="65"/>
      <c r="C769" s="54"/>
      <c r="D769" s="54"/>
      <c r="E769" s="54"/>
      <c r="F769" s="67"/>
      <c r="G769" s="54"/>
      <c r="H769" s="68"/>
      <c r="I769" s="68"/>
      <c r="J769" s="68"/>
      <c r="K769" s="68"/>
      <c r="L769" s="69"/>
      <c r="M769" s="68"/>
      <c r="N769" s="69"/>
      <c r="O769" s="70"/>
      <c r="P769" s="68"/>
      <c r="Q769" s="54"/>
      <c r="R769" s="7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21" x14ac:dyDescent="0.35">
      <c r="A770" s="66"/>
      <c r="B770" s="65"/>
      <c r="C770" s="54"/>
      <c r="D770" s="54"/>
      <c r="E770" s="54"/>
      <c r="F770" s="67"/>
      <c r="G770" s="54"/>
      <c r="H770" s="68"/>
      <c r="I770" s="68"/>
      <c r="J770" s="68"/>
      <c r="K770" s="68"/>
      <c r="L770" s="69"/>
      <c r="M770" s="68"/>
      <c r="N770" s="69"/>
      <c r="O770" s="70"/>
      <c r="P770" s="68"/>
      <c r="Q770" s="54"/>
      <c r="R770" s="7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21" x14ac:dyDescent="0.35">
      <c r="A771" s="66"/>
      <c r="B771" s="65"/>
      <c r="C771" s="54"/>
      <c r="D771" s="54"/>
      <c r="E771" s="54"/>
      <c r="F771" s="67"/>
      <c r="G771" s="54"/>
      <c r="H771" s="68"/>
      <c r="I771" s="68"/>
      <c r="J771" s="68"/>
      <c r="K771" s="68"/>
      <c r="L771" s="69"/>
      <c r="M771" s="68"/>
      <c r="N771" s="69"/>
      <c r="O771" s="70"/>
      <c r="P771" s="68"/>
      <c r="Q771" s="54"/>
      <c r="R771" s="7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21" x14ac:dyDescent="0.35">
      <c r="A772" s="66"/>
      <c r="B772" s="65"/>
      <c r="C772" s="54"/>
      <c r="D772" s="54"/>
      <c r="E772" s="54"/>
      <c r="F772" s="67"/>
      <c r="G772" s="54"/>
      <c r="H772" s="68"/>
      <c r="I772" s="68"/>
      <c r="J772" s="68"/>
      <c r="K772" s="68"/>
      <c r="L772" s="69"/>
      <c r="M772" s="68"/>
      <c r="N772" s="69"/>
      <c r="O772" s="70"/>
      <c r="P772" s="68"/>
      <c r="Q772" s="54"/>
      <c r="R772" s="7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21" x14ac:dyDescent="0.35">
      <c r="A773" s="66"/>
      <c r="B773" s="65"/>
      <c r="C773" s="54"/>
      <c r="D773" s="54"/>
      <c r="E773" s="54"/>
      <c r="F773" s="67"/>
      <c r="G773" s="54"/>
      <c r="H773" s="68"/>
      <c r="I773" s="68"/>
      <c r="J773" s="68"/>
      <c r="K773" s="68"/>
      <c r="L773" s="69"/>
      <c r="M773" s="68"/>
      <c r="N773" s="69"/>
      <c r="O773" s="70"/>
      <c r="P773" s="68"/>
      <c r="Q773" s="54"/>
      <c r="R773" s="7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21" x14ac:dyDescent="0.35">
      <c r="A774" s="66"/>
      <c r="B774" s="65"/>
      <c r="C774" s="54"/>
      <c r="D774" s="54"/>
      <c r="E774" s="54"/>
      <c r="F774" s="67"/>
      <c r="G774" s="54"/>
      <c r="H774" s="68"/>
      <c r="I774" s="68"/>
      <c r="J774" s="68"/>
      <c r="K774" s="68"/>
      <c r="L774" s="69"/>
      <c r="M774" s="68"/>
      <c r="N774" s="69"/>
      <c r="O774" s="70"/>
      <c r="P774" s="68"/>
      <c r="Q774" s="54"/>
      <c r="R774" s="7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21" x14ac:dyDescent="0.35">
      <c r="A775" s="66"/>
      <c r="B775" s="65"/>
      <c r="C775" s="54"/>
      <c r="D775" s="54"/>
      <c r="E775" s="54"/>
      <c r="F775" s="67"/>
      <c r="G775" s="54"/>
      <c r="H775" s="68"/>
      <c r="I775" s="68"/>
      <c r="J775" s="68"/>
      <c r="K775" s="68"/>
      <c r="L775" s="69"/>
      <c r="M775" s="68"/>
      <c r="N775" s="69"/>
      <c r="O775" s="70"/>
      <c r="P775" s="68"/>
      <c r="Q775" s="54"/>
      <c r="R775" s="7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21" x14ac:dyDescent="0.35">
      <c r="A776" s="66"/>
      <c r="B776" s="65"/>
      <c r="C776" s="54"/>
      <c r="D776" s="54"/>
      <c r="E776" s="54"/>
      <c r="F776" s="67"/>
      <c r="G776" s="54"/>
      <c r="H776" s="68"/>
      <c r="I776" s="68"/>
      <c r="J776" s="68"/>
      <c r="K776" s="68"/>
      <c r="L776" s="69"/>
      <c r="M776" s="68"/>
      <c r="N776" s="69"/>
      <c r="O776" s="70"/>
      <c r="P776" s="68"/>
      <c r="Q776" s="54"/>
      <c r="R776" s="7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21" x14ac:dyDescent="0.35">
      <c r="A777" s="66"/>
      <c r="B777" s="65"/>
      <c r="C777" s="54"/>
      <c r="D777" s="54"/>
      <c r="E777" s="54"/>
      <c r="F777" s="67"/>
      <c r="G777" s="54"/>
      <c r="H777" s="68"/>
      <c r="I777" s="68"/>
      <c r="J777" s="68"/>
      <c r="K777" s="68"/>
      <c r="L777" s="69"/>
      <c r="M777" s="68"/>
      <c r="N777" s="69"/>
      <c r="O777" s="70"/>
      <c r="P777" s="68"/>
      <c r="Q777" s="54"/>
      <c r="R777" s="7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21" x14ac:dyDescent="0.35">
      <c r="A778" s="66"/>
      <c r="B778" s="65"/>
      <c r="C778" s="54"/>
      <c r="D778" s="54"/>
      <c r="E778" s="54"/>
      <c r="F778" s="67"/>
      <c r="G778" s="54"/>
      <c r="H778" s="68"/>
      <c r="I778" s="68"/>
      <c r="J778" s="68"/>
      <c r="K778" s="68"/>
      <c r="L778" s="69"/>
      <c r="M778" s="68"/>
      <c r="N778" s="69"/>
      <c r="O778" s="70"/>
      <c r="P778" s="68"/>
      <c r="Q778" s="54"/>
      <c r="R778" s="7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21" x14ac:dyDescent="0.35">
      <c r="A779" s="66"/>
      <c r="B779" s="65"/>
      <c r="C779" s="54"/>
      <c r="D779" s="54"/>
      <c r="E779" s="54"/>
      <c r="F779" s="67"/>
      <c r="G779" s="54"/>
      <c r="H779" s="68"/>
      <c r="I779" s="68"/>
      <c r="J779" s="68"/>
      <c r="K779" s="68"/>
      <c r="L779" s="69"/>
      <c r="M779" s="68"/>
      <c r="N779" s="69"/>
      <c r="O779" s="70"/>
      <c r="P779" s="68"/>
      <c r="Q779" s="54"/>
      <c r="R779" s="7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21" x14ac:dyDescent="0.35">
      <c r="A780" s="66"/>
      <c r="B780" s="65"/>
      <c r="C780" s="54"/>
      <c r="D780" s="54"/>
      <c r="E780" s="54"/>
      <c r="F780" s="67"/>
      <c r="G780" s="54"/>
      <c r="H780" s="68"/>
      <c r="I780" s="68"/>
      <c r="J780" s="68"/>
      <c r="K780" s="68"/>
      <c r="L780" s="69"/>
      <c r="M780" s="68"/>
      <c r="N780" s="69"/>
      <c r="O780" s="70"/>
      <c r="P780" s="68"/>
      <c r="Q780" s="54"/>
      <c r="R780" s="7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21" x14ac:dyDescent="0.35">
      <c r="A781" s="66"/>
      <c r="B781" s="65"/>
      <c r="C781" s="54"/>
      <c r="D781" s="54"/>
      <c r="E781" s="54"/>
      <c r="F781" s="67"/>
      <c r="G781" s="54"/>
      <c r="H781" s="68"/>
      <c r="I781" s="68"/>
      <c r="J781" s="68"/>
      <c r="K781" s="68"/>
      <c r="L781" s="69"/>
      <c r="M781" s="68"/>
      <c r="N781" s="69"/>
      <c r="O781" s="70"/>
      <c r="P781" s="68"/>
      <c r="Q781" s="54"/>
      <c r="R781" s="7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21" x14ac:dyDescent="0.35">
      <c r="A782" s="66"/>
      <c r="B782" s="65"/>
      <c r="C782" s="54"/>
      <c r="D782" s="54"/>
      <c r="E782" s="54"/>
      <c r="F782" s="67"/>
      <c r="G782" s="54"/>
      <c r="H782" s="68"/>
      <c r="I782" s="68"/>
      <c r="J782" s="68"/>
      <c r="K782" s="68"/>
      <c r="L782" s="69"/>
      <c r="M782" s="68"/>
      <c r="N782" s="69"/>
      <c r="O782" s="70"/>
      <c r="P782" s="68"/>
      <c r="Q782" s="54"/>
      <c r="R782" s="7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21" x14ac:dyDescent="0.35">
      <c r="A783" s="66"/>
      <c r="B783" s="65"/>
      <c r="C783" s="54"/>
      <c r="D783" s="54"/>
      <c r="E783" s="54"/>
      <c r="F783" s="67"/>
      <c r="G783" s="54"/>
      <c r="H783" s="68"/>
      <c r="I783" s="68"/>
      <c r="J783" s="68"/>
      <c r="K783" s="68"/>
      <c r="L783" s="69"/>
      <c r="M783" s="68"/>
      <c r="N783" s="69"/>
      <c r="O783" s="70"/>
      <c r="P783" s="68"/>
      <c r="Q783" s="54"/>
      <c r="R783" s="7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21" x14ac:dyDescent="0.35">
      <c r="A784" s="66"/>
      <c r="B784" s="65"/>
      <c r="C784" s="54"/>
      <c r="D784" s="54"/>
      <c r="E784" s="54"/>
      <c r="F784" s="67"/>
      <c r="G784" s="54"/>
      <c r="H784" s="68"/>
      <c r="I784" s="68"/>
      <c r="J784" s="68"/>
      <c r="K784" s="68"/>
      <c r="L784" s="69"/>
      <c r="M784" s="68"/>
      <c r="N784" s="69"/>
      <c r="O784" s="70"/>
      <c r="P784" s="68"/>
      <c r="Q784" s="54"/>
      <c r="R784" s="7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21" x14ac:dyDescent="0.35">
      <c r="A785" s="66"/>
      <c r="B785" s="65"/>
      <c r="C785" s="54"/>
      <c r="D785" s="54"/>
      <c r="E785" s="54"/>
      <c r="F785" s="67"/>
      <c r="G785" s="54"/>
      <c r="H785" s="68"/>
      <c r="I785" s="68"/>
      <c r="J785" s="68"/>
      <c r="K785" s="68"/>
      <c r="L785" s="69"/>
      <c r="M785" s="68"/>
      <c r="N785" s="69"/>
      <c r="O785" s="70"/>
      <c r="P785" s="68"/>
      <c r="Q785" s="54"/>
      <c r="R785" s="7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21" x14ac:dyDescent="0.35">
      <c r="A786" s="66"/>
      <c r="B786" s="65"/>
      <c r="C786" s="54"/>
      <c r="D786" s="54"/>
      <c r="E786" s="54"/>
      <c r="F786" s="67"/>
      <c r="G786" s="54"/>
      <c r="H786" s="68"/>
      <c r="I786" s="68"/>
      <c r="J786" s="68"/>
      <c r="K786" s="68"/>
      <c r="L786" s="69"/>
      <c r="M786" s="68"/>
      <c r="N786" s="69"/>
      <c r="O786" s="70"/>
      <c r="P786" s="68"/>
      <c r="Q786" s="54"/>
      <c r="R786" s="7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21" x14ac:dyDescent="0.35">
      <c r="A787" s="66"/>
      <c r="B787" s="65"/>
      <c r="C787" s="54"/>
      <c r="D787" s="54"/>
      <c r="E787" s="54"/>
      <c r="F787" s="67"/>
      <c r="G787" s="54"/>
      <c r="H787" s="68"/>
      <c r="I787" s="68"/>
      <c r="J787" s="68"/>
      <c r="K787" s="68"/>
      <c r="L787" s="69"/>
      <c r="M787" s="68"/>
      <c r="N787" s="69"/>
      <c r="O787" s="70"/>
      <c r="P787" s="68"/>
      <c r="Q787" s="54"/>
      <c r="R787" s="7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21" x14ac:dyDescent="0.35">
      <c r="A788" s="66"/>
      <c r="B788" s="65"/>
      <c r="C788" s="54"/>
      <c r="D788" s="54"/>
      <c r="E788" s="54"/>
      <c r="F788" s="67"/>
      <c r="G788" s="54"/>
      <c r="H788" s="68"/>
      <c r="I788" s="68"/>
      <c r="J788" s="68"/>
      <c r="K788" s="68"/>
      <c r="L788" s="69"/>
      <c r="M788" s="68"/>
      <c r="N788" s="69"/>
      <c r="O788" s="70"/>
      <c r="P788" s="68"/>
      <c r="Q788" s="54"/>
      <c r="R788" s="7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21" x14ac:dyDescent="0.35">
      <c r="A789" s="66"/>
      <c r="B789" s="65"/>
      <c r="C789" s="54"/>
      <c r="D789" s="54"/>
      <c r="E789" s="54"/>
      <c r="F789" s="67"/>
      <c r="G789" s="54"/>
      <c r="H789" s="68"/>
      <c r="I789" s="68"/>
      <c r="J789" s="68"/>
      <c r="K789" s="68"/>
      <c r="L789" s="69"/>
      <c r="M789" s="68"/>
      <c r="N789" s="69"/>
      <c r="O789" s="70"/>
      <c r="P789" s="68"/>
      <c r="Q789" s="54"/>
      <c r="R789" s="7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21" x14ac:dyDescent="0.35">
      <c r="A790" s="66"/>
      <c r="B790" s="65"/>
      <c r="C790" s="54"/>
      <c r="D790" s="54"/>
      <c r="E790" s="54"/>
      <c r="F790" s="67"/>
      <c r="G790" s="54"/>
      <c r="H790" s="68"/>
      <c r="I790" s="68"/>
      <c r="J790" s="68"/>
      <c r="K790" s="68"/>
      <c r="L790" s="69"/>
      <c r="M790" s="68"/>
      <c r="N790" s="69"/>
      <c r="O790" s="70"/>
      <c r="P790" s="68"/>
      <c r="Q790" s="54"/>
      <c r="R790" s="7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21" x14ac:dyDescent="0.35">
      <c r="A791" s="66"/>
      <c r="B791" s="65"/>
      <c r="C791" s="54"/>
      <c r="D791" s="54"/>
      <c r="E791" s="54"/>
      <c r="F791" s="67"/>
      <c r="G791" s="54"/>
      <c r="H791" s="68"/>
      <c r="I791" s="68"/>
      <c r="J791" s="68"/>
      <c r="K791" s="68"/>
      <c r="L791" s="69"/>
      <c r="M791" s="68"/>
      <c r="N791" s="69"/>
      <c r="O791" s="70"/>
      <c r="P791" s="68"/>
      <c r="Q791" s="54"/>
      <c r="R791" s="7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21" x14ac:dyDescent="0.35">
      <c r="A792" s="66"/>
      <c r="B792" s="65"/>
      <c r="C792" s="54"/>
      <c r="D792" s="54"/>
      <c r="E792" s="54"/>
      <c r="F792" s="67"/>
      <c r="G792" s="54"/>
      <c r="H792" s="68"/>
      <c r="I792" s="68"/>
      <c r="J792" s="68"/>
      <c r="K792" s="68"/>
      <c r="L792" s="69"/>
      <c r="M792" s="68"/>
      <c r="N792" s="69"/>
      <c r="O792" s="70"/>
      <c r="P792" s="68"/>
      <c r="Q792" s="54"/>
      <c r="R792" s="7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21" x14ac:dyDescent="0.35">
      <c r="A793" s="66"/>
      <c r="B793" s="65"/>
      <c r="C793" s="54"/>
      <c r="D793" s="54"/>
      <c r="E793" s="54"/>
      <c r="F793" s="67"/>
      <c r="G793" s="54"/>
      <c r="H793" s="68"/>
      <c r="I793" s="68"/>
      <c r="J793" s="68"/>
      <c r="K793" s="68"/>
      <c r="L793" s="69"/>
      <c r="M793" s="68"/>
      <c r="N793" s="69"/>
      <c r="O793" s="70"/>
      <c r="P793" s="68"/>
      <c r="Q793" s="54"/>
      <c r="R793" s="7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21" x14ac:dyDescent="0.35">
      <c r="A794" s="66"/>
      <c r="B794" s="65"/>
      <c r="C794" s="54"/>
      <c r="D794" s="54"/>
      <c r="E794" s="54"/>
      <c r="F794" s="67"/>
      <c r="G794" s="54"/>
      <c r="H794" s="68"/>
      <c r="I794" s="68"/>
      <c r="J794" s="68"/>
      <c r="K794" s="68"/>
      <c r="L794" s="69"/>
      <c r="M794" s="68"/>
      <c r="N794" s="69"/>
      <c r="O794" s="70"/>
      <c r="P794" s="68"/>
      <c r="Q794" s="54"/>
      <c r="R794" s="7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21" x14ac:dyDescent="0.35">
      <c r="A795" s="66"/>
      <c r="B795" s="65"/>
      <c r="C795" s="54"/>
      <c r="D795" s="54"/>
      <c r="E795" s="54"/>
      <c r="F795" s="67"/>
      <c r="G795" s="54"/>
      <c r="H795" s="68"/>
      <c r="I795" s="68"/>
      <c r="J795" s="68"/>
      <c r="K795" s="68"/>
      <c r="L795" s="69"/>
      <c r="M795" s="68"/>
      <c r="N795" s="69"/>
      <c r="O795" s="70"/>
      <c r="P795" s="68"/>
      <c r="Q795" s="54"/>
      <c r="R795" s="7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21" x14ac:dyDescent="0.35">
      <c r="A796" s="66"/>
      <c r="B796" s="65"/>
      <c r="C796" s="54"/>
      <c r="D796" s="54"/>
      <c r="E796" s="54"/>
      <c r="F796" s="67"/>
      <c r="G796" s="54"/>
      <c r="H796" s="68"/>
      <c r="I796" s="68"/>
      <c r="J796" s="68"/>
      <c r="K796" s="68"/>
      <c r="L796" s="69"/>
      <c r="M796" s="68"/>
      <c r="N796" s="69"/>
      <c r="O796" s="70"/>
      <c r="P796" s="68"/>
      <c r="Q796" s="54"/>
      <c r="R796" s="7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21" x14ac:dyDescent="0.35">
      <c r="A797" s="66"/>
      <c r="B797" s="65"/>
      <c r="C797" s="54"/>
      <c r="D797" s="54"/>
      <c r="E797" s="54"/>
      <c r="F797" s="67"/>
      <c r="G797" s="54"/>
      <c r="H797" s="68"/>
      <c r="I797" s="68"/>
      <c r="J797" s="68"/>
      <c r="K797" s="68"/>
      <c r="L797" s="69"/>
      <c r="M797" s="68"/>
      <c r="N797" s="69"/>
      <c r="O797" s="70"/>
      <c r="P797" s="68"/>
      <c r="Q797" s="54"/>
      <c r="R797" s="7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21" x14ac:dyDescent="0.35">
      <c r="A798" s="66"/>
      <c r="B798" s="65"/>
      <c r="C798" s="54"/>
      <c r="D798" s="54"/>
      <c r="E798" s="54"/>
      <c r="F798" s="67"/>
      <c r="G798" s="54"/>
      <c r="H798" s="68"/>
      <c r="I798" s="68"/>
      <c r="J798" s="68"/>
      <c r="K798" s="68"/>
      <c r="L798" s="69"/>
      <c r="M798" s="68"/>
      <c r="N798" s="69"/>
      <c r="O798" s="70"/>
      <c r="P798" s="68"/>
      <c r="Q798" s="54"/>
      <c r="R798" s="7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21" x14ac:dyDescent="0.35">
      <c r="A799" s="66"/>
      <c r="B799" s="65"/>
      <c r="C799" s="54"/>
      <c r="D799" s="54"/>
      <c r="E799" s="54"/>
      <c r="F799" s="67"/>
      <c r="G799" s="54"/>
      <c r="H799" s="68"/>
      <c r="I799" s="68"/>
      <c r="J799" s="68"/>
      <c r="K799" s="68"/>
      <c r="L799" s="69"/>
      <c r="M799" s="68"/>
      <c r="N799" s="69"/>
      <c r="O799" s="70"/>
      <c r="P799" s="68"/>
      <c r="Q799" s="54"/>
      <c r="R799" s="7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21" x14ac:dyDescent="0.35">
      <c r="A800" s="66"/>
      <c r="B800" s="65"/>
      <c r="C800" s="54"/>
      <c r="D800" s="54"/>
      <c r="E800" s="54"/>
      <c r="F800" s="67"/>
      <c r="G800" s="54"/>
      <c r="H800" s="68"/>
      <c r="I800" s="68"/>
      <c r="J800" s="68"/>
      <c r="K800" s="68"/>
      <c r="L800" s="69"/>
      <c r="M800" s="68"/>
      <c r="N800" s="69"/>
      <c r="O800" s="70"/>
      <c r="P800" s="68"/>
      <c r="Q800" s="54"/>
      <c r="R800" s="7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21" x14ac:dyDescent="0.35">
      <c r="A801" s="66"/>
      <c r="B801" s="65"/>
      <c r="C801" s="54"/>
      <c r="D801" s="54"/>
      <c r="E801" s="54"/>
      <c r="F801" s="67"/>
      <c r="G801" s="54"/>
      <c r="H801" s="68"/>
      <c r="I801" s="68"/>
      <c r="J801" s="68"/>
      <c r="K801" s="68"/>
      <c r="L801" s="69"/>
      <c r="M801" s="68"/>
      <c r="N801" s="69"/>
      <c r="O801" s="70"/>
      <c r="P801" s="68"/>
      <c r="Q801" s="54"/>
      <c r="R801" s="7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21" x14ac:dyDescent="0.35">
      <c r="A802" s="66"/>
      <c r="B802" s="65"/>
      <c r="C802" s="54"/>
      <c r="D802" s="54"/>
      <c r="E802" s="54"/>
      <c r="F802" s="67"/>
      <c r="G802" s="54"/>
      <c r="H802" s="68"/>
      <c r="I802" s="68"/>
      <c r="J802" s="68"/>
      <c r="K802" s="68"/>
      <c r="L802" s="69"/>
      <c r="M802" s="68"/>
      <c r="N802" s="69"/>
      <c r="O802" s="70"/>
      <c r="P802" s="68"/>
      <c r="Q802" s="54"/>
      <c r="R802" s="7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21" x14ac:dyDescent="0.35">
      <c r="A803" s="66"/>
      <c r="B803" s="65"/>
      <c r="C803" s="54"/>
      <c r="D803" s="54"/>
      <c r="E803" s="54"/>
      <c r="F803" s="67"/>
      <c r="G803" s="54"/>
      <c r="H803" s="68"/>
      <c r="I803" s="68"/>
      <c r="J803" s="68"/>
      <c r="K803" s="68"/>
      <c r="L803" s="69"/>
      <c r="M803" s="68"/>
      <c r="N803" s="69"/>
      <c r="O803" s="70"/>
      <c r="P803" s="68"/>
      <c r="Q803" s="54"/>
      <c r="R803" s="7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21" x14ac:dyDescent="0.35">
      <c r="A804" s="66"/>
      <c r="B804" s="65"/>
      <c r="C804" s="54"/>
      <c r="D804" s="54"/>
      <c r="E804" s="54"/>
      <c r="F804" s="67"/>
      <c r="G804" s="54"/>
      <c r="H804" s="68"/>
      <c r="I804" s="68"/>
      <c r="J804" s="68"/>
      <c r="K804" s="68"/>
      <c r="L804" s="69"/>
      <c r="M804" s="68"/>
      <c r="N804" s="69"/>
      <c r="O804" s="70"/>
      <c r="P804" s="68"/>
      <c r="Q804" s="54"/>
      <c r="R804" s="7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21" x14ac:dyDescent="0.35">
      <c r="A805" s="66"/>
      <c r="B805" s="65"/>
      <c r="C805" s="54"/>
      <c r="D805" s="54"/>
      <c r="E805" s="54"/>
      <c r="F805" s="67"/>
      <c r="G805" s="54"/>
      <c r="H805" s="68"/>
      <c r="I805" s="68"/>
      <c r="J805" s="68"/>
      <c r="K805" s="68"/>
      <c r="L805" s="69"/>
      <c r="M805" s="68"/>
      <c r="N805" s="69"/>
      <c r="O805" s="70"/>
      <c r="P805" s="68"/>
      <c r="Q805" s="54"/>
      <c r="R805" s="7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21" x14ac:dyDescent="0.35">
      <c r="A806" s="66"/>
      <c r="B806" s="65"/>
      <c r="C806" s="54"/>
      <c r="D806" s="54"/>
      <c r="E806" s="54"/>
      <c r="F806" s="67"/>
      <c r="G806" s="54"/>
      <c r="H806" s="68"/>
      <c r="I806" s="68"/>
      <c r="J806" s="68"/>
      <c r="K806" s="68"/>
      <c r="L806" s="69"/>
      <c r="M806" s="68"/>
      <c r="N806" s="69"/>
      <c r="O806" s="70"/>
      <c r="P806" s="68"/>
      <c r="Q806" s="54"/>
      <c r="R806" s="7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21" x14ac:dyDescent="0.35">
      <c r="A807" s="66"/>
      <c r="B807" s="65"/>
      <c r="C807" s="54"/>
      <c r="D807" s="54"/>
      <c r="E807" s="54"/>
      <c r="F807" s="67"/>
      <c r="G807" s="54"/>
      <c r="H807" s="68"/>
      <c r="I807" s="68"/>
      <c r="J807" s="68"/>
      <c r="K807" s="68"/>
      <c r="L807" s="69"/>
      <c r="M807" s="68"/>
      <c r="N807" s="69"/>
      <c r="O807" s="70"/>
      <c r="P807" s="68"/>
      <c r="Q807" s="54"/>
      <c r="R807" s="7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21" x14ac:dyDescent="0.35">
      <c r="A808" s="66"/>
      <c r="B808" s="65"/>
      <c r="C808" s="54"/>
      <c r="D808" s="54"/>
      <c r="E808" s="54"/>
      <c r="F808" s="67"/>
      <c r="G808" s="54"/>
      <c r="H808" s="68"/>
      <c r="I808" s="68"/>
      <c r="J808" s="68"/>
      <c r="K808" s="68"/>
      <c r="L808" s="69"/>
      <c r="M808" s="68"/>
      <c r="N808" s="69"/>
      <c r="O808" s="70"/>
      <c r="P808" s="68"/>
      <c r="Q808" s="54"/>
      <c r="R808" s="7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21" x14ac:dyDescent="0.35">
      <c r="A809" s="66"/>
      <c r="B809" s="65"/>
      <c r="C809" s="54"/>
      <c r="D809" s="54"/>
      <c r="E809" s="54"/>
      <c r="F809" s="67"/>
      <c r="G809" s="54"/>
      <c r="H809" s="68"/>
      <c r="I809" s="68"/>
      <c r="J809" s="68"/>
      <c r="K809" s="68"/>
      <c r="L809" s="69"/>
      <c r="M809" s="68"/>
      <c r="N809" s="69"/>
      <c r="O809" s="70"/>
      <c r="P809" s="68"/>
      <c r="Q809" s="54"/>
      <c r="R809" s="7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21" x14ac:dyDescent="0.35">
      <c r="A810" s="66"/>
      <c r="B810" s="65"/>
      <c r="C810" s="54"/>
      <c r="D810" s="54"/>
      <c r="E810" s="54"/>
      <c r="F810" s="67"/>
      <c r="G810" s="54"/>
      <c r="H810" s="68"/>
      <c r="I810" s="68"/>
      <c r="J810" s="68"/>
      <c r="K810" s="68"/>
      <c r="L810" s="69"/>
      <c r="M810" s="68"/>
      <c r="N810" s="69"/>
      <c r="O810" s="70"/>
      <c r="P810" s="68"/>
      <c r="Q810" s="54"/>
      <c r="R810" s="7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21" x14ac:dyDescent="0.35">
      <c r="A811" s="66"/>
      <c r="B811" s="65"/>
      <c r="C811" s="54"/>
      <c r="D811" s="54"/>
      <c r="E811" s="54"/>
      <c r="F811" s="67"/>
      <c r="G811" s="54"/>
      <c r="H811" s="68"/>
      <c r="I811" s="68"/>
      <c r="J811" s="68"/>
      <c r="K811" s="68"/>
      <c r="L811" s="69"/>
      <c r="M811" s="68"/>
      <c r="N811" s="69"/>
      <c r="O811" s="70"/>
      <c r="P811" s="68"/>
      <c r="Q811" s="54"/>
      <c r="R811" s="7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21" x14ac:dyDescent="0.35">
      <c r="A812" s="66"/>
      <c r="B812" s="65"/>
      <c r="C812" s="54"/>
      <c r="D812" s="54"/>
      <c r="E812" s="54"/>
      <c r="F812" s="67"/>
      <c r="G812" s="54"/>
      <c r="H812" s="68"/>
      <c r="I812" s="68"/>
      <c r="J812" s="68"/>
      <c r="K812" s="68"/>
      <c r="L812" s="69"/>
      <c r="M812" s="68"/>
      <c r="N812" s="69"/>
      <c r="O812" s="70"/>
      <c r="P812" s="68"/>
      <c r="Q812" s="54"/>
      <c r="R812" s="7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21" x14ac:dyDescent="0.35">
      <c r="A813" s="66"/>
      <c r="B813" s="65"/>
      <c r="C813" s="54"/>
      <c r="D813" s="54"/>
      <c r="E813" s="54"/>
      <c r="F813" s="67"/>
      <c r="G813" s="54"/>
      <c r="H813" s="68"/>
      <c r="I813" s="68"/>
      <c r="J813" s="68"/>
      <c r="K813" s="68"/>
      <c r="L813" s="69"/>
      <c r="M813" s="68"/>
      <c r="N813" s="69"/>
      <c r="O813" s="70"/>
      <c r="P813" s="68"/>
      <c r="Q813" s="54"/>
      <c r="R813" s="7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21" x14ac:dyDescent="0.35">
      <c r="A814" s="66"/>
      <c r="B814" s="65"/>
      <c r="C814" s="54"/>
      <c r="D814" s="54"/>
      <c r="E814" s="54"/>
      <c r="F814" s="67"/>
      <c r="G814" s="54"/>
      <c r="H814" s="68"/>
      <c r="I814" s="68"/>
      <c r="J814" s="68"/>
      <c r="K814" s="68"/>
      <c r="L814" s="69"/>
      <c r="M814" s="68"/>
      <c r="N814" s="69"/>
      <c r="O814" s="70"/>
      <c r="P814" s="68"/>
      <c r="Q814" s="54"/>
      <c r="R814" s="7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</sheetData>
  <mergeCells count="48">
    <mergeCell ref="AP3:AP6"/>
    <mergeCell ref="A1:R1"/>
    <mergeCell ref="A2:R2"/>
    <mergeCell ref="K4:L4"/>
    <mergeCell ref="M4:N4"/>
    <mergeCell ref="A3:A6"/>
    <mergeCell ref="G3:G6"/>
    <mergeCell ref="P3:P6"/>
    <mergeCell ref="D4:D6"/>
    <mergeCell ref="O4:O6"/>
    <mergeCell ref="H5:H6"/>
    <mergeCell ref="F4:F6"/>
    <mergeCell ref="C4:C6"/>
    <mergeCell ref="E4:E6"/>
    <mergeCell ref="B3:B6"/>
    <mergeCell ref="C3:E3"/>
    <mergeCell ref="S3:S6"/>
    <mergeCell ref="I5:I6"/>
    <mergeCell ref="J5:J6"/>
    <mergeCell ref="K5:K6"/>
    <mergeCell ref="L5:L6"/>
    <mergeCell ref="Q4:Q6"/>
    <mergeCell ref="R4:R6"/>
    <mergeCell ref="H3:O3"/>
    <mergeCell ref="N5:N6"/>
    <mergeCell ref="Q3:R3"/>
    <mergeCell ref="H4:J4"/>
    <mergeCell ref="M5:M6"/>
    <mergeCell ref="AA3:AA6"/>
    <mergeCell ref="T3:T6"/>
    <mergeCell ref="Y3:Y6"/>
    <mergeCell ref="V3:V6"/>
    <mergeCell ref="U3:U6"/>
    <mergeCell ref="W3:W6"/>
    <mergeCell ref="X3:X6"/>
    <mergeCell ref="Z3:Z6"/>
    <mergeCell ref="AN3:AN6"/>
    <mergeCell ref="AO3:AO6"/>
    <mergeCell ref="AB3:AH3"/>
    <mergeCell ref="AG4:AG6"/>
    <mergeCell ref="AH4:AH6"/>
    <mergeCell ref="AC5:AC6"/>
    <mergeCell ref="AE4:AE6"/>
    <mergeCell ref="AF4:AF6"/>
    <mergeCell ref="AB4:AD4"/>
    <mergeCell ref="AD5:AD6"/>
    <mergeCell ref="AB5:AB6"/>
    <mergeCell ref="AM3:AM6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M231"/>
  <sheetViews>
    <sheetView view="pageBreakPreview" zoomScale="87" zoomScaleSheetLayoutView="87" workbookViewId="0">
      <selection activeCell="N196" sqref="N196"/>
    </sheetView>
  </sheetViews>
  <sheetFormatPr defaultColWidth="9.140625" defaultRowHeight="18.75" x14ac:dyDescent="0.5"/>
  <cols>
    <col min="1" max="1" width="6.85546875" style="446" customWidth="1"/>
    <col min="2" max="2" width="34.140625" style="265" customWidth="1"/>
    <col min="3" max="5" width="7.140625" style="447" customWidth="1"/>
    <col min="6" max="6" width="7.140625" style="448" customWidth="1"/>
    <col min="7" max="7" width="7.7109375" style="447" customWidth="1"/>
    <col min="8" max="8" width="9" style="448" customWidth="1"/>
    <col min="9" max="9" width="6.140625" style="448" customWidth="1"/>
    <col min="10" max="10" width="7.85546875" style="448" customWidth="1"/>
    <col min="11" max="11" width="9" style="447" customWidth="1"/>
    <col min="12" max="12" width="10.5703125" style="449" customWidth="1"/>
    <col min="13" max="13" width="9.85546875" style="447" customWidth="1"/>
    <col min="14" max="14" width="10.5703125" style="449" customWidth="1"/>
    <col min="15" max="15" width="21.28515625" style="446" customWidth="1"/>
    <col min="16" max="16" width="7.7109375" style="447" customWidth="1"/>
    <col min="17" max="17" width="7.140625" style="447" customWidth="1"/>
    <col min="18" max="18" width="8.7109375" style="450" customWidth="1"/>
    <col min="19" max="27" width="6.85546875" style="265" hidden="1" customWidth="1"/>
    <col min="28" max="28" width="7.42578125" style="265" hidden="1" customWidth="1"/>
    <col min="29" max="30" width="6.85546875" style="265" hidden="1" customWidth="1"/>
    <col min="31" max="31" width="7.42578125" style="265" hidden="1" customWidth="1"/>
    <col min="32" max="34" width="6.85546875" style="265" hidden="1" customWidth="1"/>
    <col min="35" max="35" width="8.28515625" style="265" customWidth="1"/>
    <col min="36" max="36" width="9.7109375" style="265" customWidth="1"/>
    <col min="37" max="16384" width="9.140625" style="265"/>
  </cols>
  <sheetData>
    <row r="1" spans="1:36" ht="24.95" customHeight="1" x14ac:dyDescent="0.5">
      <c r="A1" s="622" t="s">
        <v>70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3"/>
      <c r="AD1" s="263"/>
      <c r="AE1" s="262"/>
      <c r="AF1" s="262"/>
      <c r="AG1" s="262"/>
      <c r="AH1" s="262"/>
      <c r="AI1" s="264"/>
      <c r="AJ1" s="264"/>
    </row>
    <row r="2" spans="1:36" ht="24.95" customHeight="1" x14ac:dyDescent="0.5">
      <c r="A2" s="622" t="s">
        <v>416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3"/>
      <c r="AD2" s="263"/>
      <c r="AE2" s="262"/>
      <c r="AF2" s="262"/>
      <c r="AG2" s="262"/>
      <c r="AH2" s="262"/>
      <c r="AI2" s="264"/>
      <c r="AJ2" s="264"/>
    </row>
    <row r="3" spans="1:36" ht="29.25" customHeight="1" x14ac:dyDescent="0.5">
      <c r="A3" s="608" t="s">
        <v>470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262"/>
      <c r="T3" s="262"/>
      <c r="U3" s="262"/>
      <c r="V3" s="262"/>
      <c r="W3" s="262"/>
      <c r="X3" s="262"/>
      <c r="Y3" s="262"/>
      <c r="Z3" s="262"/>
      <c r="AA3" s="262"/>
      <c r="AB3" s="266"/>
      <c r="AC3" s="263"/>
      <c r="AD3" s="263"/>
      <c r="AE3" s="262"/>
      <c r="AF3" s="262"/>
      <c r="AG3" s="262"/>
      <c r="AH3" s="262"/>
      <c r="AI3" s="264"/>
      <c r="AJ3" s="264"/>
    </row>
    <row r="4" spans="1:36" ht="9.75" customHeight="1" x14ac:dyDescent="0.5">
      <c r="A4" s="267"/>
      <c r="B4" s="268"/>
      <c r="C4" s="269"/>
      <c r="D4" s="269"/>
      <c r="E4" s="269"/>
      <c r="F4" s="269"/>
      <c r="G4" s="269"/>
      <c r="H4" s="269"/>
      <c r="I4" s="269"/>
      <c r="J4" s="269"/>
      <c r="K4" s="269"/>
      <c r="L4" s="270"/>
      <c r="M4" s="269"/>
      <c r="N4" s="270"/>
      <c r="O4" s="267"/>
      <c r="P4" s="269"/>
      <c r="Q4" s="269"/>
      <c r="R4" s="271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</row>
    <row r="5" spans="1:36" ht="23.1" customHeight="1" x14ac:dyDescent="0.5">
      <c r="A5" s="585" t="s">
        <v>122</v>
      </c>
      <c r="B5" s="610" t="s">
        <v>174</v>
      </c>
      <c r="C5" s="613" t="s">
        <v>15</v>
      </c>
      <c r="D5" s="614"/>
      <c r="E5" s="615"/>
      <c r="F5" s="587" t="s">
        <v>121</v>
      </c>
      <c r="G5" s="587" t="s">
        <v>120</v>
      </c>
      <c r="H5" s="598" t="s">
        <v>56</v>
      </c>
      <c r="I5" s="599"/>
      <c r="J5" s="600"/>
      <c r="K5" s="592" t="s">
        <v>57</v>
      </c>
      <c r="L5" s="594"/>
      <c r="M5" s="594"/>
      <c r="N5" s="594"/>
      <c r="O5" s="601" t="s">
        <v>125</v>
      </c>
      <c r="P5" s="587" t="s">
        <v>124</v>
      </c>
      <c r="Q5" s="605" t="s">
        <v>58</v>
      </c>
      <c r="R5" s="606"/>
      <c r="S5" s="580" t="s">
        <v>210</v>
      </c>
      <c r="T5" s="580" t="s">
        <v>211</v>
      </c>
      <c r="U5" s="580" t="s">
        <v>212</v>
      </c>
      <c r="V5" s="580" t="s">
        <v>213</v>
      </c>
      <c r="W5" s="580" t="s">
        <v>214</v>
      </c>
      <c r="X5" s="580" t="s">
        <v>215</v>
      </c>
      <c r="Y5" s="580" t="s">
        <v>216</v>
      </c>
      <c r="Z5" s="580" t="s">
        <v>217</v>
      </c>
      <c r="AA5" s="580" t="s">
        <v>218</v>
      </c>
      <c r="AB5" s="581" t="s">
        <v>65</v>
      </c>
      <c r="AC5" s="582"/>
      <c r="AD5" s="582"/>
      <c r="AE5" s="583"/>
      <c r="AF5" s="583"/>
      <c r="AG5" s="583"/>
      <c r="AH5" s="584"/>
      <c r="AI5" s="272"/>
      <c r="AJ5" s="272"/>
    </row>
    <row r="6" spans="1:36" ht="23.1" customHeight="1" x14ac:dyDescent="0.5">
      <c r="A6" s="609"/>
      <c r="B6" s="611"/>
      <c r="C6" s="585" t="s">
        <v>17</v>
      </c>
      <c r="D6" s="587" t="s">
        <v>119</v>
      </c>
      <c r="E6" s="585" t="s">
        <v>18</v>
      </c>
      <c r="F6" s="604"/>
      <c r="G6" s="604"/>
      <c r="H6" s="589" t="s">
        <v>59</v>
      </c>
      <c r="I6" s="590"/>
      <c r="J6" s="591"/>
      <c r="K6" s="592" t="s">
        <v>11</v>
      </c>
      <c r="L6" s="593"/>
      <c r="M6" s="592" t="s">
        <v>12</v>
      </c>
      <c r="N6" s="594"/>
      <c r="O6" s="602"/>
      <c r="P6" s="604"/>
      <c r="Q6" s="273" t="s">
        <v>9</v>
      </c>
      <c r="R6" s="274" t="s">
        <v>60</v>
      </c>
      <c r="S6" s="580"/>
      <c r="T6" s="580"/>
      <c r="U6" s="580"/>
      <c r="V6" s="580"/>
      <c r="W6" s="580"/>
      <c r="X6" s="580"/>
      <c r="Y6" s="580"/>
      <c r="Z6" s="580"/>
      <c r="AA6" s="580"/>
      <c r="AB6" s="595" t="s">
        <v>116</v>
      </c>
      <c r="AC6" s="596"/>
      <c r="AD6" s="597"/>
      <c r="AE6" s="577" t="s">
        <v>96</v>
      </c>
      <c r="AF6" s="578" t="s">
        <v>67</v>
      </c>
      <c r="AG6" s="578" t="s">
        <v>68</v>
      </c>
      <c r="AH6" s="578" t="s">
        <v>69</v>
      </c>
      <c r="AI6" s="272"/>
      <c r="AJ6" s="272"/>
    </row>
    <row r="7" spans="1:36" ht="45.75" customHeight="1" x14ac:dyDescent="0.5">
      <c r="A7" s="586"/>
      <c r="B7" s="612"/>
      <c r="C7" s="586"/>
      <c r="D7" s="588"/>
      <c r="E7" s="586"/>
      <c r="F7" s="588"/>
      <c r="G7" s="588"/>
      <c r="H7" s="275" t="s">
        <v>7</v>
      </c>
      <c r="I7" s="275" t="s">
        <v>61</v>
      </c>
      <c r="J7" s="275" t="s">
        <v>62</v>
      </c>
      <c r="K7" s="275" t="s">
        <v>48</v>
      </c>
      <c r="L7" s="276" t="s">
        <v>352</v>
      </c>
      <c r="M7" s="275" t="s">
        <v>48</v>
      </c>
      <c r="N7" s="277" t="s">
        <v>352</v>
      </c>
      <c r="O7" s="603"/>
      <c r="P7" s="588"/>
      <c r="Q7" s="278" t="s">
        <v>49</v>
      </c>
      <c r="R7" s="279" t="s">
        <v>50</v>
      </c>
      <c r="S7" s="580"/>
      <c r="T7" s="580"/>
      <c r="U7" s="580"/>
      <c r="V7" s="580"/>
      <c r="W7" s="580"/>
      <c r="X7" s="580"/>
      <c r="Y7" s="580"/>
      <c r="Z7" s="580"/>
      <c r="AA7" s="580"/>
      <c r="AB7" s="280" t="s">
        <v>66</v>
      </c>
      <c r="AC7" s="280" t="s">
        <v>117</v>
      </c>
      <c r="AD7" s="280" t="s">
        <v>118</v>
      </c>
      <c r="AE7" s="577"/>
      <c r="AF7" s="578"/>
      <c r="AG7" s="578"/>
      <c r="AH7" s="578"/>
      <c r="AI7" s="272"/>
      <c r="AJ7" s="272"/>
    </row>
    <row r="8" spans="1:36" ht="22.5" customHeight="1" x14ac:dyDescent="0.5">
      <c r="A8" s="281">
        <v>1</v>
      </c>
      <c r="B8" s="618" t="s">
        <v>51</v>
      </c>
      <c r="C8" s="619"/>
      <c r="D8" s="282"/>
      <c r="E8" s="282"/>
      <c r="F8" s="283"/>
      <c r="G8" s="283"/>
      <c r="H8" s="284"/>
      <c r="I8" s="284"/>
      <c r="J8" s="284"/>
      <c r="K8" s="284"/>
      <c r="L8" s="285"/>
      <c r="M8" s="284"/>
      <c r="N8" s="286"/>
      <c r="O8" s="287"/>
      <c r="P8" s="284"/>
      <c r="Q8" s="284"/>
      <c r="R8" s="288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90"/>
      <c r="AJ8" s="290"/>
    </row>
    <row r="9" spans="1:36" ht="22.5" customHeight="1" x14ac:dyDescent="0.5">
      <c r="A9" s="291"/>
      <c r="B9" s="292" t="s">
        <v>361</v>
      </c>
      <c r="C9" s="293">
        <v>1</v>
      </c>
      <c r="D9" s="293">
        <v>0</v>
      </c>
      <c r="E9" s="293">
        <v>4</v>
      </c>
      <c r="F9" s="293">
        <v>5</v>
      </c>
      <c r="G9" s="293">
        <v>6</v>
      </c>
      <c r="H9" s="293">
        <v>1</v>
      </c>
      <c r="I9" s="293">
        <v>0</v>
      </c>
      <c r="J9" s="293">
        <v>8</v>
      </c>
      <c r="K9" s="293">
        <v>0</v>
      </c>
      <c r="L9" s="293">
        <v>0</v>
      </c>
      <c r="M9" s="293">
        <v>0</v>
      </c>
      <c r="N9" s="293">
        <v>0</v>
      </c>
      <c r="O9" s="293">
        <v>40500</v>
      </c>
      <c r="P9" s="293">
        <v>0</v>
      </c>
      <c r="Q9" s="293">
        <v>1</v>
      </c>
      <c r="R9" s="293">
        <v>0</v>
      </c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0"/>
      <c r="AJ9" s="290"/>
    </row>
    <row r="10" spans="1:36" ht="22.5" customHeight="1" x14ac:dyDescent="0.5">
      <c r="A10" s="291"/>
      <c r="B10" s="292" t="s">
        <v>52</v>
      </c>
      <c r="C10" s="293">
        <v>3</v>
      </c>
      <c r="D10" s="299">
        <v>13</v>
      </c>
      <c r="E10" s="299">
        <v>13</v>
      </c>
      <c r="F10" s="293">
        <v>29</v>
      </c>
      <c r="G10" s="293">
        <v>68</v>
      </c>
      <c r="H10" s="294">
        <v>0</v>
      </c>
      <c r="I10" s="294">
        <v>1</v>
      </c>
      <c r="J10" s="294">
        <v>29</v>
      </c>
      <c r="K10" s="294">
        <v>0</v>
      </c>
      <c r="L10" s="295">
        <v>0</v>
      </c>
      <c r="M10" s="294">
        <v>198</v>
      </c>
      <c r="N10" s="296">
        <v>3.3439999999999999</v>
      </c>
      <c r="O10" s="294">
        <v>2287200</v>
      </c>
      <c r="P10" s="294">
        <v>9</v>
      </c>
      <c r="Q10" s="294">
        <v>20</v>
      </c>
      <c r="R10" s="297">
        <v>60</v>
      </c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0"/>
      <c r="AJ10" s="290"/>
    </row>
    <row r="11" spans="1:36" ht="22.5" customHeight="1" x14ac:dyDescent="0.5">
      <c r="A11" s="300"/>
      <c r="B11" s="292" t="s">
        <v>53</v>
      </c>
      <c r="C11" s="301">
        <v>13</v>
      </c>
      <c r="D11" s="301">
        <v>30</v>
      </c>
      <c r="E11" s="301">
        <v>9</v>
      </c>
      <c r="F11" s="301">
        <v>52</v>
      </c>
      <c r="G11" s="301">
        <v>63</v>
      </c>
      <c r="H11" s="301">
        <v>61</v>
      </c>
      <c r="I11" s="301">
        <v>1</v>
      </c>
      <c r="J11" s="301">
        <v>89</v>
      </c>
      <c r="K11" s="301">
        <v>0</v>
      </c>
      <c r="L11" s="295">
        <v>0</v>
      </c>
      <c r="M11" s="301">
        <v>539</v>
      </c>
      <c r="N11" s="295">
        <v>8.8730000000000011</v>
      </c>
      <c r="O11" s="301">
        <v>7147626.5999999996</v>
      </c>
      <c r="P11" s="301">
        <v>0</v>
      </c>
      <c r="Q11" s="301">
        <v>5</v>
      </c>
      <c r="R11" s="302">
        <v>0</v>
      </c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4"/>
      <c r="AJ11" s="304"/>
    </row>
    <row r="12" spans="1:36" ht="22.5" customHeight="1" x14ac:dyDescent="0.5">
      <c r="A12" s="305"/>
      <c r="B12" s="306" t="s">
        <v>6</v>
      </c>
      <c r="C12" s="307">
        <f t="shared" ref="C12:G12" si="0">SUM(C9:C11)</f>
        <v>17</v>
      </c>
      <c r="D12" s="307">
        <f t="shared" si="0"/>
        <v>43</v>
      </c>
      <c r="E12" s="307">
        <f t="shared" si="0"/>
        <v>26</v>
      </c>
      <c r="F12" s="307">
        <f t="shared" si="0"/>
        <v>86</v>
      </c>
      <c r="G12" s="307">
        <f t="shared" si="0"/>
        <v>137</v>
      </c>
      <c r="H12" s="307">
        <v>62</v>
      </c>
      <c r="I12" s="307">
        <v>3</v>
      </c>
      <c r="J12" s="307">
        <v>26</v>
      </c>
      <c r="K12" s="307">
        <f t="shared" ref="K12:R12" si="1">SUM(K9:K11)</f>
        <v>0</v>
      </c>
      <c r="L12" s="308">
        <f t="shared" si="1"/>
        <v>0</v>
      </c>
      <c r="M12" s="307">
        <f t="shared" si="1"/>
        <v>737</v>
      </c>
      <c r="N12" s="308">
        <f t="shared" si="1"/>
        <v>12.217000000000001</v>
      </c>
      <c r="O12" s="307">
        <f t="shared" si="1"/>
        <v>9475326.5999999996</v>
      </c>
      <c r="P12" s="307">
        <f t="shared" si="1"/>
        <v>9</v>
      </c>
      <c r="Q12" s="307">
        <f t="shared" si="1"/>
        <v>26</v>
      </c>
      <c r="R12" s="309">
        <f t="shared" si="1"/>
        <v>60</v>
      </c>
      <c r="S12" s="310">
        <v>16</v>
      </c>
      <c r="T12" s="310">
        <v>8</v>
      </c>
      <c r="U12" s="310">
        <v>20</v>
      </c>
      <c r="V12" s="310">
        <v>8</v>
      </c>
      <c r="W12" s="310">
        <v>26</v>
      </c>
      <c r="X12" s="310">
        <v>1</v>
      </c>
      <c r="Y12" s="310">
        <v>23</v>
      </c>
      <c r="Z12" s="310">
        <v>70</v>
      </c>
      <c r="AA12" s="310">
        <v>9</v>
      </c>
      <c r="AB12" s="310">
        <v>79</v>
      </c>
      <c r="AC12" s="310">
        <v>0</v>
      </c>
      <c r="AD12" s="310">
        <v>0</v>
      </c>
      <c r="AE12" s="310">
        <v>0</v>
      </c>
      <c r="AF12" s="310">
        <v>0</v>
      </c>
      <c r="AG12" s="310">
        <v>0</v>
      </c>
      <c r="AH12" s="310">
        <v>0</v>
      </c>
      <c r="AI12" s="311"/>
      <c r="AJ12" s="311"/>
    </row>
    <row r="13" spans="1:36" ht="22.5" customHeight="1" x14ac:dyDescent="0.5">
      <c r="A13" s="281">
        <v>2</v>
      </c>
      <c r="B13" s="618" t="s">
        <v>387</v>
      </c>
      <c r="C13" s="619"/>
      <c r="D13" s="282"/>
      <c r="E13" s="282"/>
      <c r="F13" s="283"/>
      <c r="G13" s="283"/>
      <c r="H13" s="284"/>
      <c r="I13" s="284"/>
      <c r="J13" s="284"/>
      <c r="K13" s="284"/>
      <c r="L13" s="285"/>
      <c r="M13" s="284"/>
      <c r="N13" s="286"/>
      <c r="O13" s="287"/>
      <c r="P13" s="284"/>
      <c r="Q13" s="284"/>
      <c r="R13" s="288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90"/>
      <c r="AJ13" s="290"/>
    </row>
    <row r="14" spans="1:36" ht="22.5" customHeight="1" x14ac:dyDescent="0.5">
      <c r="A14" s="291"/>
      <c r="B14" s="292" t="s">
        <v>378</v>
      </c>
      <c r="C14" s="312">
        <v>0</v>
      </c>
      <c r="D14" s="312">
        <v>1</v>
      </c>
      <c r="E14" s="312">
        <v>0</v>
      </c>
      <c r="F14" s="312">
        <v>1</v>
      </c>
      <c r="G14" s="312">
        <v>5</v>
      </c>
      <c r="H14" s="312">
        <v>0</v>
      </c>
      <c r="I14" s="312">
        <v>0</v>
      </c>
      <c r="J14" s="312">
        <v>0</v>
      </c>
      <c r="K14" s="312">
        <v>0</v>
      </c>
      <c r="L14" s="312">
        <v>0</v>
      </c>
      <c r="M14" s="312">
        <v>460</v>
      </c>
      <c r="N14" s="312">
        <v>33.329000000000001</v>
      </c>
      <c r="O14" s="312">
        <v>0</v>
      </c>
      <c r="P14" s="312">
        <v>0</v>
      </c>
      <c r="Q14" s="312">
        <v>0</v>
      </c>
      <c r="R14" s="312">
        <v>0</v>
      </c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0"/>
      <c r="AJ14" s="290"/>
    </row>
    <row r="15" spans="1:36" ht="22.5" customHeight="1" x14ac:dyDescent="0.5">
      <c r="A15" s="291"/>
      <c r="B15" s="292" t="s">
        <v>379</v>
      </c>
      <c r="C15" s="312">
        <v>0</v>
      </c>
      <c r="D15" s="312">
        <v>1</v>
      </c>
      <c r="E15" s="312">
        <v>1</v>
      </c>
      <c r="F15" s="312">
        <v>2</v>
      </c>
      <c r="G15" s="312">
        <v>2</v>
      </c>
      <c r="H15" s="312">
        <v>0</v>
      </c>
      <c r="I15" s="312">
        <v>0</v>
      </c>
      <c r="J15" s="312">
        <v>0</v>
      </c>
      <c r="K15" s="312">
        <v>0</v>
      </c>
      <c r="L15" s="312">
        <v>0</v>
      </c>
      <c r="M15" s="312">
        <v>134</v>
      </c>
      <c r="N15" s="312">
        <v>13.2363</v>
      </c>
      <c r="O15" s="312">
        <v>945541</v>
      </c>
      <c r="P15" s="312">
        <v>3</v>
      </c>
      <c r="Q15" s="312">
        <v>0</v>
      </c>
      <c r="R15" s="312">
        <v>0</v>
      </c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0"/>
      <c r="AJ15" s="290"/>
    </row>
    <row r="16" spans="1:36" ht="22.5" customHeight="1" x14ac:dyDescent="0.5">
      <c r="A16" s="291"/>
      <c r="B16" s="292" t="s">
        <v>388</v>
      </c>
      <c r="C16" s="312">
        <v>0</v>
      </c>
      <c r="D16" s="312">
        <v>0</v>
      </c>
      <c r="E16" s="312">
        <v>1</v>
      </c>
      <c r="F16" s="312">
        <v>1</v>
      </c>
      <c r="G16" s="312">
        <v>8</v>
      </c>
      <c r="H16" s="312">
        <v>0</v>
      </c>
      <c r="I16" s="312">
        <v>0</v>
      </c>
      <c r="J16" s="312">
        <v>0</v>
      </c>
      <c r="K16" s="312">
        <v>0</v>
      </c>
      <c r="L16" s="312">
        <v>0</v>
      </c>
      <c r="M16" s="312">
        <v>0</v>
      </c>
      <c r="N16" s="312">
        <v>0</v>
      </c>
      <c r="O16" s="312">
        <v>2500</v>
      </c>
      <c r="P16" s="312">
        <v>0</v>
      </c>
      <c r="Q16" s="312">
        <v>0</v>
      </c>
      <c r="R16" s="312">
        <v>0</v>
      </c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0"/>
      <c r="AJ16" s="290"/>
    </row>
    <row r="17" spans="1:36" ht="22.5" customHeight="1" x14ac:dyDescent="0.5">
      <c r="A17" s="291"/>
      <c r="B17" s="292" t="s">
        <v>5</v>
      </c>
      <c r="C17" s="312">
        <v>0</v>
      </c>
      <c r="D17" s="312">
        <v>2</v>
      </c>
      <c r="E17" s="312">
        <v>11</v>
      </c>
      <c r="F17" s="312">
        <v>13</v>
      </c>
      <c r="G17" s="312">
        <v>12</v>
      </c>
      <c r="H17" s="312">
        <v>0</v>
      </c>
      <c r="I17" s="312">
        <v>0</v>
      </c>
      <c r="J17" s="312">
        <v>0</v>
      </c>
      <c r="K17" s="312">
        <v>0</v>
      </c>
      <c r="L17" s="312">
        <v>0</v>
      </c>
      <c r="M17" s="312">
        <v>3</v>
      </c>
      <c r="N17" s="312">
        <v>0.42</v>
      </c>
      <c r="O17" s="312">
        <v>294300</v>
      </c>
      <c r="P17" s="312">
        <v>1341</v>
      </c>
      <c r="Q17" s="312">
        <v>6</v>
      </c>
      <c r="R17" s="312">
        <v>0</v>
      </c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0"/>
      <c r="AJ17" s="290"/>
    </row>
    <row r="18" spans="1:36" ht="22.5" customHeight="1" x14ac:dyDescent="0.5">
      <c r="A18" s="291"/>
      <c r="B18" s="292" t="s">
        <v>370</v>
      </c>
      <c r="C18" s="312">
        <v>0</v>
      </c>
      <c r="D18" s="312">
        <v>0</v>
      </c>
      <c r="E18" s="312">
        <v>1</v>
      </c>
      <c r="F18" s="312">
        <v>1</v>
      </c>
      <c r="G18" s="312">
        <v>1</v>
      </c>
      <c r="H18" s="312">
        <v>0</v>
      </c>
      <c r="I18" s="312">
        <v>0</v>
      </c>
      <c r="J18" s="312">
        <v>0</v>
      </c>
      <c r="K18" s="312">
        <v>0</v>
      </c>
      <c r="L18" s="312">
        <v>0</v>
      </c>
      <c r="M18" s="312">
        <v>0</v>
      </c>
      <c r="N18" s="312">
        <v>0</v>
      </c>
      <c r="O18" s="312">
        <v>2000</v>
      </c>
      <c r="P18" s="312">
        <v>4</v>
      </c>
      <c r="Q18" s="312">
        <v>0</v>
      </c>
      <c r="R18" s="312">
        <v>0</v>
      </c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0"/>
      <c r="AJ18" s="290"/>
    </row>
    <row r="19" spans="1:36" ht="22.5" customHeight="1" x14ac:dyDescent="0.5">
      <c r="A19" s="291"/>
      <c r="B19" s="292" t="s">
        <v>389</v>
      </c>
      <c r="C19" s="312">
        <v>0</v>
      </c>
      <c r="D19" s="312">
        <v>0</v>
      </c>
      <c r="E19" s="312">
        <v>0</v>
      </c>
      <c r="F19" s="312">
        <v>0</v>
      </c>
      <c r="G19" s="312">
        <v>0</v>
      </c>
      <c r="H19" s="312">
        <v>0</v>
      </c>
      <c r="I19" s="312">
        <v>0</v>
      </c>
      <c r="J19" s="312">
        <v>0</v>
      </c>
      <c r="K19" s="312">
        <v>0</v>
      </c>
      <c r="L19" s="312">
        <v>0</v>
      </c>
      <c r="M19" s="312">
        <v>0</v>
      </c>
      <c r="N19" s="312">
        <v>0</v>
      </c>
      <c r="O19" s="312">
        <v>0</v>
      </c>
      <c r="P19" s="312">
        <v>0</v>
      </c>
      <c r="Q19" s="312">
        <v>0</v>
      </c>
      <c r="R19" s="312">
        <v>0</v>
      </c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0"/>
      <c r="AJ19" s="290"/>
    </row>
    <row r="20" spans="1:36" ht="22.5" customHeight="1" x14ac:dyDescent="0.5">
      <c r="A20" s="300"/>
      <c r="B20" s="292" t="s">
        <v>390</v>
      </c>
      <c r="C20" s="312">
        <v>0</v>
      </c>
      <c r="D20" s="312">
        <v>0</v>
      </c>
      <c r="E20" s="312">
        <v>8</v>
      </c>
      <c r="F20" s="312">
        <v>8</v>
      </c>
      <c r="G20" s="312">
        <v>8</v>
      </c>
      <c r="H20" s="312">
        <v>0</v>
      </c>
      <c r="I20" s="312">
        <v>0</v>
      </c>
      <c r="J20" s="312">
        <v>0</v>
      </c>
      <c r="K20" s="312">
        <v>0</v>
      </c>
      <c r="L20" s="312">
        <v>0</v>
      </c>
      <c r="M20" s="312">
        <v>0</v>
      </c>
      <c r="N20" s="312">
        <v>0</v>
      </c>
      <c r="O20" s="312">
        <v>131350</v>
      </c>
      <c r="P20" s="312">
        <v>146</v>
      </c>
      <c r="Q20" s="312">
        <v>3</v>
      </c>
      <c r="R20" s="312">
        <v>0</v>
      </c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4"/>
      <c r="AJ20" s="304"/>
    </row>
    <row r="21" spans="1:36" ht="22.5" customHeight="1" x14ac:dyDescent="0.5">
      <c r="A21" s="305"/>
      <c r="B21" s="306" t="s">
        <v>6</v>
      </c>
      <c r="C21" s="315">
        <f>SUM(C14:C20)</f>
        <v>0</v>
      </c>
      <c r="D21" s="315">
        <f>SUM(D14:D20)</f>
        <v>4</v>
      </c>
      <c r="E21" s="315">
        <f>SUM(E14:E20)</f>
        <v>22</v>
      </c>
      <c r="F21" s="315">
        <f>SUM(F14:F20)</f>
        <v>26</v>
      </c>
      <c r="G21" s="315">
        <f>SUM(G14:G20)</f>
        <v>36</v>
      </c>
      <c r="H21" s="315">
        <f t="shared" ref="H21:R21" si="2">SUM(H14:H20)</f>
        <v>0</v>
      </c>
      <c r="I21" s="315">
        <f t="shared" si="2"/>
        <v>0</v>
      </c>
      <c r="J21" s="315">
        <f t="shared" si="2"/>
        <v>0</v>
      </c>
      <c r="K21" s="315">
        <f t="shared" si="2"/>
        <v>0</v>
      </c>
      <c r="L21" s="315">
        <f t="shared" si="2"/>
        <v>0</v>
      </c>
      <c r="M21" s="315">
        <f t="shared" si="2"/>
        <v>597</v>
      </c>
      <c r="N21" s="316">
        <f t="shared" si="2"/>
        <v>46.985300000000002</v>
      </c>
      <c r="O21" s="315">
        <f t="shared" si="2"/>
        <v>1375691</v>
      </c>
      <c r="P21" s="315">
        <f t="shared" si="2"/>
        <v>1494</v>
      </c>
      <c r="Q21" s="315">
        <f t="shared" si="2"/>
        <v>9</v>
      </c>
      <c r="R21" s="317">
        <f t="shared" si="2"/>
        <v>0</v>
      </c>
      <c r="S21" s="310">
        <v>16</v>
      </c>
      <c r="T21" s="310">
        <v>8</v>
      </c>
      <c r="U21" s="310">
        <v>20</v>
      </c>
      <c r="V21" s="310">
        <v>8</v>
      </c>
      <c r="W21" s="310">
        <v>26</v>
      </c>
      <c r="X21" s="310">
        <v>1</v>
      </c>
      <c r="Y21" s="310">
        <v>23</v>
      </c>
      <c r="Z21" s="310">
        <v>70</v>
      </c>
      <c r="AA21" s="310">
        <v>9</v>
      </c>
      <c r="AB21" s="310">
        <v>79</v>
      </c>
      <c r="AC21" s="310">
        <v>0</v>
      </c>
      <c r="AD21" s="310">
        <v>0</v>
      </c>
      <c r="AE21" s="310">
        <v>0</v>
      </c>
      <c r="AF21" s="310">
        <v>0</v>
      </c>
      <c r="AG21" s="310">
        <v>0</v>
      </c>
      <c r="AH21" s="310">
        <v>0</v>
      </c>
      <c r="AI21" s="311"/>
      <c r="AJ21" s="311"/>
    </row>
    <row r="22" spans="1:36" ht="23.1" customHeight="1" x14ac:dyDescent="0.5">
      <c r="A22" s="585" t="s">
        <v>122</v>
      </c>
      <c r="B22" s="610" t="s">
        <v>174</v>
      </c>
      <c r="C22" s="613" t="s">
        <v>15</v>
      </c>
      <c r="D22" s="614"/>
      <c r="E22" s="615"/>
      <c r="F22" s="587" t="s">
        <v>121</v>
      </c>
      <c r="G22" s="587" t="s">
        <v>120</v>
      </c>
      <c r="H22" s="598" t="s">
        <v>56</v>
      </c>
      <c r="I22" s="599"/>
      <c r="J22" s="600"/>
      <c r="K22" s="592" t="s">
        <v>57</v>
      </c>
      <c r="L22" s="594"/>
      <c r="M22" s="594"/>
      <c r="N22" s="594"/>
      <c r="O22" s="601" t="s">
        <v>125</v>
      </c>
      <c r="P22" s="587" t="s">
        <v>124</v>
      </c>
      <c r="Q22" s="605" t="s">
        <v>58</v>
      </c>
      <c r="R22" s="606"/>
      <c r="S22" s="580" t="s">
        <v>210</v>
      </c>
      <c r="T22" s="580" t="s">
        <v>211</v>
      </c>
      <c r="U22" s="580" t="s">
        <v>212</v>
      </c>
      <c r="V22" s="580" t="s">
        <v>213</v>
      </c>
      <c r="W22" s="580" t="s">
        <v>214</v>
      </c>
      <c r="X22" s="580" t="s">
        <v>215</v>
      </c>
      <c r="Y22" s="580" t="s">
        <v>216</v>
      </c>
      <c r="Z22" s="580" t="s">
        <v>217</v>
      </c>
      <c r="AA22" s="580" t="s">
        <v>218</v>
      </c>
      <c r="AB22" s="581" t="s">
        <v>65</v>
      </c>
      <c r="AC22" s="582"/>
      <c r="AD22" s="582"/>
      <c r="AE22" s="583"/>
      <c r="AF22" s="583"/>
      <c r="AG22" s="583"/>
      <c r="AH22" s="584"/>
      <c r="AI22" s="272"/>
      <c r="AJ22" s="272"/>
    </row>
    <row r="23" spans="1:36" ht="23.1" customHeight="1" x14ac:dyDescent="0.5">
      <c r="A23" s="609"/>
      <c r="B23" s="611"/>
      <c r="C23" s="585" t="s">
        <v>17</v>
      </c>
      <c r="D23" s="587" t="s">
        <v>119</v>
      </c>
      <c r="E23" s="585" t="s">
        <v>18</v>
      </c>
      <c r="F23" s="604"/>
      <c r="G23" s="604"/>
      <c r="H23" s="589" t="s">
        <v>59</v>
      </c>
      <c r="I23" s="590"/>
      <c r="J23" s="591"/>
      <c r="K23" s="592" t="s">
        <v>11</v>
      </c>
      <c r="L23" s="593"/>
      <c r="M23" s="592" t="s">
        <v>12</v>
      </c>
      <c r="N23" s="594"/>
      <c r="O23" s="602"/>
      <c r="P23" s="604"/>
      <c r="Q23" s="273" t="s">
        <v>9</v>
      </c>
      <c r="R23" s="274" t="s">
        <v>60</v>
      </c>
      <c r="S23" s="580"/>
      <c r="T23" s="580"/>
      <c r="U23" s="580"/>
      <c r="V23" s="580"/>
      <c r="W23" s="580"/>
      <c r="X23" s="580"/>
      <c r="Y23" s="580"/>
      <c r="Z23" s="580"/>
      <c r="AA23" s="580"/>
      <c r="AB23" s="595" t="s">
        <v>116</v>
      </c>
      <c r="AC23" s="596"/>
      <c r="AD23" s="597"/>
      <c r="AE23" s="577" t="s">
        <v>96</v>
      </c>
      <c r="AF23" s="578" t="s">
        <v>67</v>
      </c>
      <c r="AG23" s="578" t="s">
        <v>68</v>
      </c>
      <c r="AH23" s="578" t="s">
        <v>69</v>
      </c>
      <c r="AI23" s="272"/>
      <c r="AJ23" s="272"/>
    </row>
    <row r="24" spans="1:36" ht="45.75" customHeight="1" x14ac:dyDescent="0.5">
      <c r="A24" s="586"/>
      <c r="B24" s="612"/>
      <c r="C24" s="586"/>
      <c r="D24" s="588"/>
      <c r="E24" s="586"/>
      <c r="F24" s="588"/>
      <c r="G24" s="588"/>
      <c r="H24" s="275" t="s">
        <v>7</v>
      </c>
      <c r="I24" s="275" t="s">
        <v>61</v>
      </c>
      <c r="J24" s="275" t="s">
        <v>62</v>
      </c>
      <c r="K24" s="275" t="s">
        <v>48</v>
      </c>
      <c r="L24" s="276" t="s">
        <v>352</v>
      </c>
      <c r="M24" s="275" t="s">
        <v>48</v>
      </c>
      <c r="N24" s="277" t="s">
        <v>352</v>
      </c>
      <c r="O24" s="603"/>
      <c r="P24" s="588"/>
      <c r="Q24" s="278" t="s">
        <v>49</v>
      </c>
      <c r="R24" s="279" t="s">
        <v>50</v>
      </c>
      <c r="S24" s="580"/>
      <c r="T24" s="580"/>
      <c r="U24" s="580"/>
      <c r="V24" s="580"/>
      <c r="W24" s="580"/>
      <c r="X24" s="580"/>
      <c r="Y24" s="580"/>
      <c r="Z24" s="580"/>
      <c r="AA24" s="580"/>
      <c r="AB24" s="280" t="s">
        <v>66</v>
      </c>
      <c r="AC24" s="280" t="s">
        <v>117</v>
      </c>
      <c r="AD24" s="280" t="s">
        <v>118</v>
      </c>
      <c r="AE24" s="577"/>
      <c r="AF24" s="578"/>
      <c r="AG24" s="578"/>
      <c r="AH24" s="578"/>
      <c r="AI24" s="272"/>
      <c r="AJ24" s="272"/>
    </row>
    <row r="25" spans="1:36" ht="22.5" customHeight="1" x14ac:dyDescent="0.5">
      <c r="A25" s="318">
        <v>3</v>
      </c>
      <c r="B25" s="625" t="s">
        <v>87</v>
      </c>
      <c r="C25" s="626"/>
      <c r="D25" s="318"/>
      <c r="E25" s="318"/>
      <c r="F25" s="284"/>
      <c r="G25" s="284"/>
      <c r="H25" s="284"/>
      <c r="I25" s="284"/>
      <c r="J25" s="284"/>
      <c r="K25" s="284"/>
      <c r="L25" s="286"/>
      <c r="M25" s="284"/>
      <c r="N25" s="286"/>
      <c r="O25" s="284"/>
      <c r="P25" s="284"/>
      <c r="Q25" s="284"/>
      <c r="R25" s="288"/>
      <c r="S25" s="289"/>
      <c r="T25" s="289"/>
      <c r="U25" s="289"/>
      <c r="V25" s="289"/>
      <c r="W25" s="289"/>
      <c r="X25" s="289"/>
      <c r="Y25" s="289"/>
      <c r="Z25" s="289"/>
      <c r="AA25" s="289"/>
      <c r="AB25" s="289"/>
      <c r="AC25" s="289"/>
      <c r="AD25" s="289"/>
      <c r="AE25" s="289"/>
      <c r="AF25" s="289"/>
      <c r="AG25" s="289"/>
      <c r="AH25" s="289"/>
      <c r="AI25" s="290"/>
      <c r="AJ25" s="290"/>
    </row>
    <row r="26" spans="1:36" ht="22.5" customHeight="1" x14ac:dyDescent="0.5">
      <c r="A26" s="300"/>
      <c r="B26" s="319" t="s">
        <v>32</v>
      </c>
      <c r="C26" s="301">
        <v>0</v>
      </c>
      <c r="D26" s="301">
        <v>0</v>
      </c>
      <c r="E26" s="301">
        <v>16</v>
      </c>
      <c r="F26" s="301">
        <v>16</v>
      </c>
      <c r="G26" s="301">
        <v>14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301">
        <v>0</v>
      </c>
      <c r="N26" s="301">
        <v>0</v>
      </c>
      <c r="O26" s="301">
        <v>1759700</v>
      </c>
      <c r="P26" s="301">
        <v>97</v>
      </c>
      <c r="Q26" s="301">
        <v>0</v>
      </c>
      <c r="R26" s="301">
        <v>0</v>
      </c>
      <c r="S26" s="303">
        <v>0</v>
      </c>
      <c r="T26" s="303">
        <v>0</v>
      </c>
      <c r="U26" s="303">
        <v>0</v>
      </c>
      <c r="V26" s="303">
        <v>0</v>
      </c>
      <c r="W26" s="303">
        <v>28</v>
      </c>
      <c r="X26" s="303">
        <v>70</v>
      </c>
      <c r="Y26" s="303">
        <v>90</v>
      </c>
      <c r="Z26" s="303">
        <v>93</v>
      </c>
      <c r="AA26" s="303">
        <v>5</v>
      </c>
      <c r="AB26" s="303">
        <v>92</v>
      </c>
      <c r="AC26" s="303">
        <v>0</v>
      </c>
      <c r="AD26" s="303">
        <v>0</v>
      </c>
      <c r="AE26" s="303">
        <v>5</v>
      </c>
      <c r="AF26" s="303">
        <v>0</v>
      </c>
      <c r="AG26" s="303">
        <v>0</v>
      </c>
      <c r="AH26" s="303">
        <v>1</v>
      </c>
      <c r="AI26" s="304"/>
      <c r="AJ26" s="304"/>
    </row>
    <row r="27" spans="1:36" ht="22.5" customHeight="1" x14ac:dyDescent="0.5">
      <c r="A27" s="300"/>
      <c r="B27" s="319" t="s">
        <v>88</v>
      </c>
      <c r="C27" s="301">
        <v>15</v>
      </c>
      <c r="D27" s="301">
        <v>13</v>
      </c>
      <c r="E27" s="301">
        <v>7</v>
      </c>
      <c r="F27" s="301">
        <v>35</v>
      </c>
      <c r="G27" s="301">
        <v>20</v>
      </c>
      <c r="H27" s="301">
        <v>162</v>
      </c>
      <c r="I27" s="301">
        <v>2</v>
      </c>
      <c r="J27" s="301">
        <v>91</v>
      </c>
      <c r="K27" s="301">
        <v>0</v>
      </c>
      <c r="L27" s="295">
        <v>0</v>
      </c>
      <c r="M27" s="301">
        <v>80</v>
      </c>
      <c r="N27" s="295">
        <v>5.4315999999999995</v>
      </c>
      <c r="O27" s="301">
        <v>11886002.6</v>
      </c>
      <c r="P27" s="301">
        <v>0</v>
      </c>
      <c r="Q27" s="301">
        <v>2</v>
      </c>
      <c r="R27" s="302">
        <v>135</v>
      </c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4"/>
      <c r="AJ27" s="304"/>
    </row>
    <row r="28" spans="1:36" ht="22.5" customHeight="1" x14ac:dyDescent="0.5">
      <c r="A28" s="300"/>
      <c r="B28" s="319" t="s">
        <v>372</v>
      </c>
      <c r="C28" s="301">
        <v>0</v>
      </c>
      <c r="D28" s="301">
        <v>19</v>
      </c>
      <c r="E28" s="301">
        <v>2</v>
      </c>
      <c r="F28" s="301">
        <v>21</v>
      </c>
      <c r="G28" s="301">
        <v>36</v>
      </c>
      <c r="H28" s="301">
        <v>0</v>
      </c>
      <c r="I28" s="301">
        <v>0</v>
      </c>
      <c r="J28" s="301">
        <v>0</v>
      </c>
      <c r="K28" s="301">
        <v>0</v>
      </c>
      <c r="L28" s="295">
        <v>0</v>
      </c>
      <c r="M28" s="301">
        <v>164</v>
      </c>
      <c r="N28" s="295">
        <v>7.721099999999999</v>
      </c>
      <c r="O28" s="301">
        <v>1417515</v>
      </c>
      <c r="P28" s="301">
        <v>0</v>
      </c>
      <c r="Q28" s="301">
        <v>1</v>
      </c>
      <c r="R28" s="302">
        <v>0</v>
      </c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4"/>
      <c r="AJ28" s="304"/>
    </row>
    <row r="29" spans="1:36" ht="22.5" customHeight="1" x14ac:dyDescent="0.5">
      <c r="A29" s="300"/>
      <c r="B29" s="319" t="s">
        <v>380</v>
      </c>
      <c r="C29" s="301">
        <v>2</v>
      </c>
      <c r="D29" s="301">
        <v>0</v>
      </c>
      <c r="E29" s="301">
        <v>7</v>
      </c>
      <c r="F29" s="301">
        <v>9</v>
      </c>
      <c r="G29" s="301">
        <v>7</v>
      </c>
      <c r="H29" s="301">
        <v>7</v>
      </c>
      <c r="I29" s="301">
        <v>0</v>
      </c>
      <c r="J29" s="301">
        <v>14</v>
      </c>
      <c r="K29" s="301">
        <v>0</v>
      </c>
      <c r="L29" s="301">
        <v>0</v>
      </c>
      <c r="M29" s="301">
        <v>0</v>
      </c>
      <c r="N29" s="301">
        <v>0</v>
      </c>
      <c r="O29" s="301">
        <v>850000</v>
      </c>
      <c r="P29" s="301">
        <v>20</v>
      </c>
      <c r="Q29" s="301">
        <v>56</v>
      </c>
      <c r="R29" s="301">
        <v>0</v>
      </c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4"/>
      <c r="AJ29" s="304"/>
    </row>
    <row r="30" spans="1:36" ht="22.5" customHeight="1" x14ac:dyDescent="0.5">
      <c r="A30" s="300"/>
      <c r="B30" s="319" t="s">
        <v>391</v>
      </c>
      <c r="C30" s="301">
        <v>0</v>
      </c>
      <c r="D30" s="301">
        <v>0</v>
      </c>
      <c r="E30" s="301">
        <v>6</v>
      </c>
      <c r="F30" s="301">
        <v>6</v>
      </c>
      <c r="G30" s="301">
        <v>5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301">
        <v>0</v>
      </c>
      <c r="N30" s="301">
        <v>0</v>
      </c>
      <c r="O30" s="301">
        <v>174400</v>
      </c>
      <c r="P30" s="301">
        <v>189</v>
      </c>
      <c r="Q30" s="301">
        <v>0</v>
      </c>
      <c r="R30" s="301">
        <v>0</v>
      </c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4"/>
      <c r="AJ30" s="304"/>
    </row>
    <row r="31" spans="1:36" ht="22.5" customHeight="1" x14ac:dyDescent="0.5">
      <c r="A31" s="300"/>
      <c r="B31" s="319" t="s">
        <v>392</v>
      </c>
      <c r="C31" s="301">
        <v>0</v>
      </c>
      <c r="D31" s="301">
        <v>0</v>
      </c>
      <c r="E31" s="301">
        <v>10</v>
      </c>
      <c r="F31" s="301">
        <v>10</v>
      </c>
      <c r="G31" s="301">
        <v>6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42937800</v>
      </c>
      <c r="P31" s="301">
        <v>630</v>
      </c>
      <c r="Q31" s="301">
        <v>41</v>
      </c>
      <c r="R31" s="301">
        <v>136.16</v>
      </c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4"/>
      <c r="AJ31" s="304"/>
    </row>
    <row r="32" spans="1:36" ht="22.5" customHeight="1" x14ac:dyDescent="0.5">
      <c r="A32" s="300"/>
      <c r="B32" s="319" t="s">
        <v>393</v>
      </c>
      <c r="C32" s="301">
        <v>14</v>
      </c>
      <c r="D32" s="301">
        <v>0</v>
      </c>
      <c r="E32" s="301">
        <v>0</v>
      </c>
      <c r="F32" s="301">
        <v>14</v>
      </c>
      <c r="G32" s="301">
        <v>16</v>
      </c>
      <c r="H32" s="301">
        <v>76</v>
      </c>
      <c r="I32" s="301">
        <v>0</v>
      </c>
      <c r="J32" s="302">
        <v>51.019999999999982</v>
      </c>
      <c r="K32" s="301">
        <v>0</v>
      </c>
      <c r="L32" s="301">
        <v>0</v>
      </c>
      <c r="M32" s="301">
        <v>0</v>
      </c>
      <c r="N32" s="301">
        <v>0</v>
      </c>
      <c r="O32" s="301">
        <v>4473467.6600000011</v>
      </c>
      <c r="P32" s="301">
        <v>0</v>
      </c>
      <c r="Q32" s="301">
        <v>0</v>
      </c>
      <c r="R32" s="301">
        <v>0</v>
      </c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4"/>
      <c r="AJ32" s="304"/>
    </row>
    <row r="33" spans="1:36" ht="22.5" customHeight="1" x14ac:dyDescent="0.5">
      <c r="A33" s="300"/>
      <c r="B33" s="319" t="s">
        <v>371</v>
      </c>
      <c r="C33" s="301">
        <v>2</v>
      </c>
      <c r="D33" s="301">
        <v>4</v>
      </c>
      <c r="E33" s="301">
        <v>5</v>
      </c>
      <c r="F33" s="301">
        <v>11</v>
      </c>
      <c r="G33" s="301">
        <v>9</v>
      </c>
      <c r="H33" s="301">
        <v>5</v>
      </c>
      <c r="I33" s="301">
        <v>0</v>
      </c>
      <c r="J33" s="302">
        <v>65.920000000000016</v>
      </c>
      <c r="K33" s="301">
        <v>0</v>
      </c>
      <c r="L33" s="301">
        <v>0</v>
      </c>
      <c r="M33" s="301">
        <v>18</v>
      </c>
      <c r="N33" s="301">
        <v>1.4729999999999999</v>
      </c>
      <c r="O33" s="301">
        <v>1185328</v>
      </c>
      <c r="P33" s="301">
        <v>34</v>
      </c>
      <c r="Q33" s="301">
        <v>1</v>
      </c>
      <c r="R33" s="301">
        <v>4.8</v>
      </c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4"/>
      <c r="AJ33" s="304"/>
    </row>
    <row r="34" spans="1:36" ht="22.5" customHeight="1" x14ac:dyDescent="0.5">
      <c r="A34" s="305"/>
      <c r="B34" s="306" t="s">
        <v>6</v>
      </c>
      <c r="C34" s="307">
        <f>SUM(C26:C33)</f>
        <v>33</v>
      </c>
      <c r="D34" s="307">
        <f>SUM(D26:D33)</f>
        <v>36</v>
      </c>
      <c r="E34" s="307">
        <f>SUM(E26:E33)</f>
        <v>53</v>
      </c>
      <c r="F34" s="307">
        <f>SUM(F26:F33)</f>
        <v>122</v>
      </c>
      <c r="G34" s="307">
        <f>SUM(G26:G33)</f>
        <v>113</v>
      </c>
      <c r="H34" s="307">
        <v>251</v>
      </c>
      <c r="I34" s="307">
        <v>0</v>
      </c>
      <c r="J34" s="309">
        <v>21.939999999999998</v>
      </c>
      <c r="K34" s="307">
        <f t="shared" ref="K34:R34" si="3">SUM(K26:K33)</f>
        <v>0</v>
      </c>
      <c r="L34" s="308">
        <f t="shared" si="3"/>
        <v>0</v>
      </c>
      <c r="M34" s="307">
        <f t="shared" si="3"/>
        <v>262</v>
      </c>
      <c r="N34" s="308">
        <f t="shared" si="3"/>
        <v>14.625699999999998</v>
      </c>
      <c r="O34" s="307">
        <f t="shared" si="3"/>
        <v>64684213.260000005</v>
      </c>
      <c r="P34" s="307">
        <f t="shared" si="3"/>
        <v>970</v>
      </c>
      <c r="Q34" s="307">
        <f t="shared" si="3"/>
        <v>101</v>
      </c>
      <c r="R34" s="309">
        <f t="shared" si="3"/>
        <v>275.95999999999998</v>
      </c>
      <c r="S34" s="310">
        <v>12</v>
      </c>
      <c r="T34" s="310">
        <v>12</v>
      </c>
      <c r="U34" s="310">
        <v>12</v>
      </c>
      <c r="V34" s="310">
        <v>11</v>
      </c>
      <c r="W34" s="310">
        <v>59</v>
      </c>
      <c r="X34" s="310">
        <v>79</v>
      </c>
      <c r="Y34" s="310">
        <v>125</v>
      </c>
      <c r="Z34" s="310">
        <v>171</v>
      </c>
      <c r="AA34" s="310">
        <v>14</v>
      </c>
      <c r="AB34" s="310">
        <v>178</v>
      </c>
      <c r="AC34" s="310">
        <v>0</v>
      </c>
      <c r="AD34" s="310">
        <v>0</v>
      </c>
      <c r="AE34" s="310">
        <v>5</v>
      </c>
      <c r="AF34" s="310">
        <v>0</v>
      </c>
      <c r="AG34" s="310">
        <v>0</v>
      </c>
      <c r="AH34" s="310">
        <v>2</v>
      </c>
      <c r="AI34" s="311"/>
      <c r="AJ34" s="311"/>
    </row>
    <row r="35" spans="1:36" ht="22.5" customHeight="1" x14ac:dyDescent="0.5">
      <c r="A35" s="320">
        <v>4</v>
      </c>
      <c r="B35" s="618" t="s">
        <v>170</v>
      </c>
      <c r="C35" s="619"/>
      <c r="D35" s="321"/>
      <c r="E35" s="321"/>
      <c r="F35" s="322"/>
      <c r="G35" s="322"/>
      <c r="H35" s="322"/>
      <c r="I35" s="322"/>
      <c r="J35" s="322"/>
      <c r="K35" s="322"/>
      <c r="L35" s="323"/>
      <c r="M35" s="322"/>
      <c r="N35" s="323"/>
      <c r="O35" s="292"/>
      <c r="P35" s="322"/>
      <c r="Q35" s="322"/>
      <c r="R35" s="324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03"/>
      <c r="AF35" s="303"/>
      <c r="AG35" s="303"/>
      <c r="AH35" s="303"/>
      <c r="AI35" s="290"/>
      <c r="AJ35" s="290"/>
    </row>
    <row r="36" spans="1:36" ht="22.5" customHeight="1" x14ac:dyDescent="0.5">
      <c r="A36" s="300"/>
      <c r="B36" s="326" t="s">
        <v>171</v>
      </c>
      <c r="C36" s="301">
        <v>135</v>
      </c>
      <c r="D36" s="301">
        <v>66</v>
      </c>
      <c r="E36" s="301">
        <v>32</v>
      </c>
      <c r="F36" s="301">
        <v>233</v>
      </c>
      <c r="G36" s="301">
        <v>92</v>
      </c>
      <c r="H36" s="301">
        <v>1720</v>
      </c>
      <c r="I36" s="301">
        <v>1</v>
      </c>
      <c r="J36" s="301">
        <v>45</v>
      </c>
      <c r="K36" s="301">
        <v>163</v>
      </c>
      <c r="L36" s="295">
        <v>8.9879999999999995</v>
      </c>
      <c r="M36" s="301">
        <v>2132</v>
      </c>
      <c r="N36" s="295">
        <v>1089.2849999999999</v>
      </c>
      <c r="O36" s="301">
        <v>69934719.936999992</v>
      </c>
      <c r="P36" s="301">
        <v>20</v>
      </c>
      <c r="Q36" s="301">
        <v>46</v>
      </c>
      <c r="R36" s="302">
        <v>0</v>
      </c>
      <c r="S36" s="303">
        <v>32</v>
      </c>
      <c r="T36" s="303">
        <v>77</v>
      </c>
      <c r="U36" s="303">
        <v>19</v>
      </c>
      <c r="V36" s="303">
        <v>60</v>
      </c>
      <c r="W36" s="303">
        <v>13</v>
      </c>
      <c r="X36" s="303">
        <v>7</v>
      </c>
      <c r="Y36" s="303">
        <v>39</v>
      </c>
      <c r="Z36" s="303">
        <v>200</v>
      </c>
      <c r="AA36" s="303">
        <v>8</v>
      </c>
      <c r="AB36" s="303">
        <v>197</v>
      </c>
      <c r="AC36" s="303">
        <v>0</v>
      </c>
      <c r="AD36" s="303">
        <v>0</v>
      </c>
      <c r="AE36" s="303">
        <v>7</v>
      </c>
      <c r="AF36" s="303">
        <v>0</v>
      </c>
      <c r="AG36" s="303">
        <v>0</v>
      </c>
      <c r="AH36" s="303">
        <v>4</v>
      </c>
      <c r="AI36" s="304"/>
      <c r="AJ36" s="304"/>
    </row>
    <row r="37" spans="1:36" ht="22.5" customHeight="1" x14ac:dyDescent="0.5">
      <c r="A37" s="300"/>
      <c r="B37" s="326" t="s">
        <v>381</v>
      </c>
      <c r="C37" s="301">
        <v>0</v>
      </c>
      <c r="D37" s="301">
        <v>0</v>
      </c>
      <c r="E37" s="301">
        <v>3</v>
      </c>
      <c r="F37" s="301">
        <v>3</v>
      </c>
      <c r="G37" s="301">
        <v>2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301">
        <v>0</v>
      </c>
      <c r="N37" s="301">
        <v>0</v>
      </c>
      <c r="O37" s="301">
        <v>500</v>
      </c>
      <c r="P37" s="301">
        <v>59</v>
      </c>
      <c r="Q37" s="301">
        <v>0</v>
      </c>
      <c r="R37" s="301">
        <v>0</v>
      </c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4"/>
      <c r="AJ37" s="304"/>
    </row>
    <row r="38" spans="1:36" ht="22.5" customHeight="1" x14ac:dyDescent="0.5">
      <c r="A38" s="300"/>
      <c r="B38" s="326" t="s">
        <v>288</v>
      </c>
      <c r="C38" s="301">
        <v>2</v>
      </c>
      <c r="D38" s="301">
        <v>4</v>
      </c>
      <c r="E38" s="301">
        <v>2</v>
      </c>
      <c r="F38" s="301">
        <v>8</v>
      </c>
      <c r="G38" s="301">
        <v>12</v>
      </c>
      <c r="H38" s="301">
        <v>18</v>
      </c>
      <c r="I38" s="301">
        <v>3</v>
      </c>
      <c r="J38" s="301">
        <v>35</v>
      </c>
      <c r="K38" s="301">
        <v>0</v>
      </c>
      <c r="L38" s="295">
        <v>0</v>
      </c>
      <c r="M38" s="301">
        <v>8</v>
      </c>
      <c r="N38" s="295">
        <v>0.47</v>
      </c>
      <c r="O38" s="301">
        <v>49420</v>
      </c>
      <c r="P38" s="301">
        <v>43</v>
      </c>
      <c r="Q38" s="301">
        <v>1</v>
      </c>
      <c r="R38" s="327">
        <v>0</v>
      </c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4"/>
      <c r="AJ38" s="304"/>
    </row>
    <row r="39" spans="1:36" ht="22.5" customHeight="1" x14ac:dyDescent="0.5">
      <c r="A39" s="300"/>
      <c r="B39" s="326" t="s">
        <v>382</v>
      </c>
      <c r="C39" s="301">
        <v>0</v>
      </c>
      <c r="D39" s="301">
        <v>0</v>
      </c>
      <c r="E39" s="301">
        <v>0</v>
      </c>
      <c r="F39" s="301">
        <v>0</v>
      </c>
      <c r="G39" s="301">
        <v>0</v>
      </c>
      <c r="H39" s="301">
        <v>0</v>
      </c>
      <c r="I39" s="301">
        <v>0</v>
      </c>
      <c r="J39" s="301">
        <v>0</v>
      </c>
      <c r="K39" s="301">
        <v>0</v>
      </c>
      <c r="L39" s="301">
        <v>0</v>
      </c>
      <c r="M39" s="301">
        <v>0</v>
      </c>
      <c r="N39" s="301">
        <v>0</v>
      </c>
      <c r="O39" s="301">
        <v>0</v>
      </c>
      <c r="P39" s="301">
        <v>0</v>
      </c>
      <c r="Q39" s="301">
        <v>0</v>
      </c>
      <c r="R39" s="301">
        <v>0</v>
      </c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4"/>
      <c r="AJ39" s="304"/>
    </row>
    <row r="40" spans="1:36" ht="22.5" customHeight="1" x14ac:dyDescent="0.5">
      <c r="A40" s="300"/>
      <c r="B40" s="326" t="s">
        <v>362</v>
      </c>
      <c r="C40" s="301">
        <v>0</v>
      </c>
      <c r="D40" s="301">
        <v>0</v>
      </c>
      <c r="E40" s="301">
        <v>1</v>
      </c>
      <c r="F40" s="301">
        <v>1</v>
      </c>
      <c r="G40" s="301">
        <v>1</v>
      </c>
      <c r="H40" s="301">
        <v>0</v>
      </c>
      <c r="I40" s="301">
        <v>0</v>
      </c>
      <c r="J40" s="301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2100</v>
      </c>
      <c r="P40" s="301">
        <v>4</v>
      </c>
      <c r="Q40" s="301">
        <v>0</v>
      </c>
      <c r="R40" s="301">
        <v>0</v>
      </c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4"/>
      <c r="AJ40" s="304"/>
    </row>
    <row r="41" spans="1:36" ht="22.5" customHeight="1" x14ac:dyDescent="0.5">
      <c r="A41" s="328"/>
      <c r="B41" s="292" t="s">
        <v>289</v>
      </c>
      <c r="C41" s="329">
        <v>0</v>
      </c>
      <c r="D41" s="329">
        <v>4</v>
      </c>
      <c r="E41" s="329">
        <v>4</v>
      </c>
      <c r="F41" s="329">
        <v>8</v>
      </c>
      <c r="G41" s="329">
        <v>9</v>
      </c>
      <c r="H41" s="329">
        <v>0</v>
      </c>
      <c r="I41" s="329">
        <v>0</v>
      </c>
      <c r="J41" s="329">
        <v>0</v>
      </c>
      <c r="K41" s="329">
        <v>0</v>
      </c>
      <c r="L41" s="329">
        <v>0</v>
      </c>
      <c r="M41" s="329">
        <v>36</v>
      </c>
      <c r="N41" s="329">
        <v>0.59</v>
      </c>
      <c r="O41" s="329">
        <v>12250</v>
      </c>
      <c r="P41" s="329">
        <v>0</v>
      </c>
      <c r="Q41" s="329">
        <v>46</v>
      </c>
      <c r="R41" s="329">
        <v>0</v>
      </c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04"/>
      <c r="AJ41" s="304"/>
    </row>
    <row r="42" spans="1:36" ht="22.5" customHeight="1" thickBot="1" x14ac:dyDescent="0.55000000000000004">
      <c r="A42" s="305"/>
      <c r="B42" s="306" t="s">
        <v>6</v>
      </c>
      <c r="C42" s="307">
        <f>SUM(C36:C41)</f>
        <v>137</v>
      </c>
      <c r="D42" s="307">
        <f>SUM(D36:D41)</f>
        <v>74</v>
      </c>
      <c r="E42" s="307">
        <f>SUM(E36:E41)</f>
        <v>42</v>
      </c>
      <c r="F42" s="307">
        <f>SUM(F36:F41)</f>
        <v>253</v>
      </c>
      <c r="G42" s="307">
        <f>SUM(G36:G41)</f>
        <v>116</v>
      </c>
      <c r="H42" s="307">
        <v>1739</v>
      </c>
      <c r="I42" s="307">
        <v>0</v>
      </c>
      <c r="J42" s="307">
        <v>80</v>
      </c>
      <c r="K42" s="307">
        <f t="shared" ref="K42:R42" si="4">SUM(K36:K41)</f>
        <v>163</v>
      </c>
      <c r="L42" s="308">
        <f t="shared" si="4"/>
        <v>8.9879999999999995</v>
      </c>
      <c r="M42" s="307">
        <f t="shared" si="4"/>
        <v>2176</v>
      </c>
      <c r="N42" s="308">
        <f t="shared" si="4"/>
        <v>1090.3449999999998</v>
      </c>
      <c r="O42" s="307">
        <f t="shared" si="4"/>
        <v>69998989.936999992</v>
      </c>
      <c r="P42" s="307">
        <f t="shared" si="4"/>
        <v>126</v>
      </c>
      <c r="Q42" s="307">
        <f t="shared" si="4"/>
        <v>93</v>
      </c>
      <c r="R42" s="309">
        <f t="shared" si="4"/>
        <v>0</v>
      </c>
      <c r="S42" s="332">
        <v>43</v>
      </c>
      <c r="T42" s="332">
        <v>151</v>
      </c>
      <c r="U42" s="332">
        <v>32</v>
      </c>
      <c r="V42" s="332">
        <v>77</v>
      </c>
      <c r="W42" s="332">
        <v>38</v>
      </c>
      <c r="X42" s="332">
        <v>14</v>
      </c>
      <c r="Y42" s="332">
        <v>107</v>
      </c>
      <c r="Z42" s="332">
        <v>342</v>
      </c>
      <c r="AA42" s="332">
        <v>13</v>
      </c>
      <c r="AB42" s="332">
        <v>342</v>
      </c>
      <c r="AC42" s="332">
        <v>0</v>
      </c>
      <c r="AD42" s="332">
        <v>0</v>
      </c>
      <c r="AE42" s="332">
        <v>8</v>
      </c>
      <c r="AF42" s="332">
        <v>0</v>
      </c>
      <c r="AG42" s="332">
        <v>0</v>
      </c>
      <c r="AH42" s="332">
        <v>5</v>
      </c>
      <c r="AI42" s="311"/>
      <c r="AJ42" s="311"/>
    </row>
    <row r="43" spans="1:36" ht="22.5" customHeight="1" x14ac:dyDescent="0.5">
      <c r="A43" s="318">
        <v>5</v>
      </c>
      <c r="B43" s="618" t="s">
        <v>394</v>
      </c>
      <c r="C43" s="619"/>
      <c r="D43" s="321"/>
      <c r="E43" s="321"/>
      <c r="F43" s="322"/>
      <c r="G43" s="322"/>
      <c r="H43" s="322"/>
      <c r="I43" s="322"/>
      <c r="J43" s="322"/>
      <c r="K43" s="322"/>
      <c r="L43" s="323"/>
      <c r="M43" s="322"/>
      <c r="N43" s="323"/>
      <c r="O43" s="292"/>
      <c r="P43" s="322"/>
      <c r="Q43" s="322"/>
      <c r="R43" s="324"/>
      <c r="S43" s="325"/>
      <c r="T43" s="325"/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03"/>
      <c r="AF43" s="303"/>
      <c r="AG43" s="303"/>
      <c r="AH43" s="303"/>
      <c r="AI43" s="290"/>
      <c r="AJ43" s="290"/>
    </row>
    <row r="44" spans="1:36" ht="22.5" customHeight="1" x14ac:dyDescent="0.5">
      <c r="A44" s="300"/>
      <c r="B44" s="326" t="s">
        <v>172</v>
      </c>
      <c r="C44" s="312">
        <v>450</v>
      </c>
      <c r="D44" s="312">
        <v>24</v>
      </c>
      <c r="E44" s="312">
        <v>17</v>
      </c>
      <c r="F44" s="312">
        <v>491</v>
      </c>
      <c r="G44" s="312">
        <v>36</v>
      </c>
      <c r="H44" s="312">
        <v>11270</v>
      </c>
      <c r="I44" s="312">
        <v>1</v>
      </c>
      <c r="J44" s="312">
        <v>85</v>
      </c>
      <c r="K44" s="312">
        <v>24</v>
      </c>
      <c r="L44" s="312">
        <v>0.14000000000000001</v>
      </c>
      <c r="M44" s="312">
        <v>2315</v>
      </c>
      <c r="N44" s="313">
        <v>67.997000000000028</v>
      </c>
      <c r="O44" s="312">
        <v>193899438.55999994</v>
      </c>
      <c r="P44" s="312">
        <v>67</v>
      </c>
      <c r="Q44" s="312">
        <v>14</v>
      </c>
      <c r="R44" s="333">
        <v>39.5</v>
      </c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4"/>
      <c r="AJ44" s="304"/>
    </row>
    <row r="45" spans="1:36" ht="22.5" customHeight="1" x14ac:dyDescent="0.5">
      <c r="A45" s="300"/>
      <c r="B45" s="326" t="s">
        <v>373</v>
      </c>
      <c r="C45" s="312">
        <v>21</v>
      </c>
      <c r="D45" s="312">
        <v>6</v>
      </c>
      <c r="E45" s="312">
        <v>24</v>
      </c>
      <c r="F45" s="312">
        <v>51</v>
      </c>
      <c r="G45" s="312">
        <v>29</v>
      </c>
      <c r="H45" s="312">
        <v>204</v>
      </c>
      <c r="I45" s="312">
        <v>0</v>
      </c>
      <c r="J45" s="312">
        <v>32</v>
      </c>
      <c r="K45" s="312">
        <v>7</v>
      </c>
      <c r="L45" s="312">
        <v>0.48599999999999999</v>
      </c>
      <c r="M45" s="312">
        <v>252</v>
      </c>
      <c r="N45" s="313">
        <v>4.0246180000000003</v>
      </c>
      <c r="O45" s="312">
        <v>5560863.8700000001</v>
      </c>
      <c r="P45" s="312">
        <v>120</v>
      </c>
      <c r="Q45" s="312">
        <v>22</v>
      </c>
      <c r="R45" s="333">
        <v>0</v>
      </c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4"/>
      <c r="AJ45" s="304"/>
    </row>
    <row r="46" spans="1:36" ht="22.5" customHeight="1" thickBot="1" x14ac:dyDescent="0.55000000000000004">
      <c r="A46" s="328"/>
      <c r="B46" s="331" t="s">
        <v>6</v>
      </c>
      <c r="C46" s="334">
        <f>SUM(C44:C45)</f>
        <v>471</v>
      </c>
      <c r="D46" s="334">
        <f>SUM(D44:D45)</f>
        <v>30</v>
      </c>
      <c r="E46" s="334">
        <f>SUM(E44:E45)</f>
        <v>41</v>
      </c>
      <c r="F46" s="334">
        <f>SUM(F44:F45)</f>
        <v>542</v>
      </c>
      <c r="G46" s="334">
        <f>SUM(G44:G45)</f>
        <v>65</v>
      </c>
      <c r="H46" s="334">
        <v>11474</v>
      </c>
      <c r="I46" s="334">
        <v>2</v>
      </c>
      <c r="J46" s="334">
        <v>17</v>
      </c>
      <c r="K46" s="334">
        <f t="shared" ref="K46:R46" si="5">SUM(K44:K45)</f>
        <v>31</v>
      </c>
      <c r="L46" s="334">
        <f t="shared" si="5"/>
        <v>0.626</v>
      </c>
      <c r="M46" s="334">
        <f t="shared" si="5"/>
        <v>2567</v>
      </c>
      <c r="N46" s="335">
        <f t="shared" si="5"/>
        <v>72.021618000000032</v>
      </c>
      <c r="O46" s="334">
        <f t="shared" si="5"/>
        <v>199460302.42999995</v>
      </c>
      <c r="P46" s="334">
        <f t="shared" si="5"/>
        <v>187</v>
      </c>
      <c r="Q46" s="334">
        <f t="shared" si="5"/>
        <v>36</v>
      </c>
      <c r="R46" s="336">
        <f t="shared" si="5"/>
        <v>39.5</v>
      </c>
      <c r="S46" s="332">
        <v>43</v>
      </c>
      <c r="T46" s="332">
        <v>151</v>
      </c>
      <c r="U46" s="332">
        <v>32</v>
      </c>
      <c r="V46" s="332">
        <v>77</v>
      </c>
      <c r="W46" s="332">
        <v>38</v>
      </c>
      <c r="X46" s="332">
        <v>14</v>
      </c>
      <c r="Y46" s="332">
        <v>107</v>
      </c>
      <c r="Z46" s="332">
        <v>342</v>
      </c>
      <c r="AA46" s="332">
        <v>13</v>
      </c>
      <c r="AB46" s="332">
        <v>342</v>
      </c>
      <c r="AC46" s="332">
        <v>0</v>
      </c>
      <c r="AD46" s="332">
        <v>0</v>
      </c>
      <c r="AE46" s="332">
        <v>8</v>
      </c>
      <c r="AF46" s="332">
        <v>0</v>
      </c>
      <c r="AG46" s="332">
        <v>0</v>
      </c>
      <c r="AH46" s="332">
        <v>5</v>
      </c>
      <c r="AI46" s="311"/>
      <c r="AJ46" s="311"/>
    </row>
    <row r="47" spans="1:36" ht="22.5" customHeight="1" thickBot="1" x14ac:dyDescent="0.55000000000000004">
      <c r="A47" s="620" t="s">
        <v>173</v>
      </c>
      <c r="B47" s="621"/>
      <c r="C47" s="337">
        <f>C12+C21+C34+C42+C46</f>
        <v>658</v>
      </c>
      <c r="D47" s="337">
        <f>D12+D21+D34+D42+D46</f>
        <v>187</v>
      </c>
      <c r="E47" s="337">
        <f>E12+E21+E34+E42+E46</f>
        <v>184</v>
      </c>
      <c r="F47" s="337">
        <f>F12+F21+F34+F42+F46</f>
        <v>1029</v>
      </c>
      <c r="G47" s="337">
        <f>G12+G21+G34+G42+G46</f>
        <v>467</v>
      </c>
      <c r="H47" s="337">
        <v>13527</v>
      </c>
      <c r="I47" s="337">
        <v>2</v>
      </c>
      <c r="J47" s="339">
        <v>44.94</v>
      </c>
      <c r="K47" s="337">
        <f t="shared" ref="K47:R47" si="6">K12+K21+K34+K42+K46</f>
        <v>194</v>
      </c>
      <c r="L47" s="337">
        <f t="shared" si="6"/>
        <v>9.613999999999999</v>
      </c>
      <c r="M47" s="337">
        <f t="shared" si="6"/>
        <v>6339</v>
      </c>
      <c r="N47" s="338">
        <f t="shared" si="6"/>
        <v>1236.1946179999998</v>
      </c>
      <c r="O47" s="337">
        <f t="shared" si="6"/>
        <v>344994523.22699994</v>
      </c>
      <c r="P47" s="337">
        <f t="shared" si="6"/>
        <v>2786</v>
      </c>
      <c r="Q47" s="337">
        <f t="shared" si="6"/>
        <v>265</v>
      </c>
      <c r="R47" s="339">
        <f t="shared" si="6"/>
        <v>375.46</v>
      </c>
      <c r="S47" s="340">
        <f t="shared" ref="S47:AH47" si="7">S12+S34+S42</f>
        <v>71</v>
      </c>
      <c r="T47" s="340">
        <f t="shared" si="7"/>
        <v>171</v>
      </c>
      <c r="U47" s="340">
        <f t="shared" si="7"/>
        <v>64</v>
      </c>
      <c r="V47" s="340">
        <f t="shared" si="7"/>
        <v>96</v>
      </c>
      <c r="W47" s="340">
        <f t="shared" si="7"/>
        <v>123</v>
      </c>
      <c r="X47" s="340">
        <f t="shared" si="7"/>
        <v>94</v>
      </c>
      <c r="Y47" s="340">
        <f t="shared" si="7"/>
        <v>255</v>
      </c>
      <c r="Z47" s="340">
        <f t="shared" si="7"/>
        <v>583</v>
      </c>
      <c r="AA47" s="340">
        <f t="shared" si="7"/>
        <v>36</v>
      </c>
      <c r="AB47" s="340">
        <f t="shared" si="7"/>
        <v>599</v>
      </c>
      <c r="AC47" s="340">
        <f t="shared" si="7"/>
        <v>0</v>
      </c>
      <c r="AD47" s="340">
        <f t="shared" si="7"/>
        <v>0</v>
      </c>
      <c r="AE47" s="340">
        <f t="shared" si="7"/>
        <v>13</v>
      </c>
      <c r="AF47" s="340">
        <f t="shared" si="7"/>
        <v>0</v>
      </c>
      <c r="AG47" s="340">
        <f t="shared" si="7"/>
        <v>0</v>
      </c>
      <c r="AH47" s="340">
        <f t="shared" si="7"/>
        <v>7</v>
      </c>
      <c r="AI47" s="341"/>
      <c r="AJ47" s="341"/>
    </row>
    <row r="48" spans="1:36" ht="24.95" customHeight="1" x14ac:dyDescent="0.5">
      <c r="A48" s="627" t="s">
        <v>28</v>
      </c>
      <c r="B48" s="627"/>
      <c r="C48" s="627"/>
      <c r="D48" s="627"/>
      <c r="E48" s="627"/>
      <c r="F48" s="627"/>
      <c r="G48" s="627"/>
      <c r="H48" s="627"/>
      <c r="I48" s="627"/>
      <c r="J48" s="627"/>
      <c r="K48" s="627"/>
      <c r="L48" s="627"/>
      <c r="M48" s="627"/>
      <c r="N48" s="627"/>
      <c r="O48" s="627"/>
      <c r="P48" s="627"/>
      <c r="Q48" s="627"/>
      <c r="R48" s="627"/>
      <c r="S48" s="342"/>
      <c r="T48" s="343"/>
      <c r="U48" s="343"/>
      <c r="V48" s="343"/>
      <c r="W48" s="343"/>
      <c r="X48" s="343"/>
      <c r="Y48" s="343"/>
      <c r="Z48" s="343"/>
      <c r="AA48" s="343"/>
      <c r="AB48" s="343"/>
      <c r="AC48" s="290"/>
      <c r="AD48" s="290"/>
      <c r="AE48" s="343"/>
      <c r="AF48" s="343"/>
      <c r="AG48" s="343"/>
      <c r="AH48" s="343"/>
      <c r="AI48" s="344"/>
      <c r="AJ48" s="344"/>
    </row>
    <row r="49" spans="1:36" ht="24.95" customHeight="1" x14ac:dyDescent="0.5">
      <c r="A49" s="622" t="s">
        <v>416</v>
      </c>
      <c r="B49" s="622"/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342"/>
      <c r="T49" s="343"/>
      <c r="U49" s="343"/>
      <c r="V49" s="343"/>
      <c r="W49" s="343"/>
      <c r="X49" s="343"/>
      <c r="Y49" s="343"/>
      <c r="Z49" s="343"/>
      <c r="AA49" s="343"/>
      <c r="AB49" s="343"/>
      <c r="AC49" s="290"/>
      <c r="AD49" s="290"/>
      <c r="AE49" s="343"/>
      <c r="AF49" s="343"/>
      <c r="AG49" s="343"/>
      <c r="AH49" s="343"/>
      <c r="AI49" s="344"/>
      <c r="AJ49" s="344"/>
    </row>
    <row r="50" spans="1:36" ht="32.25" customHeight="1" x14ac:dyDescent="0.5">
      <c r="A50" s="608" t="s">
        <v>470</v>
      </c>
      <c r="B50" s="608"/>
      <c r="C50" s="608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342"/>
      <c r="T50" s="343"/>
      <c r="U50" s="343"/>
      <c r="V50" s="343"/>
      <c r="W50" s="343"/>
      <c r="X50" s="343"/>
      <c r="Y50" s="343"/>
      <c r="Z50" s="343"/>
      <c r="AA50" s="343"/>
      <c r="AB50" s="343"/>
      <c r="AC50" s="290"/>
      <c r="AD50" s="290"/>
      <c r="AE50" s="343"/>
      <c r="AF50" s="343"/>
      <c r="AG50" s="343"/>
      <c r="AH50" s="343"/>
      <c r="AI50" s="344"/>
      <c r="AJ50" s="344"/>
    </row>
    <row r="51" spans="1:36" ht="11.25" customHeight="1" x14ac:dyDescent="0.5">
      <c r="A51" s="345"/>
      <c r="B51" s="346"/>
      <c r="C51" s="347"/>
      <c r="D51" s="347"/>
      <c r="E51" s="347"/>
      <c r="F51" s="347"/>
      <c r="G51" s="347"/>
      <c r="H51" s="347"/>
      <c r="I51" s="347"/>
      <c r="J51" s="347"/>
      <c r="K51" s="347"/>
      <c r="L51" s="348"/>
      <c r="M51" s="347"/>
      <c r="N51" s="348"/>
      <c r="O51" s="345"/>
      <c r="P51" s="347"/>
      <c r="Q51" s="347"/>
      <c r="R51" s="349"/>
      <c r="S51" s="346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1"/>
      <c r="AJ51" s="351"/>
    </row>
    <row r="52" spans="1:36" ht="22.5" customHeight="1" x14ac:dyDescent="0.5">
      <c r="A52" s="585" t="s">
        <v>122</v>
      </c>
      <c r="B52" s="610" t="s">
        <v>174</v>
      </c>
      <c r="C52" s="613" t="s">
        <v>15</v>
      </c>
      <c r="D52" s="614"/>
      <c r="E52" s="615"/>
      <c r="F52" s="587" t="s">
        <v>121</v>
      </c>
      <c r="G52" s="587" t="s">
        <v>120</v>
      </c>
      <c r="H52" s="598" t="s">
        <v>56</v>
      </c>
      <c r="I52" s="599"/>
      <c r="J52" s="600"/>
      <c r="K52" s="592" t="s">
        <v>57</v>
      </c>
      <c r="L52" s="594"/>
      <c r="M52" s="594"/>
      <c r="N52" s="594"/>
      <c r="O52" s="601" t="s">
        <v>125</v>
      </c>
      <c r="P52" s="587" t="s">
        <v>124</v>
      </c>
      <c r="Q52" s="605" t="s">
        <v>58</v>
      </c>
      <c r="R52" s="606"/>
      <c r="S52" s="580" t="s">
        <v>184</v>
      </c>
      <c r="T52" s="580" t="s">
        <v>185</v>
      </c>
      <c r="U52" s="580" t="s">
        <v>101</v>
      </c>
      <c r="V52" s="580" t="s">
        <v>102</v>
      </c>
      <c r="W52" s="580" t="s">
        <v>186</v>
      </c>
      <c r="X52" s="580" t="s">
        <v>187</v>
      </c>
      <c r="Y52" s="580" t="s">
        <v>103</v>
      </c>
      <c r="Z52" s="580" t="s">
        <v>106</v>
      </c>
      <c r="AA52" s="580" t="s">
        <v>107</v>
      </c>
      <c r="AB52" s="581" t="s">
        <v>65</v>
      </c>
      <c r="AC52" s="582"/>
      <c r="AD52" s="582"/>
      <c r="AE52" s="583"/>
      <c r="AF52" s="583"/>
      <c r="AG52" s="583"/>
      <c r="AH52" s="584"/>
      <c r="AI52" s="272"/>
      <c r="AJ52" s="272"/>
    </row>
    <row r="53" spans="1:36" ht="22.5" customHeight="1" x14ac:dyDescent="0.5">
      <c r="A53" s="609"/>
      <c r="B53" s="611"/>
      <c r="C53" s="585" t="s">
        <v>17</v>
      </c>
      <c r="D53" s="587" t="s">
        <v>119</v>
      </c>
      <c r="E53" s="585" t="s">
        <v>18</v>
      </c>
      <c r="F53" s="604"/>
      <c r="G53" s="604"/>
      <c r="H53" s="589" t="s">
        <v>59</v>
      </c>
      <c r="I53" s="590"/>
      <c r="J53" s="591"/>
      <c r="K53" s="592" t="s">
        <v>11</v>
      </c>
      <c r="L53" s="593"/>
      <c r="M53" s="592" t="s">
        <v>12</v>
      </c>
      <c r="N53" s="594"/>
      <c r="O53" s="602"/>
      <c r="P53" s="604"/>
      <c r="Q53" s="273" t="s">
        <v>9</v>
      </c>
      <c r="R53" s="274" t="s">
        <v>60</v>
      </c>
      <c r="S53" s="580"/>
      <c r="T53" s="580"/>
      <c r="U53" s="580"/>
      <c r="V53" s="580"/>
      <c r="W53" s="580"/>
      <c r="X53" s="580"/>
      <c r="Y53" s="580"/>
      <c r="Z53" s="580"/>
      <c r="AA53" s="580"/>
      <c r="AB53" s="595" t="s">
        <v>116</v>
      </c>
      <c r="AC53" s="596"/>
      <c r="AD53" s="597"/>
      <c r="AE53" s="577" t="s">
        <v>96</v>
      </c>
      <c r="AF53" s="578" t="s">
        <v>67</v>
      </c>
      <c r="AG53" s="578" t="s">
        <v>68</v>
      </c>
      <c r="AH53" s="578" t="s">
        <v>69</v>
      </c>
      <c r="AI53" s="272"/>
      <c r="AJ53" s="272"/>
    </row>
    <row r="54" spans="1:36" ht="43.5" customHeight="1" x14ac:dyDescent="0.5">
      <c r="A54" s="586"/>
      <c r="B54" s="612"/>
      <c r="C54" s="586"/>
      <c r="D54" s="588"/>
      <c r="E54" s="586"/>
      <c r="F54" s="588"/>
      <c r="G54" s="588"/>
      <c r="H54" s="275" t="s">
        <v>7</v>
      </c>
      <c r="I54" s="275" t="s">
        <v>61</v>
      </c>
      <c r="J54" s="275" t="s">
        <v>62</v>
      </c>
      <c r="K54" s="275" t="s">
        <v>48</v>
      </c>
      <c r="L54" s="276" t="s">
        <v>352</v>
      </c>
      <c r="M54" s="275" t="s">
        <v>48</v>
      </c>
      <c r="N54" s="277" t="s">
        <v>352</v>
      </c>
      <c r="O54" s="603"/>
      <c r="P54" s="588"/>
      <c r="Q54" s="278" t="s">
        <v>49</v>
      </c>
      <c r="R54" s="279" t="s">
        <v>50</v>
      </c>
      <c r="S54" s="580"/>
      <c r="T54" s="580"/>
      <c r="U54" s="580"/>
      <c r="V54" s="580"/>
      <c r="W54" s="580"/>
      <c r="X54" s="580"/>
      <c r="Y54" s="580"/>
      <c r="Z54" s="580"/>
      <c r="AA54" s="580"/>
      <c r="AB54" s="280" t="s">
        <v>66</v>
      </c>
      <c r="AC54" s="280" t="s">
        <v>117</v>
      </c>
      <c r="AD54" s="280" t="s">
        <v>118</v>
      </c>
      <c r="AE54" s="577"/>
      <c r="AF54" s="578"/>
      <c r="AG54" s="578"/>
      <c r="AH54" s="578"/>
      <c r="AI54" s="272"/>
      <c r="AJ54" s="272"/>
    </row>
    <row r="55" spans="1:36" s="352" customFormat="1" ht="22.5" customHeight="1" x14ac:dyDescent="0.5">
      <c r="A55" s="281">
        <v>1</v>
      </c>
      <c r="B55" s="618" t="s">
        <v>29</v>
      </c>
      <c r="C55" s="619"/>
      <c r="D55" s="281"/>
      <c r="E55" s="281"/>
      <c r="F55" s="284"/>
      <c r="G55" s="284"/>
      <c r="H55" s="284"/>
      <c r="I55" s="284"/>
      <c r="J55" s="284"/>
      <c r="K55" s="284"/>
      <c r="L55" s="286"/>
      <c r="M55" s="284"/>
      <c r="N55" s="286"/>
      <c r="O55" s="284"/>
      <c r="P55" s="284"/>
      <c r="Q55" s="284"/>
      <c r="R55" s="288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90"/>
      <c r="AJ55" s="290"/>
    </row>
    <row r="56" spans="1:36" s="352" customFormat="1" ht="22.5" customHeight="1" x14ac:dyDescent="0.5">
      <c r="A56" s="291"/>
      <c r="B56" s="326" t="s">
        <v>290</v>
      </c>
      <c r="C56" s="312">
        <v>47</v>
      </c>
      <c r="D56" s="312">
        <v>10</v>
      </c>
      <c r="E56" s="312">
        <v>10</v>
      </c>
      <c r="F56" s="312">
        <v>67</v>
      </c>
      <c r="G56" s="312">
        <v>15</v>
      </c>
      <c r="H56" s="312">
        <v>336</v>
      </c>
      <c r="I56" s="312">
        <v>3</v>
      </c>
      <c r="J56" s="312">
        <v>21</v>
      </c>
      <c r="K56" s="312">
        <v>0</v>
      </c>
      <c r="L56" s="313">
        <v>0</v>
      </c>
      <c r="M56" s="312">
        <v>170</v>
      </c>
      <c r="N56" s="313">
        <v>12.7858</v>
      </c>
      <c r="O56" s="312">
        <v>25177027.274999995</v>
      </c>
      <c r="P56" s="312">
        <v>6</v>
      </c>
      <c r="Q56" s="312">
        <v>73</v>
      </c>
      <c r="R56" s="333">
        <v>15.2</v>
      </c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0"/>
      <c r="AJ56" s="290"/>
    </row>
    <row r="57" spans="1:36" ht="22.5" customHeight="1" x14ac:dyDescent="0.5">
      <c r="A57" s="300"/>
      <c r="B57" s="326" t="s">
        <v>31</v>
      </c>
      <c r="C57" s="312">
        <v>33</v>
      </c>
      <c r="D57" s="312">
        <v>6</v>
      </c>
      <c r="E57" s="312">
        <v>2</v>
      </c>
      <c r="F57" s="312">
        <v>41</v>
      </c>
      <c r="G57" s="312">
        <v>13</v>
      </c>
      <c r="H57" s="312">
        <v>388</v>
      </c>
      <c r="I57" s="312">
        <v>3</v>
      </c>
      <c r="J57" s="312">
        <v>16</v>
      </c>
      <c r="K57" s="312">
        <v>0</v>
      </c>
      <c r="L57" s="312">
        <v>0</v>
      </c>
      <c r="M57" s="312">
        <v>209</v>
      </c>
      <c r="N57" s="312">
        <v>5.2549999999999999</v>
      </c>
      <c r="O57" s="312">
        <v>25661010.299999993</v>
      </c>
      <c r="P57" s="312">
        <v>125</v>
      </c>
      <c r="Q57" s="312">
        <v>0</v>
      </c>
      <c r="R57" s="312">
        <v>0</v>
      </c>
      <c r="S57" s="303">
        <v>15</v>
      </c>
      <c r="T57" s="303">
        <v>104</v>
      </c>
      <c r="U57" s="303">
        <v>2</v>
      </c>
      <c r="V57" s="303">
        <v>15</v>
      </c>
      <c r="W57" s="303">
        <v>1</v>
      </c>
      <c r="X57" s="303">
        <v>0</v>
      </c>
      <c r="Y57" s="303">
        <v>67</v>
      </c>
      <c r="Z57" s="303">
        <v>137</v>
      </c>
      <c r="AA57" s="303">
        <v>0</v>
      </c>
      <c r="AB57" s="303">
        <v>136</v>
      </c>
      <c r="AC57" s="303">
        <v>0</v>
      </c>
      <c r="AD57" s="303">
        <v>0</v>
      </c>
      <c r="AE57" s="303">
        <v>0</v>
      </c>
      <c r="AF57" s="303">
        <v>0</v>
      </c>
      <c r="AG57" s="303">
        <v>0</v>
      </c>
      <c r="AH57" s="303">
        <v>1</v>
      </c>
      <c r="AI57" s="304"/>
      <c r="AJ57" s="304"/>
    </row>
    <row r="58" spans="1:36" ht="22.5" customHeight="1" x14ac:dyDescent="0.5">
      <c r="A58" s="300"/>
      <c r="B58" s="326" t="s">
        <v>30</v>
      </c>
      <c r="C58" s="312">
        <v>130</v>
      </c>
      <c r="D58" s="312">
        <v>20</v>
      </c>
      <c r="E58" s="312">
        <v>11</v>
      </c>
      <c r="F58" s="312">
        <v>161</v>
      </c>
      <c r="G58" s="312">
        <v>19</v>
      </c>
      <c r="H58" s="312">
        <v>759</v>
      </c>
      <c r="I58" s="312">
        <v>1</v>
      </c>
      <c r="J58" s="312">
        <v>62</v>
      </c>
      <c r="K58" s="312">
        <v>0</v>
      </c>
      <c r="L58" s="313">
        <v>0</v>
      </c>
      <c r="M58" s="312">
        <v>527</v>
      </c>
      <c r="N58" s="313">
        <v>117.5535</v>
      </c>
      <c r="O58" s="312">
        <v>72551191.360000014</v>
      </c>
      <c r="P58" s="312">
        <v>18</v>
      </c>
      <c r="Q58" s="312">
        <v>6</v>
      </c>
      <c r="R58" s="333">
        <v>0</v>
      </c>
      <c r="S58" s="303">
        <v>23</v>
      </c>
      <c r="T58" s="303">
        <v>60</v>
      </c>
      <c r="U58" s="303">
        <v>7</v>
      </c>
      <c r="V58" s="303">
        <v>22</v>
      </c>
      <c r="W58" s="303">
        <v>10</v>
      </c>
      <c r="X58" s="303">
        <v>3</v>
      </c>
      <c r="Y58" s="303">
        <v>53</v>
      </c>
      <c r="Z58" s="303">
        <v>115</v>
      </c>
      <c r="AA58" s="303">
        <v>10</v>
      </c>
      <c r="AB58" s="303">
        <v>122</v>
      </c>
      <c r="AC58" s="303">
        <v>0</v>
      </c>
      <c r="AD58" s="303">
        <v>0</v>
      </c>
      <c r="AE58" s="303">
        <v>2</v>
      </c>
      <c r="AF58" s="303">
        <v>0</v>
      </c>
      <c r="AG58" s="303">
        <v>0</v>
      </c>
      <c r="AH58" s="303">
        <v>1</v>
      </c>
      <c r="AI58" s="304"/>
      <c r="AJ58" s="304"/>
    </row>
    <row r="59" spans="1:36" ht="22.5" customHeight="1" x14ac:dyDescent="0.5">
      <c r="A59" s="305"/>
      <c r="B59" s="306" t="s">
        <v>6</v>
      </c>
      <c r="C59" s="307">
        <f t="shared" ref="C59:R59" si="8">SUM(C56:C58)</f>
        <v>210</v>
      </c>
      <c r="D59" s="307">
        <f t="shared" si="8"/>
        <v>36</v>
      </c>
      <c r="E59" s="307">
        <f t="shared" si="8"/>
        <v>23</v>
      </c>
      <c r="F59" s="307">
        <f t="shared" si="8"/>
        <v>269</v>
      </c>
      <c r="G59" s="307">
        <f>SUM(G56:G58)</f>
        <v>47</v>
      </c>
      <c r="H59" s="307">
        <v>1484</v>
      </c>
      <c r="I59" s="307">
        <v>3</v>
      </c>
      <c r="J59" s="307">
        <v>99</v>
      </c>
      <c r="K59" s="307">
        <f t="shared" si="8"/>
        <v>0</v>
      </c>
      <c r="L59" s="308">
        <f t="shared" si="8"/>
        <v>0</v>
      </c>
      <c r="M59" s="307">
        <f t="shared" si="8"/>
        <v>906</v>
      </c>
      <c r="N59" s="308">
        <f t="shared" si="8"/>
        <v>135.5943</v>
      </c>
      <c r="O59" s="307">
        <f t="shared" si="8"/>
        <v>123389228.935</v>
      </c>
      <c r="P59" s="307">
        <f t="shared" si="8"/>
        <v>149</v>
      </c>
      <c r="Q59" s="307">
        <f t="shared" si="8"/>
        <v>79</v>
      </c>
      <c r="R59" s="309">
        <f t="shared" si="8"/>
        <v>15.2</v>
      </c>
      <c r="S59" s="310">
        <f t="shared" ref="S59:AH59" si="9">SUM(S57:S58)</f>
        <v>38</v>
      </c>
      <c r="T59" s="310">
        <f t="shared" si="9"/>
        <v>164</v>
      </c>
      <c r="U59" s="310">
        <f t="shared" si="9"/>
        <v>9</v>
      </c>
      <c r="V59" s="310">
        <f t="shared" si="9"/>
        <v>37</v>
      </c>
      <c r="W59" s="310">
        <f t="shared" si="9"/>
        <v>11</v>
      </c>
      <c r="X59" s="310">
        <f t="shared" si="9"/>
        <v>3</v>
      </c>
      <c r="Y59" s="310">
        <f t="shared" si="9"/>
        <v>120</v>
      </c>
      <c r="Z59" s="310">
        <f t="shared" si="9"/>
        <v>252</v>
      </c>
      <c r="AA59" s="310">
        <f t="shared" si="9"/>
        <v>10</v>
      </c>
      <c r="AB59" s="310">
        <f t="shared" si="9"/>
        <v>258</v>
      </c>
      <c r="AC59" s="310">
        <f t="shared" si="9"/>
        <v>0</v>
      </c>
      <c r="AD59" s="310">
        <f t="shared" si="9"/>
        <v>0</v>
      </c>
      <c r="AE59" s="310">
        <f t="shared" si="9"/>
        <v>2</v>
      </c>
      <c r="AF59" s="310">
        <f t="shared" si="9"/>
        <v>0</v>
      </c>
      <c r="AG59" s="310">
        <f t="shared" si="9"/>
        <v>0</v>
      </c>
      <c r="AH59" s="310">
        <f t="shared" si="9"/>
        <v>2</v>
      </c>
      <c r="AI59" s="311"/>
      <c r="AJ59" s="311"/>
    </row>
    <row r="60" spans="1:36" ht="22.5" customHeight="1" x14ac:dyDescent="0.5">
      <c r="A60" s="353">
        <v>2</v>
      </c>
      <c r="B60" s="618" t="s">
        <v>1</v>
      </c>
      <c r="C60" s="619"/>
      <c r="D60" s="281"/>
      <c r="E60" s="281"/>
      <c r="F60" s="284"/>
      <c r="G60" s="284"/>
      <c r="H60" s="284"/>
      <c r="I60" s="284"/>
      <c r="J60" s="284"/>
      <c r="K60" s="284"/>
      <c r="L60" s="286"/>
      <c r="M60" s="284"/>
      <c r="N60" s="286"/>
      <c r="O60" s="284"/>
      <c r="P60" s="284"/>
      <c r="Q60" s="284"/>
      <c r="R60" s="288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  <c r="AF60" s="325"/>
      <c r="AG60" s="325"/>
      <c r="AH60" s="325"/>
      <c r="AI60" s="354"/>
      <c r="AJ60" s="354"/>
    </row>
    <row r="61" spans="1:36" ht="22.5" customHeight="1" x14ac:dyDescent="0.5">
      <c r="A61" s="300"/>
      <c r="B61" s="319" t="s">
        <v>3</v>
      </c>
      <c r="C61" s="312">
        <v>18</v>
      </c>
      <c r="D61" s="312">
        <v>10</v>
      </c>
      <c r="E61" s="312">
        <v>8</v>
      </c>
      <c r="F61" s="312">
        <v>36</v>
      </c>
      <c r="G61" s="312">
        <v>31</v>
      </c>
      <c r="H61" s="312">
        <v>174</v>
      </c>
      <c r="I61" s="312">
        <v>2</v>
      </c>
      <c r="J61" s="312">
        <v>49</v>
      </c>
      <c r="K61" s="312">
        <v>0</v>
      </c>
      <c r="L61" s="313">
        <v>0</v>
      </c>
      <c r="M61" s="312">
        <v>127</v>
      </c>
      <c r="N61" s="313">
        <v>6.2190000000000003</v>
      </c>
      <c r="O61" s="312">
        <v>12266585.3002</v>
      </c>
      <c r="P61" s="312">
        <v>48</v>
      </c>
      <c r="Q61" s="312">
        <v>1</v>
      </c>
      <c r="R61" s="333">
        <v>12</v>
      </c>
      <c r="S61" s="303">
        <v>20</v>
      </c>
      <c r="T61" s="303">
        <v>39</v>
      </c>
      <c r="U61" s="303">
        <v>5</v>
      </c>
      <c r="V61" s="303">
        <v>12</v>
      </c>
      <c r="W61" s="303">
        <v>5</v>
      </c>
      <c r="X61" s="303">
        <v>1</v>
      </c>
      <c r="Y61" s="303">
        <v>30</v>
      </c>
      <c r="Z61" s="303">
        <v>82</v>
      </c>
      <c r="AA61" s="303">
        <v>0</v>
      </c>
      <c r="AB61" s="303">
        <v>82</v>
      </c>
      <c r="AC61" s="303">
        <v>0</v>
      </c>
      <c r="AD61" s="303">
        <v>0</v>
      </c>
      <c r="AE61" s="303">
        <v>0</v>
      </c>
      <c r="AF61" s="303">
        <v>0</v>
      </c>
      <c r="AG61" s="303">
        <v>0</v>
      </c>
      <c r="AH61" s="303">
        <v>0</v>
      </c>
      <c r="AI61" s="304"/>
      <c r="AJ61" s="304"/>
    </row>
    <row r="62" spans="1:36" ht="22.5" customHeight="1" x14ac:dyDescent="0.5">
      <c r="A62" s="300"/>
      <c r="B62" s="319" t="s">
        <v>108</v>
      </c>
      <c r="C62" s="312">
        <v>25</v>
      </c>
      <c r="D62" s="312">
        <v>9</v>
      </c>
      <c r="E62" s="312">
        <v>6</v>
      </c>
      <c r="F62" s="312">
        <v>40</v>
      </c>
      <c r="G62" s="312">
        <v>5</v>
      </c>
      <c r="H62" s="312">
        <v>138</v>
      </c>
      <c r="I62" s="312">
        <v>1</v>
      </c>
      <c r="J62" s="314">
        <v>95.260000000000218</v>
      </c>
      <c r="K62" s="312">
        <v>0</v>
      </c>
      <c r="L62" s="313">
        <v>0</v>
      </c>
      <c r="M62" s="312">
        <v>184</v>
      </c>
      <c r="N62" s="313">
        <v>7.49</v>
      </c>
      <c r="O62" s="312">
        <v>11978280.493999997</v>
      </c>
      <c r="P62" s="312">
        <v>33</v>
      </c>
      <c r="Q62" s="312">
        <v>2</v>
      </c>
      <c r="R62" s="333">
        <v>0</v>
      </c>
      <c r="S62" s="303">
        <v>16</v>
      </c>
      <c r="T62" s="303">
        <v>71</v>
      </c>
      <c r="U62" s="303">
        <v>2</v>
      </c>
      <c r="V62" s="303">
        <v>7</v>
      </c>
      <c r="W62" s="303">
        <v>2</v>
      </c>
      <c r="X62" s="303">
        <v>0</v>
      </c>
      <c r="Y62" s="303">
        <v>20</v>
      </c>
      <c r="Z62" s="303">
        <v>93</v>
      </c>
      <c r="AA62" s="303">
        <v>5</v>
      </c>
      <c r="AB62" s="303">
        <v>96</v>
      </c>
      <c r="AC62" s="303">
        <v>0</v>
      </c>
      <c r="AD62" s="303">
        <v>0</v>
      </c>
      <c r="AE62" s="303">
        <v>0</v>
      </c>
      <c r="AF62" s="303">
        <v>0</v>
      </c>
      <c r="AG62" s="303">
        <v>0</v>
      </c>
      <c r="AH62" s="303">
        <v>2</v>
      </c>
      <c r="AI62" s="304"/>
      <c r="AJ62" s="304"/>
    </row>
    <row r="63" spans="1:36" ht="22.5" customHeight="1" x14ac:dyDescent="0.5">
      <c r="A63" s="300"/>
      <c r="B63" s="319" t="s">
        <v>2</v>
      </c>
      <c r="C63" s="312">
        <v>62</v>
      </c>
      <c r="D63" s="312">
        <v>9</v>
      </c>
      <c r="E63" s="312">
        <v>6</v>
      </c>
      <c r="F63" s="312">
        <v>77</v>
      </c>
      <c r="G63" s="312">
        <v>13</v>
      </c>
      <c r="H63" s="312">
        <v>325</v>
      </c>
      <c r="I63" s="312">
        <v>2</v>
      </c>
      <c r="J63" s="312">
        <v>57</v>
      </c>
      <c r="K63" s="312">
        <v>0</v>
      </c>
      <c r="L63" s="313">
        <v>0</v>
      </c>
      <c r="M63" s="312">
        <v>393</v>
      </c>
      <c r="N63" s="313">
        <v>22.560000000000002</v>
      </c>
      <c r="O63" s="312">
        <v>24836559.336000003</v>
      </c>
      <c r="P63" s="312">
        <v>100</v>
      </c>
      <c r="Q63" s="312">
        <v>3</v>
      </c>
      <c r="R63" s="333">
        <v>0</v>
      </c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4"/>
      <c r="AJ63" s="304"/>
    </row>
    <row r="64" spans="1:36" ht="22.5" customHeight="1" x14ac:dyDescent="0.5">
      <c r="A64" s="300"/>
      <c r="B64" s="319" t="s">
        <v>4</v>
      </c>
      <c r="C64" s="312">
        <v>12</v>
      </c>
      <c r="D64" s="312">
        <v>0</v>
      </c>
      <c r="E64" s="312">
        <v>7</v>
      </c>
      <c r="F64" s="312">
        <v>19</v>
      </c>
      <c r="G64" s="312">
        <v>32</v>
      </c>
      <c r="H64" s="312">
        <v>201</v>
      </c>
      <c r="I64" s="312">
        <v>1</v>
      </c>
      <c r="J64" s="312">
        <v>46</v>
      </c>
      <c r="K64" s="312">
        <v>0</v>
      </c>
      <c r="L64" s="312">
        <v>0</v>
      </c>
      <c r="M64" s="312">
        <v>0</v>
      </c>
      <c r="N64" s="312">
        <v>0</v>
      </c>
      <c r="O64" s="312">
        <v>25076598.16</v>
      </c>
      <c r="P64" s="312">
        <v>72</v>
      </c>
      <c r="Q64" s="312">
        <v>3</v>
      </c>
      <c r="R64" s="312">
        <v>294.39999999999998</v>
      </c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4"/>
      <c r="AJ64" s="304"/>
    </row>
    <row r="65" spans="1:36" ht="22.5" customHeight="1" x14ac:dyDescent="0.5">
      <c r="A65" s="300"/>
      <c r="B65" s="319" t="s">
        <v>385</v>
      </c>
      <c r="C65" s="312">
        <v>1</v>
      </c>
      <c r="D65" s="312">
        <v>0</v>
      </c>
      <c r="E65" s="312">
        <v>5</v>
      </c>
      <c r="F65" s="312">
        <v>6</v>
      </c>
      <c r="G65" s="312">
        <v>10</v>
      </c>
      <c r="H65" s="312">
        <v>17</v>
      </c>
      <c r="I65" s="312">
        <v>3</v>
      </c>
      <c r="J65" s="503">
        <v>58.4</v>
      </c>
      <c r="K65" s="312">
        <v>0</v>
      </c>
      <c r="L65" s="312">
        <v>0</v>
      </c>
      <c r="M65" s="312">
        <v>0</v>
      </c>
      <c r="N65" s="312">
        <v>0</v>
      </c>
      <c r="O65" s="312">
        <v>1234036.5</v>
      </c>
      <c r="P65" s="312">
        <v>11</v>
      </c>
      <c r="Q65" s="312">
        <v>9</v>
      </c>
      <c r="R65" s="312">
        <v>54.5</v>
      </c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4"/>
      <c r="AJ65" s="304"/>
    </row>
    <row r="66" spans="1:36" ht="22.5" customHeight="1" x14ac:dyDescent="0.5">
      <c r="A66" s="300"/>
      <c r="B66" s="319" t="s">
        <v>376</v>
      </c>
      <c r="C66" s="312">
        <v>8</v>
      </c>
      <c r="D66" s="312">
        <v>9</v>
      </c>
      <c r="E66" s="312">
        <v>5</v>
      </c>
      <c r="F66" s="312">
        <v>22</v>
      </c>
      <c r="G66" s="312">
        <v>10</v>
      </c>
      <c r="H66" s="312">
        <v>21</v>
      </c>
      <c r="I66" s="312">
        <v>3</v>
      </c>
      <c r="J66" s="314">
        <v>78.930000000000007</v>
      </c>
      <c r="K66" s="312">
        <v>0</v>
      </c>
      <c r="L66" s="313">
        <v>0</v>
      </c>
      <c r="M66" s="312">
        <v>193</v>
      </c>
      <c r="N66" s="313">
        <v>17.409999999999997</v>
      </c>
      <c r="O66" s="312">
        <v>1554542.77</v>
      </c>
      <c r="P66" s="312">
        <v>52</v>
      </c>
      <c r="Q66" s="312">
        <v>0</v>
      </c>
      <c r="R66" s="333">
        <v>0</v>
      </c>
      <c r="S66" s="303">
        <v>21</v>
      </c>
      <c r="T66" s="303">
        <v>49</v>
      </c>
      <c r="U66" s="303">
        <v>4</v>
      </c>
      <c r="V66" s="303">
        <v>24</v>
      </c>
      <c r="W66" s="303">
        <v>1</v>
      </c>
      <c r="X66" s="303">
        <v>0</v>
      </c>
      <c r="Y66" s="303">
        <v>24</v>
      </c>
      <c r="Z66" s="303">
        <v>95</v>
      </c>
      <c r="AA66" s="303">
        <v>4</v>
      </c>
      <c r="AB66" s="303">
        <v>97</v>
      </c>
      <c r="AC66" s="303">
        <v>0</v>
      </c>
      <c r="AD66" s="303">
        <v>0</v>
      </c>
      <c r="AE66" s="303">
        <v>2</v>
      </c>
      <c r="AF66" s="303">
        <v>0</v>
      </c>
      <c r="AG66" s="303">
        <v>0</v>
      </c>
      <c r="AH66" s="303">
        <v>0</v>
      </c>
      <c r="AI66" s="304"/>
      <c r="AJ66" s="304"/>
    </row>
    <row r="67" spans="1:36" ht="22.5" customHeight="1" thickBot="1" x14ac:dyDescent="0.55000000000000004">
      <c r="A67" s="305"/>
      <c r="B67" s="306" t="s">
        <v>6</v>
      </c>
      <c r="C67" s="334">
        <f>SUM(C61:C66)</f>
        <v>126</v>
      </c>
      <c r="D67" s="334">
        <f>SUM(D61:D66)</f>
        <v>37</v>
      </c>
      <c r="E67" s="334">
        <f>SUM(E61:E66)</f>
        <v>37</v>
      </c>
      <c r="F67" s="334">
        <f>SUM(F61:F66)</f>
        <v>200</v>
      </c>
      <c r="G67" s="334">
        <f>SUM(G61:G66)</f>
        <v>101</v>
      </c>
      <c r="H67" s="334">
        <v>879</v>
      </c>
      <c r="I67" s="334">
        <v>3</v>
      </c>
      <c r="J67" s="336">
        <v>84.590000000000202</v>
      </c>
      <c r="K67" s="334">
        <f t="shared" ref="K67" si="10">SUM(K61:K66)</f>
        <v>0</v>
      </c>
      <c r="L67" s="335">
        <f t="shared" ref="L67:R67" si="11">SUM(L61:L66)</f>
        <v>0</v>
      </c>
      <c r="M67" s="334">
        <f t="shared" si="11"/>
        <v>897</v>
      </c>
      <c r="N67" s="335">
        <f t="shared" si="11"/>
        <v>53.679000000000002</v>
      </c>
      <c r="O67" s="334">
        <f t="shared" si="11"/>
        <v>76946602.560199991</v>
      </c>
      <c r="P67" s="334">
        <f t="shared" si="11"/>
        <v>316</v>
      </c>
      <c r="Q67" s="334">
        <f t="shared" si="11"/>
        <v>18</v>
      </c>
      <c r="R67" s="336">
        <f t="shared" si="11"/>
        <v>360.9</v>
      </c>
      <c r="S67" s="310">
        <v>68</v>
      </c>
      <c r="T67" s="310">
        <v>212</v>
      </c>
      <c r="U67" s="310">
        <v>11</v>
      </c>
      <c r="V67" s="310">
        <v>54</v>
      </c>
      <c r="W67" s="310">
        <v>18</v>
      </c>
      <c r="X67" s="310">
        <v>1</v>
      </c>
      <c r="Y67" s="310">
        <v>86</v>
      </c>
      <c r="Z67" s="310">
        <v>353</v>
      </c>
      <c r="AA67" s="310">
        <v>11</v>
      </c>
      <c r="AB67" s="310">
        <v>360</v>
      </c>
      <c r="AC67" s="310">
        <v>0</v>
      </c>
      <c r="AD67" s="310">
        <v>0</v>
      </c>
      <c r="AE67" s="310">
        <v>2</v>
      </c>
      <c r="AF67" s="310">
        <v>0</v>
      </c>
      <c r="AG67" s="310">
        <v>0</v>
      </c>
      <c r="AH67" s="310">
        <v>2</v>
      </c>
      <c r="AI67" s="311"/>
      <c r="AJ67" s="311"/>
    </row>
    <row r="68" spans="1:36" ht="22.5" customHeight="1" x14ac:dyDescent="0.5">
      <c r="A68" s="585" t="s">
        <v>122</v>
      </c>
      <c r="B68" s="610" t="s">
        <v>174</v>
      </c>
      <c r="C68" s="613" t="s">
        <v>15</v>
      </c>
      <c r="D68" s="614"/>
      <c r="E68" s="615"/>
      <c r="F68" s="587" t="s">
        <v>121</v>
      </c>
      <c r="G68" s="587" t="s">
        <v>120</v>
      </c>
      <c r="H68" s="598" t="s">
        <v>56</v>
      </c>
      <c r="I68" s="599"/>
      <c r="J68" s="600"/>
      <c r="K68" s="592" t="s">
        <v>57</v>
      </c>
      <c r="L68" s="594"/>
      <c r="M68" s="594"/>
      <c r="N68" s="594"/>
      <c r="O68" s="601" t="s">
        <v>125</v>
      </c>
      <c r="P68" s="587" t="s">
        <v>124</v>
      </c>
      <c r="Q68" s="605" t="s">
        <v>58</v>
      </c>
      <c r="R68" s="606"/>
      <c r="S68" s="580" t="s">
        <v>184</v>
      </c>
      <c r="T68" s="580" t="s">
        <v>185</v>
      </c>
      <c r="U68" s="580" t="s">
        <v>101</v>
      </c>
      <c r="V68" s="580" t="s">
        <v>102</v>
      </c>
      <c r="W68" s="580" t="s">
        <v>186</v>
      </c>
      <c r="X68" s="580" t="s">
        <v>187</v>
      </c>
      <c r="Y68" s="580" t="s">
        <v>103</v>
      </c>
      <c r="Z68" s="580" t="s">
        <v>106</v>
      </c>
      <c r="AA68" s="580" t="s">
        <v>107</v>
      </c>
      <c r="AB68" s="581" t="s">
        <v>65</v>
      </c>
      <c r="AC68" s="582"/>
      <c r="AD68" s="582"/>
      <c r="AE68" s="583"/>
      <c r="AF68" s="583"/>
      <c r="AG68" s="583"/>
      <c r="AH68" s="584"/>
      <c r="AI68" s="272"/>
      <c r="AJ68" s="272"/>
    </row>
    <row r="69" spans="1:36" ht="22.5" customHeight="1" x14ac:dyDescent="0.5">
      <c r="A69" s="609"/>
      <c r="B69" s="611"/>
      <c r="C69" s="585" t="s">
        <v>17</v>
      </c>
      <c r="D69" s="587" t="s">
        <v>119</v>
      </c>
      <c r="E69" s="585" t="s">
        <v>18</v>
      </c>
      <c r="F69" s="604"/>
      <c r="G69" s="604"/>
      <c r="H69" s="589" t="s">
        <v>59</v>
      </c>
      <c r="I69" s="590"/>
      <c r="J69" s="591"/>
      <c r="K69" s="592" t="s">
        <v>11</v>
      </c>
      <c r="L69" s="593"/>
      <c r="M69" s="592" t="s">
        <v>12</v>
      </c>
      <c r="N69" s="594"/>
      <c r="O69" s="602"/>
      <c r="P69" s="604"/>
      <c r="Q69" s="273" t="s">
        <v>9</v>
      </c>
      <c r="R69" s="274" t="s">
        <v>60</v>
      </c>
      <c r="S69" s="580"/>
      <c r="T69" s="580"/>
      <c r="U69" s="580"/>
      <c r="V69" s="580"/>
      <c r="W69" s="580"/>
      <c r="X69" s="580"/>
      <c r="Y69" s="580"/>
      <c r="Z69" s="580"/>
      <c r="AA69" s="580"/>
      <c r="AB69" s="595" t="s">
        <v>116</v>
      </c>
      <c r="AC69" s="596"/>
      <c r="AD69" s="597"/>
      <c r="AE69" s="577" t="s">
        <v>96</v>
      </c>
      <c r="AF69" s="578" t="s">
        <v>67</v>
      </c>
      <c r="AG69" s="578" t="s">
        <v>68</v>
      </c>
      <c r="AH69" s="578" t="s">
        <v>69</v>
      </c>
      <c r="AI69" s="272"/>
      <c r="AJ69" s="272"/>
    </row>
    <row r="70" spans="1:36" ht="43.5" customHeight="1" x14ac:dyDescent="0.5">
      <c r="A70" s="586"/>
      <c r="B70" s="612"/>
      <c r="C70" s="586"/>
      <c r="D70" s="588"/>
      <c r="E70" s="586"/>
      <c r="F70" s="588"/>
      <c r="G70" s="588"/>
      <c r="H70" s="275" t="s">
        <v>7</v>
      </c>
      <c r="I70" s="275" t="s">
        <v>61</v>
      </c>
      <c r="J70" s="275" t="s">
        <v>62</v>
      </c>
      <c r="K70" s="275" t="s">
        <v>48</v>
      </c>
      <c r="L70" s="276" t="s">
        <v>352</v>
      </c>
      <c r="M70" s="275" t="s">
        <v>48</v>
      </c>
      <c r="N70" s="277" t="s">
        <v>352</v>
      </c>
      <c r="O70" s="603"/>
      <c r="P70" s="588"/>
      <c r="Q70" s="278" t="s">
        <v>49</v>
      </c>
      <c r="R70" s="279" t="s">
        <v>50</v>
      </c>
      <c r="S70" s="580"/>
      <c r="T70" s="580"/>
      <c r="U70" s="580"/>
      <c r="V70" s="580"/>
      <c r="W70" s="580"/>
      <c r="X70" s="580"/>
      <c r="Y70" s="580"/>
      <c r="Z70" s="580"/>
      <c r="AA70" s="580"/>
      <c r="AB70" s="280" t="s">
        <v>66</v>
      </c>
      <c r="AC70" s="280" t="s">
        <v>117</v>
      </c>
      <c r="AD70" s="280" t="s">
        <v>118</v>
      </c>
      <c r="AE70" s="577"/>
      <c r="AF70" s="578"/>
      <c r="AG70" s="578"/>
      <c r="AH70" s="578"/>
      <c r="AI70" s="272"/>
      <c r="AJ70" s="272"/>
    </row>
    <row r="71" spans="1:36" ht="22.5" customHeight="1" x14ac:dyDescent="0.5">
      <c r="A71" s="353">
        <v>3</v>
      </c>
      <c r="B71" s="618" t="s">
        <v>109</v>
      </c>
      <c r="C71" s="619"/>
      <c r="D71" s="353"/>
      <c r="E71" s="353"/>
      <c r="F71" s="300"/>
      <c r="G71" s="300"/>
      <c r="H71" s="284"/>
      <c r="I71" s="284"/>
      <c r="J71" s="284"/>
      <c r="K71" s="300"/>
      <c r="L71" s="355"/>
      <c r="M71" s="300"/>
      <c r="N71" s="355"/>
      <c r="O71" s="300"/>
      <c r="P71" s="300"/>
      <c r="Q71" s="300"/>
      <c r="R71" s="356"/>
      <c r="S71" s="357"/>
      <c r="T71" s="357"/>
      <c r="U71" s="357"/>
      <c r="V71" s="357"/>
      <c r="W71" s="357"/>
      <c r="X71" s="357"/>
      <c r="Y71" s="357"/>
      <c r="Z71" s="289"/>
      <c r="AA71" s="289"/>
      <c r="AB71" s="289"/>
      <c r="AC71" s="289"/>
      <c r="AD71" s="289"/>
      <c r="AE71" s="289"/>
      <c r="AF71" s="289"/>
      <c r="AG71" s="289"/>
      <c r="AH71" s="289"/>
      <c r="AI71" s="290"/>
      <c r="AJ71" s="358"/>
    </row>
    <row r="72" spans="1:36" ht="22.5" customHeight="1" x14ac:dyDescent="0.5">
      <c r="A72" s="300"/>
      <c r="B72" s="326" t="s">
        <v>111</v>
      </c>
      <c r="C72" s="312">
        <v>28</v>
      </c>
      <c r="D72" s="312">
        <v>7</v>
      </c>
      <c r="E72" s="312">
        <v>6</v>
      </c>
      <c r="F72" s="312">
        <v>41</v>
      </c>
      <c r="G72" s="312">
        <v>10</v>
      </c>
      <c r="H72" s="312">
        <v>126</v>
      </c>
      <c r="I72" s="312">
        <v>0</v>
      </c>
      <c r="J72" s="314">
        <v>44.639999999999873</v>
      </c>
      <c r="K72" s="312">
        <v>0</v>
      </c>
      <c r="L72" s="313">
        <v>0</v>
      </c>
      <c r="M72" s="312">
        <v>83</v>
      </c>
      <c r="N72" s="313">
        <v>11.21</v>
      </c>
      <c r="O72" s="312">
        <v>7901810.4900000002</v>
      </c>
      <c r="P72" s="312">
        <v>49</v>
      </c>
      <c r="Q72" s="312">
        <v>2</v>
      </c>
      <c r="R72" s="314">
        <v>2.9</v>
      </c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4"/>
      <c r="AJ72" s="304"/>
    </row>
    <row r="73" spans="1:36" ht="22.5" customHeight="1" x14ac:dyDescent="0.5">
      <c r="A73" s="300"/>
      <c r="B73" s="326" t="s">
        <v>110</v>
      </c>
      <c r="C73" s="312">
        <v>29</v>
      </c>
      <c r="D73" s="312">
        <v>9</v>
      </c>
      <c r="E73" s="312">
        <v>6</v>
      </c>
      <c r="F73" s="312">
        <v>44</v>
      </c>
      <c r="G73" s="312">
        <v>18</v>
      </c>
      <c r="H73" s="312">
        <v>210</v>
      </c>
      <c r="I73" s="312">
        <v>1</v>
      </c>
      <c r="J73" s="312">
        <v>19</v>
      </c>
      <c r="K73" s="312">
        <v>0</v>
      </c>
      <c r="L73" s="313">
        <v>0</v>
      </c>
      <c r="M73" s="312">
        <v>117</v>
      </c>
      <c r="N73" s="313">
        <v>55.926000000000002</v>
      </c>
      <c r="O73" s="312">
        <v>18683558.559</v>
      </c>
      <c r="P73" s="312">
        <v>170</v>
      </c>
      <c r="Q73" s="312">
        <v>12</v>
      </c>
      <c r="R73" s="314">
        <v>221.8</v>
      </c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4"/>
      <c r="AJ73" s="304"/>
    </row>
    <row r="74" spans="1:36" ht="22.5" customHeight="1" x14ac:dyDescent="0.5">
      <c r="A74" s="305"/>
      <c r="B74" s="359" t="s">
        <v>6</v>
      </c>
      <c r="C74" s="315">
        <f>SUM(C72:C73)</f>
        <v>57</v>
      </c>
      <c r="D74" s="315">
        <f>SUM(D72:D73)</f>
        <v>16</v>
      </c>
      <c r="E74" s="315">
        <f>SUM(E72:E73)</f>
        <v>12</v>
      </c>
      <c r="F74" s="315">
        <f>SUM(F72:F73)</f>
        <v>85</v>
      </c>
      <c r="G74" s="315">
        <f>SUM(G72:G73)</f>
        <v>28</v>
      </c>
      <c r="H74" s="315">
        <f t="shared" ref="H74:J74" si="12">SUM(H72:H73)</f>
        <v>336</v>
      </c>
      <c r="I74" s="315">
        <f t="shared" si="12"/>
        <v>1</v>
      </c>
      <c r="J74" s="317">
        <f t="shared" si="12"/>
        <v>63.639999999999873</v>
      </c>
      <c r="K74" s="315">
        <f t="shared" ref="K74:AH74" si="13">SUM(K72:K73)</f>
        <v>0</v>
      </c>
      <c r="L74" s="316">
        <f t="shared" si="13"/>
        <v>0</v>
      </c>
      <c r="M74" s="315">
        <f t="shared" si="13"/>
        <v>200</v>
      </c>
      <c r="N74" s="316">
        <f t="shared" si="13"/>
        <v>67.135999999999996</v>
      </c>
      <c r="O74" s="315">
        <f t="shared" si="13"/>
        <v>26585369.049000002</v>
      </c>
      <c r="P74" s="315">
        <f t="shared" si="13"/>
        <v>219</v>
      </c>
      <c r="Q74" s="315">
        <f t="shared" si="13"/>
        <v>14</v>
      </c>
      <c r="R74" s="317">
        <f t="shared" si="13"/>
        <v>224.70000000000002</v>
      </c>
      <c r="S74" s="360">
        <f t="shared" si="13"/>
        <v>0</v>
      </c>
      <c r="T74" s="360">
        <f t="shared" si="13"/>
        <v>0</v>
      </c>
      <c r="U74" s="360">
        <f t="shared" si="13"/>
        <v>0</v>
      </c>
      <c r="V74" s="360">
        <f t="shared" si="13"/>
        <v>0</v>
      </c>
      <c r="W74" s="360">
        <f t="shared" si="13"/>
        <v>0</v>
      </c>
      <c r="X74" s="360">
        <f t="shared" si="13"/>
        <v>0</v>
      </c>
      <c r="Y74" s="360">
        <f t="shared" si="13"/>
        <v>0</v>
      </c>
      <c r="Z74" s="360">
        <f t="shared" si="13"/>
        <v>0</v>
      </c>
      <c r="AA74" s="360">
        <f t="shared" si="13"/>
        <v>0</v>
      </c>
      <c r="AB74" s="360">
        <f t="shared" si="13"/>
        <v>0</v>
      </c>
      <c r="AC74" s="360">
        <f t="shared" si="13"/>
        <v>0</v>
      </c>
      <c r="AD74" s="360">
        <f t="shared" si="13"/>
        <v>0</v>
      </c>
      <c r="AE74" s="360">
        <f t="shared" si="13"/>
        <v>0</v>
      </c>
      <c r="AF74" s="360">
        <f t="shared" si="13"/>
        <v>0</v>
      </c>
      <c r="AG74" s="360">
        <f t="shared" si="13"/>
        <v>0</v>
      </c>
      <c r="AH74" s="360">
        <f t="shared" si="13"/>
        <v>0</v>
      </c>
      <c r="AI74" s="311"/>
      <c r="AJ74" s="311"/>
    </row>
    <row r="75" spans="1:36" ht="22.5" customHeight="1" x14ac:dyDescent="0.5">
      <c r="A75" s="353">
        <v>4</v>
      </c>
      <c r="B75" s="618" t="s">
        <v>395</v>
      </c>
      <c r="C75" s="619"/>
      <c r="D75" s="353"/>
      <c r="E75" s="353"/>
      <c r="F75" s="300"/>
      <c r="G75" s="300"/>
      <c r="H75" s="284"/>
      <c r="I75" s="284"/>
      <c r="J75" s="284"/>
      <c r="K75" s="300"/>
      <c r="L75" s="355"/>
      <c r="M75" s="300"/>
      <c r="N75" s="355"/>
      <c r="O75" s="300"/>
      <c r="P75" s="300"/>
      <c r="Q75" s="300"/>
      <c r="R75" s="356"/>
      <c r="S75" s="357"/>
      <c r="T75" s="357"/>
      <c r="U75" s="357"/>
      <c r="V75" s="357"/>
      <c r="W75" s="357"/>
      <c r="X75" s="357"/>
      <c r="Y75" s="357"/>
      <c r="Z75" s="289"/>
      <c r="AA75" s="289"/>
      <c r="AB75" s="289"/>
      <c r="AC75" s="289"/>
      <c r="AD75" s="289"/>
      <c r="AE75" s="289"/>
      <c r="AF75" s="289"/>
      <c r="AG75" s="289"/>
      <c r="AH75" s="289"/>
      <c r="AI75" s="290"/>
      <c r="AJ75" s="358"/>
    </row>
    <row r="76" spans="1:36" ht="22.5" customHeight="1" x14ac:dyDescent="0.5">
      <c r="A76" s="300"/>
      <c r="B76" s="326" t="s">
        <v>368</v>
      </c>
      <c r="C76" s="312">
        <v>14</v>
      </c>
      <c r="D76" s="312">
        <v>21</v>
      </c>
      <c r="E76" s="312">
        <v>5</v>
      </c>
      <c r="F76" s="312">
        <v>40</v>
      </c>
      <c r="G76" s="312">
        <v>5</v>
      </c>
      <c r="H76" s="312">
        <v>67</v>
      </c>
      <c r="I76" s="312">
        <v>0</v>
      </c>
      <c r="J76" s="312">
        <v>44</v>
      </c>
      <c r="K76" s="312">
        <v>0</v>
      </c>
      <c r="L76" s="313">
        <v>0</v>
      </c>
      <c r="M76" s="312">
        <v>235</v>
      </c>
      <c r="N76" s="313">
        <v>140.87</v>
      </c>
      <c r="O76" s="312">
        <v>6951589.6800000006</v>
      </c>
      <c r="P76" s="312">
        <v>40</v>
      </c>
      <c r="Q76" s="312">
        <v>37</v>
      </c>
      <c r="R76" s="314">
        <v>0</v>
      </c>
      <c r="S76" s="301">
        <v>1</v>
      </c>
      <c r="T76" s="301">
        <v>61</v>
      </c>
      <c r="U76" s="301">
        <v>1</v>
      </c>
      <c r="V76" s="301">
        <v>8</v>
      </c>
      <c r="W76" s="301">
        <v>0</v>
      </c>
      <c r="X76" s="301">
        <v>0</v>
      </c>
      <c r="Y76" s="301">
        <v>23</v>
      </c>
      <c r="Z76" s="301">
        <v>71</v>
      </c>
      <c r="AA76" s="301">
        <v>0</v>
      </c>
      <c r="AB76" s="301">
        <v>71</v>
      </c>
      <c r="AC76" s="301">
        <v>0</v>
      </c>
      <c r="AD76" s="301">
        <v>0</v>
      </c>
      <c r="AE76" s="301">
        <v>0</v>
      </c>
      <c r="AF76" s="301">
        <v>0</v>
      </c>
      <c r="AG76" s="301">
        <v>0</v>
      </c>
      <c r="AH76" s="301">
        <v>0</v>
      </c>
      <c r="AI76" s="304"/>
      <c r="AJ76" s="304"/>
    </row>
    <row r="77" spans="1:36" ht="22.5" customHeight="1" x14ac:dyDescent="0.5">
      <c r="A77" s="300"/>
      <c r="B77" s="326" t="s">
        <v>386</v>
      </c>
      <c r="C77" s="312">
        <v>2</v>
      </c>
      <c r="D77" s="312">
        <v>1</v>
      </c>
      <c r="E77" s="312">
        <v>5</v>
      </c>
      <c r="F77" s="312">
        <v>8</v>
      </c>
      <c r="G77" s="312">
        <v>5</v>
      </c>
      <c r="H77" s="312">
        <v>11</v>
      </c>
      <c r="I77" s="312">
        <v>3</v>
      </c>
      <c r="J77" s="312">
        <v>35</v>
      </c>
      <c r="K77" s="312">
        <v>0</v>
      </c>
      <c r="L77" s="313">
        <v>0</v>
      </c>
      <c r="M77" s="312">
        <v>47</v>
      </c>
      <c r="N77" s="313">
        <v>4.2699999999999996</v>
      </c>
      <c r="O77" s="312">
        <v>1005795</v>
      </c>
      <c r="P77" s="312">
        <v>30</v>
      </c>
      <c r="Q77" s="312">
        <v>33</v>
      </c>
      <c r="R77" s="314">
        <v>0</v>
      </c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4"/>
      <c r="AJ77" s="304"/>
    </row>
    <row r="78" spans="1:36" ht="22.5" customHeight="1" x14ac:dyDescent="0.5">
      <c r="A78" s="300"/>
      <c r="B78" s="326" t="s">
        <v>369</v>
      </c>
      <c r="C78" s="312">
        <v>0</v>
      </c>
      <c r="D78" s="312">
        <v>1</v>
      </c>
      <c r="E78" s="312">
        <v>1</v>
      </c>
      <c r="F78" s="312">
        <v>2</v>
      </c>
      <c r="G78" s="312">
        <v>1</v>
      </c>
      <c r="H78" s="312">
        <v>0</v>
      </c>
      <c r="I78" s="312">
        <v>0</v>
      </c>
      <c r="J78" s="312">
        <v>0</v>
      </c>
      <c r="K78" s="312">
        <v>0</v>
      </c>
      <c r="L78" s="312">
        <v>0</v>
      </c>
      <c r="M78" s="312">
        <v>2</v>
      </c>
      <c r="N78" s="312">
        <v>1.0900000000000001</v>
      </c>
      <c r="O78" s="312">
        <v>19140</v>
      </c>
      <c r="P78" s="312">
        <v>12</v>
      </c>
      <c r="Q78" s="312">
        <v>0</v>
      </c>
      <c r="R78" s="312">
        <v>0</v>
      </c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4"/>
      <c r="AJ78" s="304"/>
    </row>
    <row r="79" spans="1:36" ht="22.5" customHeight="1" thickBot="1" x14ac:dyDescent="0.55000000000000004">
      <c r="A79" s="361"/>
      <c r="B79" s="359" t="s">
        <v>6</v>
      </c>
      <c r="C79" s="362">
        <f>SUM(C76:C78)</f>
        <v>16</v>
      </c>
      <c r="D79" s="362">
        <f>SUM(D76:D78)</f>
        <v>23</v>
      </c>
      <c r="E79" s="362">
        <f>SUM(E76:E78)</f>
        <v>11</v>
      </c>
      <c r="F79" s="362">
        <f>SUM(F76:F78)</f>
        <v>50</v>
      </c>
      <c r="G79" s="362">
        <f>SUM(G76:G78)</f>
        <v>11</v>
      </c>
      <c r="H79" s="362">
        <f t="shared" ref="H79:J79" si="14">SUM(H76:H78)</f>
        <v>78</v>
      </c>
      <c r="I79" s="362">
        <f t="shared" si="14"/>
        <v>3</v>
      </c>
      <c r="J79" s="362">
        <f t="shared" si="14"/>
        <v>79</v>
      </c>
      <c r="K79" s="362">
        <f t="shared" ref="K79:AH79" si="15">SUM(K76:K78)</f>
        <v>0</v>
      </c>
      <c r="L79" s="363">
        <f t="shared" si="15"/>
        <v>0</v>
      </c>
      <c r="M79" s="362">
        <f t="shared" si="15"/>
        <v>284</v>
      </c>
      <c r="N79" s="363">
        <f t="shared" si="15"/>
        <v>146.23000000000002</v>
      </c>
      <c r="O79" s="362">
        <f t="shared" si="15"/>
        <v>7976524.6800000006</v>
      </c>
      <c r="P79" s="362">
        <f t="shared" si="15"/>
        <v>82</v>
      </c>
      <c r="Q79" s="362">
        <f t="shared" si="15"/>
        <v>70</v>
      </c>
      <c r="R79" s="364">
        <f t="shared" si="15"/>
        <v>0</v>
      </c>
      <c r="S79" s="360">
        <f t="shared" si="15"/>
        <v>1</v>
      </c>
      <c r="T79" s="360">
        <f t="shared" si="15"/>
        <v>61</v>
      </c>
      <c r="U79" s="360">
        <f t="shared" si="15"/>
        <v>1</v>
      </c>
      <c r="V79" s="360">
        <f t="shared" si="15"/>
        <v>8</v>
      </c>
      <c r="W79" s="360">
        <f t="shared" si="15"/>
        <v>0</v>
      </c>
      <c r="X79" s="360">
        <f t="shared" si="15"/>
        <v>0</v>
      </c>
      <c r="Y79" s="360">
        <f t="shared" si="15"/>
        <v>23</v>
      </c>
      <c r="Z79" s="360">
        <f t="shared" si="15"/>
        <v>71</v>
      </c>
      <c r="AA79" s="360">
        <f t="shared" si="15"/>
        <v>0</v>
      </c>
      <c r="AB79" s="360">
        <f t="shared" si="15"/>
        <v>71</v>
      </c>
      <c r="AC79" s="360">
        <f t="shared" si="15"/>
        <v>0</v>
      </c>
      <c r="AD79" s="360">
        <f t="shared" si="15"/>
        <v>0</v>
      </c>
      <c r="AE79" s="360">
        <f t="shared" si="15"/>
        <v>0</v>
      </c>
      <c r="AF79" s="360">
        <f t="shared" si="15"/>
        <v>0</v>
      </c>
      <c r="AG79" s="360">
        <f t="shared" si="15"/>
        <v>0</v>
      </c>
      <c r="AH79" s="360">
        <f t="shared" si="15"/>
        <v>0</v>
      </c>
      <c r="AI79" s="311"/>
      <c r="AJ79" s="311"/>
    </row>
    <row r="80" spans="1:36" ht="22.5" customHeight="1" thickBot="1" x14ac:dyDescent="0.55000000000000004">
      <c r="A80" s="365"/>
      <c r="B80" s="366" t="s">
        <v>112</v>
      </c>
      <c r="C80" s="367">
        <f>C59+C67+C74+C79</f>
        <v>409</v>
      </c>
      <c r="D80" s="367">
        <f>D59+D67+D74+D79</f>
        <v>112</v>
      </c>
      <c r="E80" s="367">
        <f>E59+E67+E74+E79</f>
        <v>83</v>
      </c>
      <c r="F80" s="367">
        <f>F59+F67+F74+F79</f>
        <v>604</v>
      </c>
      <c r="G80" s="367">
        <f>G59+G67+G74+G79</f>
        <v>187</v>
      </c>
      <c r="H80" s="367">
        <v>2780</v>
      </c>
      <c r="I80" s="367">
        <v>1</v>
      </c>
      <c r="J80" s="368">
        <v>26.230000000000075</v>
      </c>
      <c r="K80" s="367">
        <f t="shared" ref="K80:R80" si="16">K59+K67+K74+K79</f>
        <v>0</v>
      </c>
      <c r="L80" s="369">
        <f t="shared" si="16"/>
        <v>0</v>
      </c>
      <c r="M80" s="367">
        <f t="shared" si="16"/>
        <v>2287</v>
      </c>
      <c r="N80" s="369">
        <f t="shared" si="16"/>
        <v>402.63930000000005</v>
      </c>
      <c r="O80" s="367">
        <f t="shared" si="16"/>
        <v>234897725.22419998</v>
      </c>
      <c r="P80" s="367">
        <f t="shared" si="16"/>
        <v>766</v>
      </c>
      <c r="Q80" s="367">
        <f t="shared" si="16"/>
        <v>181</v>
      </c>
      <c r="R80" s="368">
        <f t="shared" si="16"/>
        <v>600.79999999999995</v>
      </c>
      <c r="S80" s="370">
        <f t="shared" ref="S80:AH80" si="17">(S59+S67+S74)</f>
        <v>106</v>
      </c>
      <c r="T80" s="370">
        <f t="shared" si="17"/>
        <v>376</v>
      </c>
      <c r="U80" s="370">
        <f t="shared" si="17"/>
        <v>20</v>
      </c>
      <c r="V80" s="370">
        <f t="shared" si="17"/>
        <v>91</v>
      </c>
      <c r="W80" s="370">
        <f t="shared" si="17"/>
        <v>29</v>
      </c>
      <c r="X80" s="370">
        <f t="shared" si="17"/>
        <v>4</v>
      </c>
      <c r="Y80" s="370">
        <f t="shared" si="17"/>
        <v>206</v>
      </c>
      <c r="Z80" s="370">
        <f t="shared" si="17"/>
        <v>605</v>
      </c>
      <c r="AA80" s="370">
        <f t="shared" si="17"/>
        <v>21</v>
      </c>
      <c r="AB80" s="370">
        <f t="shared" si="17"/>
        <v>618</v>
      </c>
      <c r="AC80" s="370">
        <f t="shared" si="17"/>
        <v>0</v>
      </c>
      <c r="AD80" s="370">
        <f t="shared" si="17"/>
        <v>0</v>
      </c>
      <c r="AE80" s="370">
        <f t="shared" si="17"/>
        <v>4</v>
      </c>
      <c r="AF80" s="370">
        <f t="shared" si="17"/>
        <v>0</v>
      </c>
      <c r="AG80" s="370">
        <f t="shared" si="17"/>
        <v>0</v>
      </c>
      <c r="AH80" s="370">
        <f t="shared" si="17"/>
        <v>4</v>
      </c>
      <c r="AI80" s="311"/>
      <c r="AJ80" s="311"/>
    </row>
    <row r="81" spans="1:36" ht="24.95" customHeight="1" x14ac:dyDescent="0.5">
      <c r="A81" s="623" t="s">
        <v>189</v>
      </c>
      <c r="B81" s="623"/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3"/>
      <c r="P81" s="623"/>
      <c r="Q81" s="623"/>
      <c r="R81" s="623"/>
      <c r="S81" s="342"/>
      <c r="T81" s="343"/>
      <c r="U81" s="343"/>
      <c r="V81" s="343"/>
      <c r="W81" s="343"/>
      <c r="X81" s="343"/>
      <c r="Y81" s="343"/>
      <c r="Z81" s="343"/>
      <c r="AA81" s="343"/>
      <c r="AB81" s="343"/>
      <c r="AC81" s="290"/>
      <c r="AD81" s="290"/>
      <c r="AE81" s="343"/>
      <c r="AF81" s="343"/>
      <c r="AG81" s="343"/>
      <c r="AH81" s="343"/>
      <c r="AI81" s="344"/>
      <c r="AJ81" s="344"/>
    </row>
    <row r="82" spans="1:36" ht="24.95" customHeight="1" x14ac:dyDescent="0.5">
      <c r="A82" s="622" t="s">
        <v>416</v>
      </c>
      <c r="B82" s="622"/>
      <c r="C82" s="622"/>
      <c r="D82" s="622"/>
      <c r="E82" s="622"/>
      <c r="F82" s="622"/>
      <c r="G82" s="622"/>
      <c r="H82" s="622"/>
      <c r="I82" s="622"/>
      <c r="J82" s="622"/>
      <c r="K82" s="622"/>
      <c r="L82" s="622"/>
      <c r="M82" s="622"/>
      <c r="N82" s="622"/>
      <c r="O82" s="622"/>
      <c r="P82" s="622"/>
      <c r="Q82" s="622"/>
      <c r="R82" s="622"/>
      <c r="S82" s="342"/>
      <c r="T82" s="343"/>
      <c r="U82" s="343"/>
      <c r="V82" s="343"/>
      <c r="W82" s="343"/>
      <c r="X82" s="343"/>
      <c r="Y82" s="343"/>
      <c r="Z82" s="343"/>
      <c r="AA82" s="343"/>
      <c r="AB82" s="343"/>
      <c r="AC82" s="290"/>
      <c r="AD82" s="290"/>
      <c r="AE82" s="343"/>
      <c r="AF82" s="343"/>
      <c r="AG82" s="343"/>
      <c r="AH82" s="343"/>
      <c r="AI82" s="344"/>
      <c r="AJ82" s="344"/>
    </row>
    <row r="83" spans="1:36" ht="31.5" customHeight="1" x14ac:dyDescent="0.5">
      <c r="A83" s="608" t="s">
        <v>470</v>
      </c>
      <c r="B83" s="608"/>
      <c r="C83" s="608"/>
      <c r="D83" s="608"/>
      <c r="E83" s="608"/>
      <c r="F83" s="608"/>
      <c r="G83" s="608"/>
      <c r="H83" s="608"/>
      <c r="I83" s="608"/>
      <c r="J83" s="608"/>
      <c r="K83" s="608"/>
      <c r="L83" s="608"/>
      <c r="M83" s="608"/>
      <c r="N83" s="608"/>
      <c r="O83" s="608"/>
      <c r="P83" s="608"/>
      <c r="Q83" s="608"/>
      <c r="R83" s="608"/>
      <c r="S83" s="342"/>
      <c r="T83" s="343"/>
      <c r="U83" s="343"/>
      <c r="V83" s="343"/>
      <c r="W83" s="343"/>
      <c r="X83" s="343"/>
      <c r="Y83" s="343"/>
      <c r="Z83" s="343"/>
      <c r="AA83" s="343"/>
      <c r="AB83" s="343"/>
      <c r="AC83" s="290"/>
      <c r="AD83" s="290"/>
      <c r="AE83" s="343"/>
      <c r="AF83" s="343"/>
      <c r="AG83" s="343"/>
      <c r="AH83" s="343"/>
      <c r="AI83" s="344"/>
      <c r="AJ83" s="344"/>
    </row>
    <row r="84" spans="1:36" ht="11.25" customHeight="1" x14ac:dyDescent="0.5">
      <c r="A84" s="345"/>
      <c r="B84" s="346"/>
      <c r="C84" s="347"/>
      <c r="D84" s="347"/>
      <c r="E84" s="347"/>
      <c r="F84" s="347"/>
      <c r="G84" s="347"/>
      <c r="H84" s="347"/>
      <c r="I84" s="347"/>
      <c r="J84" s="347"/>
      <c r="K84" s="347"/>
      <c r="L84" s="348"/>
      <c r="M84" s="347"/>
      <c r="N84" s="348"/>
      <c r="O84" s="345"/>
      <c r="P84" s="347"/>
      <c r="Q84" s="347"/>
      <c r="R84" s="349"/>
      <c r="S84" s="346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350"/>
      <c r="AE84" s="350"/>
      <c r="AF84" s="350"/>
      <c r="AG84" s="350"/>
      <c r="AH84" s="350"/>
      <c r="AI84" s="371"/>
      <c r="AJ84" s="371"/>
    </row>
    <row r="85" spans="1:36" ht="22.5" customHeight="1" x14ac:dyDescent="0.5">
      <c r="A85" s="585" t="s">
        <v>122</v>
      </c>
      <c r="B85" s="610" t="s">
        <v>174</v>
      </c>
      <c r="C85" s="613" t="s">
        <v>15</v>
      </c>
      <c r="D85" s="614"/>
      <c r="E85" s="615"/>
      <c r="F85" s="587" t="s">
        <v>121</v>
      </c>
      <c r="G85" s="587" t="s">
        <v>120</v>
      </c>
      <c r="H85" s="598" t="s">
        <v>56</v>
      </c>
      <c r="I85" s="599"/>
      <c r="J85" s="600"/>
      <c r="K85" s="592" t="s">
        <v>57</v>
      </c>
      <c r="L85" s="594"/>
      <c r="M85" s="594"/>
      <c r="N85" s="594"/>
      <c r="O85" s="601" t="s">
        <v>125</v>
      </c>
      <c r="P85" s="587" t="s">
        <v>124</v>
      </c>
      <c r="Q85" s="605" t="s">
        <v>58</v>
      </c>
      <c r="R85" s="606"/>
      <c r="S85" s="580" t="s">
        <v>184</v>
      </c>
      <c r="T85" s="580" t="s">
        <v>185</v>
      </c>
      <c r="U85" s="580" t="s">
        <v>101</v>
      </c>
      <c r="V85" s="580" t="s">
        <v>102</v>
      </c>
      <c r="W85" s="580" t="s">
        <v>186</v>
      </c>
      <c r="X85" s="580" t="s">
        <v>187</v>
      </c>
      <c r="Y85" s="580" t="s">
        <v>103</v>
      </c>
      <c r="Z85" s="580" t="s">
        <v>106</v>
      </c>
      <c r="AA85" s="580" t="s">
        <v>107</v>
      </c>
      <c r="AB85" s="581" t="s">
        <v>65</v>
      </c>
      <c r="AC85" s="582"/>
      <c r="AD85" s="582"/>
      <c r="AE85" s="583"/>
      <c r="AF85" s="583"/>
      <c r="AG85" s="583"/>
      <c r="AH85" s="584"/>
      <c r="AI85" s="272"/>
      <c r="AJ85" s="272"/>
    </row>
    <row r="86" spans="1:36" ht="22.5" customHeight="1" x14ac:dyDescent="0.5">
      <c r="A86" s="609"/>
      <c r="B86" s="611"/>
      <c r="C86" s="585" t="s">
        <v>17</v>
      </c>
      <c r="D86" s="587" t="s">
        <v>119</v>
      </c>
      <c r="E86" s="585" t="s">
        <v>18</v>
      </c>
      <c r="F86" s="604"/>
      <c r="G86" s="604"/>
      <c r="H86" s="589" t="s">
        <v>59</v>
      </c>
      <c r="I86" s="590"/>
      <c r="J86" s="591"/>
      <c r="K86" s="592" t="s">
        <v>11</v>
      </c>
      <c r="L86" s="593"/>
      <c r="M86" s="592" t="s">
        <v>12</v>
      </c>
      <c r="N86" s="594"/>
      <c r="O86" s="602"/>
      <c r="P86" s="604"/>
      <c r="Q86" s="273" t="s">
        <v>9</v>
      </c>
      <c r="R86" s="274" t="s">
        <v>60</v>
      </c>
      <c r="S86" s="580"/>
      <c r="T86" s="580"/>
      <c r="U86" s="580"/>
      <c r="V86" s="580"/>
      <c r="W86" s="580"/>
      <c r="X86" s="580"/>
      <c r="Y86" s="580"/>
      <c r="Z86" s="580"/>
      <c r="AA86" s="580"/>
      <c r="AB86" s="595" t="s">
        <v>116</v>
      </c>
      <c r="AC86" s="596"/>
      <c r="AD86" s="597"/>
      <c r="AE86" s="577" t="s">
        <v>96</v>
      </c>
      <c r="AF86" s="578" t="s">
        <v>67</v>
      </c>
      <c r="AG86" s="578" t="s">
        <v>68</v>
      </c>
      <c r="AH86" s="578" t="s">
        <v>69</v>
      </c>
      <c r="AI86" s="272"/>
      <c r="AJ86" s="272"/>
    </row>
    <row r="87" spans="1:36" ht="45.75" customHeight="1" x14ac:dyDescent="0.5">
      <c r="A87" s="586"/>
      <c r="B87" s="612"/>
      <c r="C87" s="586"/>
      <c r="D87" s="588"/>
      <c r="E87" s="586"/>
      <c r="F87" s="588"/>
      <c r="G87" s="588"/>
      <c r="H87" s="275" t="s">
        <v>7</v>
      </c>
      <c r="I87" s="275" t="s">
        <v>61</v>
      </c>
      <c r="J87" s="275" t="s">
        <v>62</v>
      </c>
      <c r="K87" s="275" t="s">
        <v>48</v>
      </c>
      <c r="L87" s="276" t="s">
        <v>352</v>
      </c>
      <c r="M87" s="275" t="s">
        <v>48</v>
      </c>
      <c r="N87" s="277" t="s">
        <v>352</v>
      </c>
      <c r="O87" s="603"/>
      <c r="P87" s="588"/>
      <c r="Q87" s="278" t="s">
        <v>49</v>
      </c>
      <c r="R87" s="279" t="s">
        <v>50</v>
      </c>
      <c r="S87" s="580"/>
      <c r="T87" s="580"/>
      <c r="U87" s="580"/>
      <c r="V87" s="580"/>
      <c r="W87" s="580"/>
      <c r="X87" s="580"/>
      <c r="Y87" s="580"/>
      <c r="Z87" s="580"/>
      <c r="AA87" s="580"/>
      <c r="AB87" s="280" t="s">
        <v>66</v>
      </c>
      <c r="AC87" s="280" t="s">
        <v>117</v>
      </c>
      <c r="AD87" s="280" t="s">
        <v>118</v>
      </c>
      <c r="AE87" s="577"/>
      <c r="AF87" s="578"/>
      <c r="AG87" s="578"/>
      <c r="AH87" s="578"/>
      <c r="AI87" s="272"/>
      <c r="AJ87" s="272"/>
    </row>
    <row r="88" spans="1:36" ht="22.5" customHeight="1" x14ac:dyDescent="0.5">
      <c r="A88" s="372">
        <v>1</v>
      </c>
      <c r="B88" s="618" t="s">
        <v>190</v>
      </c>
      <c r="C88" s="619"/>
      <c r="D88" s="372"/>
      <c r="E88" s="372"/>
      <c r="F88" s="284"/>
      <c r="G88" s="284"/>
      <c r="H88" s="284"/>
      <c r="I88" s="284"/>
      <c r="J88" s="284"/>
      <c r="K88" s="284"/>
      <c r="L88" s="286"/>
      <c r="M88" s="284"/>
      <c r="N88" s="286"/>
      <c r="O88" s="284"/>
      <c r="P88" s="284"/>
      <c r="Q88" s="284"/>
      <c r="R88" s="288"/>
      <c r="S88" s="289"/>
      <c r="T88" s="289"/>
      <c r="U88" s="289"/>
      <c r="V88" s="289"/>
      <c r="W88" s="289"/>
      <c r="X88" s="289"/>
      <c r="Y88" s="289"/>
      <c r="Z88" s="289"/>
      <c r="AA88" s="289"/>
      <c r="AB88" s="289"/>
      <c r="AC88" s="289"/>
      <c r="AD88" s="289"/>
      <c r="AE88" s="289"/>
      <c r="AF88" s="289"/>
      <c r="AG88" s="289"/>
      <c r="AH88" s="289"/>
      <c r="AI88" s="290"/>
      <c r="AJ88" s="290"/>
    </row>
    <row r="89" spans="1:36" ht="22.5" customHeight="1" x14ac:dyDescent="0.5">
      <c r="A89" s="300"/>
      <c r="B89" s="319" t="s">
        <v>191</v>
      </c>
      <c r="C89" s="312">
        <v>12</v>
      </c>
      <c r="D89" s="312">
        <v>8</v>
      </c>
      <c r="E89" s="312">
        <v>21</v>
      </c>
      <c r="F89" s="312">
        <v>41</v>
      </c>
      <c r="G89" s="312">
        <v>59</v>
      </c>
      <c r="H89" s="312">
        <v>206</v>
      </c>
      <c r="I89" s="312">
        <v>0</v>
      </c>
      <c r="J89" s="312">
        <v>61</v>
      </c>
      <c r="K89" s="312">
        <v>0</v>
      </c>
      <c r="L89" s="313">
        <v>0</v>
      </c>
      <c r="M89" s="312">
        <v>65</v>
      </c>
      <c r="N89" s="313">
        <v>4.9600000000000009</v>
      </c>
      <c r="O89" s="312">
        <v>8558390.818</v>
      </c>
      <c r="P89" s="312">
        <v>247</v>
      </c>
      <c r="Q89" s="312">
        <v>16</v>
      </c>
      <c r="R89" s="314">
        <v>116.4</v>
      </c>
      <c r="S89" s="303">
        <v>8</v>
      </c>
      <c r="T89" s="303">
        <v>17</v>
      </c>
      <c r="U89" s="303">
        <v>18</v>
      </c>
      <c r="V89" s="303">
        <v>4</v>
      </c>
      <c r="W89" s="303">
        <v>24</v>
      </c>
      <c r="X89" s="303">
        <v>1</v>
      </c>
      <c r="Y89" s="303">
        <v>8</v>
      </c>
      <c r="Z89" s="303">
        <v>70</v>
      </c>
      <c r="AA89" s="303">
        <v>2</v>
      </c>
      <c r="AB89" s="303">
        <v>72</v>
      </c>
      <c r="AC89" s="303">
        <v>0</v>
      </c>
      <c r="AD89" s="303">
        <v>0</v>
      </c>
      <c r="AE89" s="303">
        <v>0</v>
      </c>
      <c r="AF89" s="303">
        <v>0</v>
      </c>
      <c r="AG89" s="303">
        <v>0</v>
      </c>
      <c r="AH89" s="303">
        <v>0</v>
      </c>
      <c r="AI89" s="304"/>
      <c r="AJ89" s="304"/>
    </row>
    <row r="90" spans="1:36" ht="22.5" customHeight="1" x14ac:dyDescent="0.5">
      <c r="A90" s="300"/>
      <c r="B90" s="319" t="s">
        <v>287</v>
      </c>
      <c r="C90" s="312">
        <v>7</v>
      </c>
      <c r="D90" s="312">
        <v>45</v>
      </c>
      <c r="E90" s="312">
        <v>8</v>
      </c>
      <c r="F90" s="312">
        <v>60</v>
      </c>
      <c r="G90" s="312">
        <v>291</v>
      </c>
      <c r="H90" s="312">
        <v>0</v>
      </c>
      <c r="I90" s="312">
        <v>0</v>
      </c>
      <c r="J90" s="312">
        <v>0</v>
      </c>
      <c r="K90" s="312">
        <v>0</v>
      </c>
      <c r="L90" s="312">
        <v>0</v>
      </c>
      <c r="M90" s="312">
        <v>988</v>
      </c>
      <c r="N90" s="312">
        <v>19.05</v>
      </c>
      <c r="O90" s="312">
        <v>12696350</v>
      </c>
      <c r="P90" s="312">
        <v>3</v>
      </c>
      <c r="Q90" s="312">
        <v>10</v>
      </c>
      <c r="R90" s="312">
        <v>3.9</v>
      </c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4"/>
      <c r="AJ90" s="304"/>
    </row>
    <row r="91" spans="1:36" ht="22.5" customHeight="1" x14ac:dyDescent="0.5">
      <c r="A91" s="300"/>
      <c r="B91" s="319" t="s">
        <v>192</v>
      </c>
      <c r="C91" s="312">
        <v>3</v>
      </c>
      <c r="D91" s="312">
        <v>39</v>
      </c>
      <c r="E91" s="312">
        <v>7</v>
      </c>
      <c r="F91" s="312">
        <v>49</v>
      </c>
      <c r="G91" s="312">
        <v>65</v>
      </c>
      <c r="H91" s="455">
        <v>7</v>
      </c>
      <c r="I91" s="312">
        <v>1</v>
      </c>
      <c r="J91" s="312">
        <v>99</v>
      </c>
      <c r="K91" s="312">
        <v>0</v>
      </c>
      <c r="L91" s="313">
        <v>0</v>
      </c>
      <c r="M91" s="312">
        <v>611</v>
      </c>
      <c r="N91" s="313">
        <v>8.9930000000000021</v>
      </c>
      <c r="O91" s="312">
        <v>2057941.1</v>
      </c>
      <c r="P91" s="312">
        <v>2</v>
      </c>
      <c r="Q91" s="312">
        <v>3</v>
      </c>
      <c r="R91" s="314">
        <v>22</v>
      </c>
      <c r="S91" s="303">
        <v>8</v>
      </c>
      <c r="T91" s="303">
        <v>2</v>
      </c>
      <c r="U91" s="303">
        <v>26</v>
      </c>
      <c r="V91" s="303">
        <v>19</v>
      </c>
      <c r="W91" s="303">
        <v>3</v>
      </c>
      <c r="X91" s="303">
        <v>1</v>
      </c>
      <c r="Y91" s="303">
        <v>20</v>
      </c>
      <c r="Z91" s="303">
        <v>58</v>
      </c>
      <c r="AA91" s="303">
        <v>1</v>
      </c>
      <c r="AB91" s="303">
        <v>59</v>
      </c>
      <c r="AC91" s="303">
        <v>0</v>
      </c>
      <c r="AD91" s="303">
        <v>0</v>
      </c>
      <c r="AE91" s="303">
        <v>0</v>
      </c>
      <c r="AF91" s="303">
        <v>0</v>
      </c>
      <c r="AG91" s="303">
        <v>0</v>
      </c>
      <c r="AH91" s="303">
        <v>0</v>
      </c>
      <c r="AI91" s="304"/>
      <c r="AJ91" s="304"/>
    </row>
    <row r="92" spans="1:36" ht="22.5" customHeight="1" x14ac:dyDescent="0.5">
      <c r="A92" s="305"/>
      <c r="B92" s="306" t="s">
        <v>6</v>
      </c>
      <c r="C92" s="315">
        <f>SUM(C89:C91)</f>
        <v>22</v>
      </c>
      <c r="D92" s="315">
        <f>SUM(D89:D91)</f>
        <v>92</v>
      </c>
      <c r="E92" s="315">
        <f>SUM(E89:E91)</f>
        <v>36</v>
      </c>
      <c r="F92" s="315">
        <f>SUM(F89:F91)</f>
        <v>150</v>
      </c>
      <c r="G92" s="315">
        <f>SUM(G89:G91)</f>
        <v>415</v>
      </c>
      <c r="H92" s="315">
        <v>213</v>
      </c>
      <c r="I92" s="315">
        <v>2</v>
      </c>
      <c r="J92" s="315">
        <v>60</v>
      </c>
      <c r="K92" s="315">
        <f t="shared" ref="K92:R92" si="18">SUM(K89:K91)</f>
        <v>0</v>
      </c>
      <c r="L92" s="316">
        <f t="shared" si="18"/>
        <v>0</v>
      </c>
      <c r="M92" s="315">
        <f t="shared" si="18"/>
        <v>1664</v>
      </c>
      <c r="N92" s="316">
        <f t="shared" si="18"/>
        <v>33.003</v>
      </c>
      <c r="O92" s="315">
        <f t="shared" si="18"/>
        <v>23312681.918000001</v>
      </c>
      <c r="P92" s="315">
        <f t="shared" si="18"/>
        <v>252</v>
      </c>
      <c r="Q92" s="315">
        <f t="shared" si="18"/>
        <v>29</v>
      </c>
      <c r="R92" s="317">
        <f t="shared" si="18"/>
        <v>142.30000000000001</v>
      </c>
      <c r="S92" s="310">
        <v>20</v>
      </c>
      <c r="T92" s="310">
        <v>24</v>
      </c>
      <c r="U92" s="310">
        <v>58</v>
      </c>
      <c r="V92" s="310">
        <v>26</v>
      </c>
      <c r="W92" s="310">
        <v>40</v>
      </c>
      <c r="X92" s="310">
        <v>4</v>
      </c>
      <c r="Y92" s="310">
        <v>34</v>
      </c>
      <c r="Z92" s="310">
        <v>168</v>
      </c>
      <c r="AA92" s="310">
        <v>4</v>
      </c>
      <c r="AB92" s="310">
        <v>171</v>
      </c>
      <c r="AC92" s="310">
        <v>0</v>
      </c>
      <c r="AD92" s="310">
        <v>0</v>
      </c>
      <c r="AE92" s="310">
        <v>0</v>
      </c>
      <c r="AF92" s="310">
        <v>0</v>
      </c>
      <c r="AG92" s="310">
        <v>0</v>
      </c>
      <c r="AH92" s="310">
        <v>1</v>
      </c>
      <c r="AI92" s="311"/>
      <c r="AJ92" s="311"/>
    </row>
    <row r="93" spans="1:36" ht="22.5" customHeight="1" x14ac:dyDescent="0.5">
      <c r="A93" s="320">
        <v>2</v>
      </c>
      <c r="B93" s="625" t="s">
        <v>193</v>
      </c>
      <c r="C93" s="626"/>
      <c r="D93" s="321"/>
      <c r="E93" s="321"/>
      <c r="F93" s="322"/>
      <c r="G93" s="322"/>
      <c r="H93" s="322"/>
      <c r="I93" s="322"/>
      <c r="J93" s="322"/>
      <c r="K93" s="322"/>
      <c r="L93" s="323"/>
      <c r="M93" s="322"/>
      <c r="N93" s="323"/>
      <c r="O93" s="373"/>
      <c r="P93" s="322"/>
      <c r="Q93" s="322"/>
      <c r="R93" s="324"/>
      <c r="S93" s="325"/>
      <c r="T93" s="325"/>
      <c r="U93" s="325"/>
      <c r="V93" s="325"/>
      <c r="W93" s="325"/>
      <c r="X93" s="325"/>
      <c r="Y93" s="325"/>
      <c r="Z93" s="325"/>
      <c r="AA93" s="325"/>
      <c r="AB93" s="325"/>
      <c r="AC93" s="325"/>
      <c r="AD93" s="325"/>
      <c r="AE93" s="325"/>
      <c r="AF93" s="325"/>
      <c r="AG93" s="325"/>
      <c r="AH93" s="325"/>
      <c r="AI93" s="354"/>
      <c r="AJ93" s="354"/>
    </row>
    <row r="94" spans="1:36" ht="22.5" customHeight="1" x14ac:dyDescent="0.5">
      <c r="A94" s="300"/>
      <c r="B94" s="319" t="s">
        <v>195</v>
      </c>
      <c r="C94" s="312">
        <v>1</v>
      </c>
      <c r="D94" s="312">
        <v>5</v>
      </c>
      <c r="E94" s="312">
        <v>1</v>
      </c>
      <c r="F94" s="312">
        <v>7</v>
      </c>
      <c r="G94" s="312">
        <v>4</v>
      </c>
      <c r="H94" s="312">
        <v>2</v>
      </c>
      <c r="I94" s="312">
        <v>2</v>
      </c>
      <c r="J94" s="312">
        <v>8</v>
      </c>
      <c r="K94" s="312">
        <v>0</v>
      </c>
      <c r="L94" s="312">
        <v>0</v>
      </c>
      <c r="M94" s="312">
        <v>330</v>
      </c>
      <c r="N94" s="312">
        <v>3.3220000000000001</v>
      </c>
      <c r="O94" s="312">
        <v>480600</v>
      </c>
      <c r="P94" s="312">
        <v>0</v>
      </c>
      <c r="Q94" s="312">
        <v>2</v>
      </c>
      <c r="R94" s="312">
        <v>0</v>
      </c>
      <c r="S94" s="303">
        <v>0</v>
      </c>
      <c r="T94" s="303">
        <v>4</v>
      </c>
      <c r="U94" s="303">
        <v>13</v>
      </c>
      <c r="V94" s="303">
        <v>24</v>
      </c>
      <c r="W94" s="303">
        <v>0</v>
      </c>
      <c r="X94" s="303">
        <v>0</v>
      </c>
      <c r="Y94" s="303">
        <v>31</v>
      </c>
      <c r="Z94" s="303">
        <v>41</v>
      </c>
      <c r="AA94" s="303">
        <v>0</v>
      </c>
      <c r="AB94" s="303">
        <v>40</v>
      </c>
      <c r="AC94" s="303">
        <v>0</v>
      </c>
      <c r="AD94" s="303">
        <v>0</v>
      </c>
      <c r="AE94" s="303">
        <v>0</v>
      </c>
      <c r="AF94" s="303">
        <v>0</v>
      </c>
      <c r="AG94" s="303">
        <v>0</v>
      </c>
      <c r="AH94" s="303">
        <v>1</v>
      </c>
      <c r="AI94" s="304"/>
      <c r="AJ94" s="304"/>
    </row>
    <row r="95" spans="1:36" ht="22.5" customHeight="1" x14ac:dyDescent="0.5">
      <c r="A95" s="300"/>
      <c r="B95" s="319" t="s">
        <v>194</v>
      </c>
      <c r="C95" s="312">
        <v>0</v>
      </c>
      <c r="D95" s="312">
        <v>24</v>
      </c>
      <c r="E95" s="312">
        <v>19</v>
      </c>
      <c r="F95" s="312">
        <v>43</v>
      </c>
      <c r="G95" s="312">
        <v>27</v>
      </c>
      <c r="H95" s="312">
        <v>0</v>
      </c>
      <c r="I95" s="312">
        <v>0</v>
      </c>
      <c r="J95" s="312">
        <v>0</v>
      </c>
      <c r="K95" s="312">
        <v>0</v>
      </c>
      <c r="L95" s="313">
        <v>0</v>
      </c>
      <c r="M95" s="312">
        <v>135</v>
      </c>
      <c r="N95" s="313">
        <v>6.1359000000000004</v>
      </c>
      <c r="O95" s="312">
        <v>1058405</v>
      </c>
      <c r="P95" s="312">
        <v>2</v>
      </c>
      <c r="Q95" s="312">
        <v>14</v>
      </c>
      <c r="R95" s="314">
        <v>0</v>
      </c>
      <c r="S95" s="303">
        <v>3</v>
      </c>
      <c r="T95" s="303">
        <v>5</v>
      </c>
      <c r="U95" s="303">
        <v>9</v>
      </c>
      <c r="V95" s="303">
        <v>15</v>
      </c>
      <c r="W95" s="303">
        <v>10</v>
      </c>
      <c r="X95" s="303">
        <v>3</v>
      </c>
      <c r="Y95" s="303">
        <v>12</v>
      </c>
      <c r="Z95" s="303">
        <v>45</v>
      </c>
      <c r="AA95" s="303">
        <v>0</v>
      </c>
      <c r="AB95" s="303">
        <v>45</v>
      </c>
      <c r="AC95" s="303">
        <v>0</v>
      </c>
      <c r="AD95" s="303">
        <v>0</v>
      </c>
      <c r="AE95" s="303">
        <v>0</v>
      </c>
      <c r="AF95" s="303">
        <v>0</v>
      </c>
      <c r="AG95" s="303">
        <v>0</v>
      </c>
      <c r="AH95" s="303">
        <v>0</v>
      </c>
      <c r="AI95" s="304"/>
      <c r="AJ95" s="304"/>
    </row>
    <row r="96" spans="1:36" ht="22.5" customHeight="1" x14ac:dyDescent="0.5">
      <c r="A96" s="300"/>
      <c r="B96" s="319" t="s">
        <v>396</v>
      </c>
      <c r="C96" s="312">
        <v>0</v>
      </c>
      <c r="D96" s="312">
        <v>0</v>
      </c>
      <c r="E96" s="312">
        <v>0</v>
      </c>
      <c r="F96" s="312">
        <v>0</v>
      </c>
      <c r="G96" s="312">
        <v>0</v>
      </c>
      <c r="H96" s="312">
        <v>0</v>
      </c>
      <c r="I96" s="312">
        <v>0</v>
      </c>
      <c r="J96" s="312">
        <v>0</v>
      </c>
      <c r="K96" s="312">
        <v>0</v>
      </c>
      <c r="L96" s="312">
        <v>0</v>
      </c>
      <c r="M96" s="312">
        <v>0</v>
      </c>
      <c r="N96" s="312">
        <v>0</v>
      </c>
      <c r="O96" s="312">
        <v>0</v>
      </c>
      <c r="P96" s="312">
        <v>0</v>
      </c>
      <c r="Q96" s="312">
        <v>0</v>
      </c>
      <c r="R96" s="312">
        <v>0</v>
      </c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4"/>
      <c r="AJ96" s="304"/>
    </row>
    <row r="97" spans="1:36" ht="22.5" customHeight="1" x14ac:dyDescent="0.5">
      <c r="A97" s="300"/>
      <c r="B97" s="319" t="s">
        <v>351</v>
      </c>
      <c r="C97" s="312">
        <v>0</v>
      </c>
      <c r="D97" s="312">
        <v>4</v>
      </c>
      <c r="E97" s="312">
        <v>0</v>
      </c>
      <c r="F97" s="312">
        <v>4</v>
      </c>
      <c r="G97" s="312">
        <v>0</v>
      </c>
      <c r="H97" s="312">
        <v>0</v>
      </c>
      <c r="I97" s="312">
        <v>0</v>
      </c>
      <c r="J97" s="312">
        <v>0</v>
      </c>
      <c r="K97" s="312">
        <v>0</v>
      </c>
      <c r="L97" s="313">
        <v>0</v>
      </c>
      <c r="M97" s="312">
        <v>9</v>
      </c>
      <c r="N97" s="313">
        <v>0.996</v>
      </c>
      <c r="O97" s="312">
        <v>51000</v>
      </c>
      <c r="P97" s="312">
        <v>0</v>
      </c>
      <c r="Q97" s="312">
        <v>0</v>
      </c>
      <c r="R97" s="314">
        <v>0</v>
      </c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4"/>
      <c r="AJ97" s="304"/>
    </row>
    <row r="98" spans="1:36" ht="22.5" customHeight="1" x14ac:dyDescent="0.5">
      <c r="A98" s="300"/>
      <c r="B98" s="319" t="s">
        <v>196</v>
      </c>
      <c r="C98" s="312">
        <v>5</v>
      </c>
      <c r="D98" s="312">
        <v>8</v>
      </c>
      <c r="E98" s="312">
        <v>6</v>
      </c>
      <c r="F98" s="312">
        <v>19</v>
      </c>
      <c r="G98" s="312">
        <v>14</v>
      </c>
      <c r="H98" s="312">
        <v>7</v>
      </c>
      <c r="I98" s="312">
        <v>3</v>
      </c>
      <c r="J98" s="312">
        <v>2</v>
      </c>
      <c r="K98" s="312">
        <v>0</v>
      </c>
      <c r="L98" s="313">
        <v>0</v>
      </c>
      <c r="M98" s="312">
        <v>173</v>
      </c>
      <c r="N98" s="313">
        <v>10.190000000000001</v>
      </c>
      <c r="O98" s="312">
        <v>938721.13300000003</v>
      </c>
      <c r="P98" s="312">
        <v>2</v>
      </c>
      <c r="Q98" s="312">
        <v>398</v>
      </c>
      <c r="R98" s="314">
        <v>15</v>
      </c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4"/>
      <c r="AJ98" s="304"/>
    </row>
    <row r="99" spans="1:36" ht="22.5" customHeight="1" x14ac:dyDescent="0.5">
      <c r="A99" s="305"/>
      <c r="B99" s="306" t="s">
        <v>6</v>
      </c>
      <c r="C99" s="315">
        <f t="shared" ref="C99:AH99" si="19">SUM(C94:C98)</f>
        <v>6</v>
      </c>
      <c r="D99" s="315">
        <f t="shared" si="19"/>
        <v>41</v>
      </c>
      <c r="E99" s="315">
        <f t="shared" si="19"/>
        <v>26</v>
      </c>
      <c r="F99" s="315">
        <f t="shared" si="19"/>
        <v>73</v>
      </c>
      <c r="G99" s="315">
        <f>SUM(G94:G98)</f>
        <v>45</v>
      </c>
      <c r="H99" s="315">
        <v>10</v>
      </c>
      <c r="I99" s="315">
        <v>1</v>
      </c>
      <c r="J99" s="315">
        <v>10</v>
      </c>
      <c r="K99" s="315">
        <f t="shared" si="19"/>
        <v>0</v>
      </c>
      <c r="L99" s="316">
        <f t="shared" si="19"/>
        <v>0</v>
      </c>
      <c r="M99" s="315">
        <f t="shared" si="19"/>
        <v>647</v>
      </c>
      <c r="N99" s="316">
        <f t="shared" si="19"/>
        <v>20.643900000000002</v>
      </c>
      <c r="O99" s="315">
        <f t="shared" si="19"/>
        <v>2528726.1329999999</v>
      </c>
      <c r="P99" s="315">
        <f t="shared" si="19"/>
        <v>4</v>
      </c>
      <c r="Q99" s="315">
        <f t="shared" si="19"/>
        <v>414</v>
      </c>
      <c r="R99" s="317">
        <f t="shared" si="19"/>
        <v>15</v>
      </c>
      <c r="S99" s="374">
        <f t="shared" si="19"/>
        <v>3</v>
      </c>
      <c r="T99" s="374">
        <f t="shared" si="19"/>
        <v>9</v>
      </c>
      <c r="U99" s="374">
        <f t="shared" si="19"/>
        <v>22</v>
      </c>
      <c r="V99" s="374">
        <f t="shared" si="19"/>
        <v>39</v>
      </c>
      <c r="W99" s="374">
        <f t="shared" si="19"/>
        <v>10</v>
      </c>
      <c r="X99" s="374">
        <f t="shared" si="19"/>
        <v>3</v>
      </c>
      <c r="Y99" s="374">
        <f t="shared" si="19"/>
        <v>43</v>
      </c>
      <c r="Z99" s="374">
        <f t="shared" si="19"/>
        <v>86</v>
      </c>
      <c r="AA99" s="374">
        <f t="shared" si="19"/>
        <v>0</v>
      </c>
      <c r="AB99" s="374">
        <f t="shared" si="19"/>
        <v>85</v>
      </c>
      <c r="AC99" s="374">
        <f t="shared" si="19"/>
        <v>0</v>
      </c>
      <c r="AD99" s="374">
        <f t="shared" si="19"/>
        <v>0</v>
      </c>
      <c r="AE99" s="374">
        <f t="shared" si="19"/>
        <v>0</v>
      </c>
      <c r="AF99" s="374">
        <f t="shared" si="19"/>
        <v>0</v>
      </c>
      <c r="AG99" s="374">
        <f t="shared" si="19"/>
        <v>0</v>
      </c>
      <c r="AH99" s="374">
        <f t="shared" si="19"/>
        <v>1</v>
      </c>
      <c r="AI99" s="311"/>
      <c r="AJ99" s="311"/>
    </row>
    <row r="100" spans="1:36" ht="22.5" customHeight="1" x14ac:dyDescent="0.5">
      <c r="A100" s="585" t="s">
        <v>122</v>
      </c>
      <c r="B100" s="610" t="s">
        <v>174</v>
      </c>
      <c r="C100" s="613" t="s">
        <v>15</v>
      </c>
      <c r="D100" s="614"/>
      <c r="E100" s="615"/>
      <c r="F100" s="587" t="s">
        <v>121</v>
      </c>
      <c r="G100" s="587" t="s">
        <v>120</v>
      </c>
      <c r="H100" s="598" t="s">
        <v>56</v>
      </c>
      <c r="I100" s="599"/>
      <c r="J100" s="600"/>
      <c r="K100" s="592" t="s">
        <v>57</v>
      </c>
      <c r="L100" s="594"/>
      <c r="M100" s="594"/>
      <c r="N100" s="594"/>
      <c r="O100" s="601" t="s">
        <v>125</v>
      </c>
      <c r="P100" s="587" t="s">
        <v>124</v>
      </c>
      <c r="Q100" s="605" t="s">
        <v>58</v>
      </c>
      <c r="R100" s="606"/>
      <c r="S100" s="580" t="s">
        <v>184</v>
      </c>
      <c r="T100" s="580" t="s">
        <v>185</v>
      </c>
      <c r="U100" s="580" t="s">
        <v>101</v>
      </c>
      <c r="V100" s="580" t="s">
        <v>102</v>
      </c>
      <c r="W100" s="580" t="s">
        <v>186</v>
      </c>
      <c r="X100" s="580" t="s">
        <v>187</v>
      </c>
      <c r="Y100" s="580" t="s">
        <v>103</v>
      </c>
      <c r="Z100" s="580" t="s">
        <v>106</v>
      </c>
      <c r="AA100" s="580" t="s">
        <v>107</v>
      </c>
      <c r="AB100" s="581" t="s">
        <v>65</v>
      </c>
      <c r="AC100" s="582"/>
      <c r="AD100" s="582"/>
      <c r="AE100" s="583"/>
      <c r="AF100" s="583"/>
      <c r="AG100" s="583"/>
      <c r="AH100" s="584"/>
      <c r="AI100" s="272"/>
      <c r="AJ100" s="272"/>
    </row>
    <row r="101" spans="1:36" ht="22.5" customHeight="1" x14ac:dyDescent="0.5">
      <c r="A101" s="609"/>
      <c r="B101" s="611"/>
      <c r="C101" s="585" t="s">
        <v>17</v>
      </c>
      <c r="D101" s="587" t="s">
        <v>119</v>
      </c>
      <c r="E101" s="585" t="s">
        <v>18</v>
      </c>
      <c r="F101" s="604"/>
      <c r="G101" s="604"/>
      <c r="H101" s="589" t="s">
        <v>59</v>
      </c>
      <c r="I101" s="590"/>
      <c r="J101" s="591"/>
      <c r="K101" s="592" t="s">
        <v>11</v>
      </c>
      <c r="L101" s="593"/>
      <c r="M101" s="592" t="s">
        <v>12</v>
      </c>
      <c r="N101" s="594"/>
      <c r="O101" s="602"/>
      <c r="P101" s="604"/>
      <c r="Q101" s="273" t="s">
        <v>9</v>
      </c>
      <c r="R101" s="274" t="s">
        <v>60</v>
      </c>
      <c r="S101" s="580"/>
      <c r="T101" s="580"/>
      <c r="U101" s="580"/>
      <c r="V101" s="580"/>
      <c r="W101" s="580"/>
      <c r="X101" s="580"/>
      <c r="Y101" s="580"/>
      <c r="Z101" s="580"/>
      <c r="AA101" s="580"/>
      <c r="AB101" s="595" t="s">
        <v>116</v>
      </c>
      <c r="AC101" s="596"/>
      <c r="AD101" s="597"/>
      <c r="AE101" s="577" t="s">
        <v>96</v>
      </c>
      <c r="AF101" s="578" t="s">
        <v>67</v>
      </c>
      <c r="AG101" s="578" t="s">
        <v>68</v>
      </c>
      <c r="AH101" s="578" t="s">
        <v>69</v>
      </c>
      <c r="AI101" s="272"/>
      <c r="AJ101" s="272"/>
    </row>
    <row r="102" spans="1:36" ht="45.75" customHeight="1" x14ac:dyDescent="0.5">
      <c r="A102" s="586"/>
      <c r="B102" s="612"/>
      <c r="C102" s="586"/>
      <c r="D102" s="588"/>
      <c r="E102" s="586"/>
      <c r="F102" s="588"/>
      <c r="G102" s="588"/>
      <c r="H102" s="275" t="s">
        <v>7</v>
      </c>
      <c r="I102" s="275" t="s">
        <v>61</v>
      </c>
      <c r="J102" s="275" t="s">
        <v>62</v>
      </c>
      <c r="K102" s="275" t="s">
        <v>48</v>
      </c>
      <c r="L102" s="276" t="s">
        <v>352</v>
      </c>
      <c r="M102" s="275" t="s">
        <v>48</v>
      </c>
      <c r="N102" s="277" t="s">
        <v>352</v>
      </c>
      <c r="O102" s="603"/>
      <c r="P102" s="588"/>
      <c r="Q102" s="278" t="s">
        <v>49</v>
      </c>
      <c r="R102" s="279" t="s">
        <v>50</v>
      </c>
      <c r="S102" s="580"/>
      <c r="T102" s="580"/>
      <c r="U102" s="580"/>
      <c r="V102" s="580"/>
      <c r="W102" s="580"/>
      <c r="X102" s="580"/>
      <c r="Y102" s="580"/>
      <c r="Z102" s="580"/>
      <c r="AA102" s="580"/>
      <c r="AB102" s="280" t="s">
        <v>66</v>
      </c>
      <c r="AC102" s="280" t="s">
        <v>117</v>
      </c>
      <c r="AD102" s="280" t="s">
        <v>118</v>
      </c>
      <c r="AE102" s="577"/>
      <c r="AF102" s="578"/>
      <c r="AG102" s="578"/>
      <c r="AH102" s="578"/>
      <c r="AI102" s="272"/>
      <c r="AJ102" s="272"/>
    </row>
    <row r="103" spans="1:36" ht="22.5" customHeight="1" x14ac:dyDescent="0.5">
      <c r="A103" s="320">
        <v>3</v>
      </c>
      <c r="B103" s="618" t="s">
        <v>197</v>
      </c>
      <c r="C103" s="619"/>
      <c r="D103" s="318"/>
      <c r="E103" s="318"/>
      <c r="F103" s="284"/>
      <c r="G103" s="284"/>
      <c r="H103" s="284"/>
      <c r="I103" s="284"/>
      <c r="J103" s="284"/>
      <c r="K103" s="284"/>
      <c r="L103" s="286"/>
      <c r="M103" s="284"/>
      <c r="N103" s="286"/>
      <c r="O103" s="284"/>
      <c r="P103" s="375"/>
      <c r="Q103" s="375"/>
      <c r="R103" s="376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289"/>
      <c r="AD103" s="289"/>
      <c r="AE103" s="289"/>
      <c r="AF103" s="289"/>
      <c r="AG103" s="289"/>
      <c r="AH103" s="289"/>
      <c r="AI103" s="290"/>
      <c r="AJ103" s="290"/>
    </row>
    <row r="104" spans="1:36" ht="22.5" customHeight="1" x14ac:dyDescent="0.5">
      <c r="A104" s="300"/>
      <c r="B104" s="326" t="s">
        <v>200</v>
      </c>
      <c r="C104" s="312">
        <v>19</v>
      </c>
      <c r="D104" s="312">
        <v>51</v>
      </c>
      <c r="E104" s="312">
        <v>13</v>
      </c>
      <c r="F104" s="312">
        <v>83</v>
      </c>
      <c r="G104" s="312">
        <v>31</v>
      </c>
      <c r="H104" s="312">
        <v>120</v>
      </c>
      <c r="I104" s="312">
        <v>1</v>
      </c>
      <c r="J104" s="312">
        <v>17</v>
      </c>
      <c r="K104" s="312">
        <v>0</v>
      </c>
      <c r="L104" s="313">
        <v>0</v>
      </c>
      <c r="M104" s="312">
        <v>502</v>
      </c>
      <c r="N104" s="313">
        <v>27.761999999999993</v>
      </c>
      <c r="O104" s="312">
        <v>3616389.89</v>
      </c>
      <c r="P104" s="312">
        <v>0</v>
      </c>
      <c r="Q104" s="312">
        <v>55</v>
      </c>
      <c r="R104" s="314">
        <v>9.6999999999999993</v>
      </c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4"/>
      <c r="AJ104" s="304"/>
    </row>
    <row r="105" spans="1:36" ht="22.5" customHeight="1" x14ac:dyDescent="0.5">
      <c r="A105" s="300"/>
      <c r="B105" s="326" t="s">
        <v>397</v>
      </c>
      <c r="C105" s="312">
        <v>0</v>
      </c>
      <c r="D105" s="312">
        <v>1</v>
      </c>
      <c r="E105" s="312">
        <v>0</v>
      </c>
      <c r="F105" s="312">
        <v>1</v>
      </c>
      <c r="G105" s="312">
        <v>1</v>
      </c>
      <c r="H105" s="312">
        <v>0</v>
      </c>
      <c r="I105" s="312">
        <v>0</v>
      </c>
      <c r="J105" s="312">
        <v>0</v>
      </c>
      <c r="K105" s="312">
        <v>0</v>
      </c>
      <c r="L105" s="312">
        <v>0</v>
      </c>
      <c r="M105" s="312">
        <v>46</v>
      </c>
      <c r="N105" s="312">
        <v>1.64</v>
      </c>
      <c r="O105" s="312">
        <v>0</v>
      </c>
      <c r="P105" s="312">
        <v>0</v>
      </c>
      <c r="Q105" s="312">
        <v>0</v>
      </c>
      <c r="R105" s="312">
        <v>0</v>
      </c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4"/>
      <c r="AJ105" s="304"/>
    </row>
    <row r="106" spans="1:36" ht="22.5" customHeight="1" x14ac:dyDescent="0.5">
      <c r="A106" s="300"/>
      <c r="B106" s="326" t="s">
        <v>199</v>
      </c>
      <c r="C106" s="312">
        <v>6</v>
      </c>
      <c r="D106" s="312">
        <v>171</v>
      </c>
      <c r="E106" s="312">
        <v>10</v>
      </c>
      <c r="F106" s="312">
        <v>187</v>
      </c>
      <c r="G106" s="312">
        <v>206</v>
      </c>
      <c r="H106" s="312">
        <v>145</v>
      </c>
      <c r="I106" s="312">
        <v>1</v>
      </c>
      <c r="J106" s="312">
        <v>93</v>
      </c>
      <c r="K106" s="312">
        <v>0</v>
      </c>
      <c r="L106" s="313">
        <v>0</v>
      </c>
      <c r="M106" s="312">
        <v>1306</v>
      </c>
      <c r="N106" s="313">
        <v>43.385999999999996</v>
      </c>
      <c r="O106" s="312">
        <v>20451960.23</v>
      </c>
      <c r="P106" s="312">
        <v>1</v>
      </c>
      <c r="Q106" s="312">
        <v>44</v>
      </c>
      <c r="R106" s="314">
        <v>30.4</v>
      </c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4"/>
      <c r="AJ106" s="304"/>
    </row>
    <row r="107" spans="1:36" ht="22.5" customHeight="1" x14ac:dyDescent="0.5">
      <c r="A107" s="300"/>
      <c r="B107" s="326" t="s">
        <v>363</v>
      </c>
      <c r="C107" s="312">
        <v>4</v>
      </c>
      <c r="D107" s="312">
        <v>109</v>
      </c>
      <c r="E107" s="312">
        <v>9</v>
      </c>
      <c r="F107" s="312">
        <v>122</v>
      </c>
      <c r="G107" s="312">
        <v>123</v>
      </c>
      <c r="H107" s="312">
        <v>24</v>
      </c>
      <c r="I107" s="312">
        <v>2</v>
      </c>
      <c r="J107" s="312">
        <v>15</v>
      </c>
      <c r="K107" s="312">
        <v>0</v>
      </c>
      <c r="L107" s="313">
        <v>0</v>
      </c>
      <c r="M107" s="312">
        <v>1621</v>
      </c>
      <c r="N107" s="313">
        <v>40.11399999999999</v>
      </c>
      <c r="O107" s="312">
        <v>6331907.3599999994</v>
      </c>
      <c r="P107" s="312">
        <v>2</v>
      </c>
      <c r="Q107" s="312">
        <v>9</v>
      </c>
      <c r="R107" s="314">
        <v>9.9</v>
      </c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4"/>
      <c r="AJ107" s="304"/>
    </row>
    <row r="108" spans="1:36" ht="22.5" customHeight="1" x14ac:dyDescent="0.5">
      <c r="A108" s="300"/>
      <c r="B108" s="326" t="s">
        <v>383</v>
      </c>
      <c r="C108" s="312">
        <v>2</v>
      </c>
      <c r="D108" s="312">
        <v>0</v>
      </c>
      <c r="E108" s="312">
        <v>0</v>
      </c>
      <c r="F108" s="312">
        <v>2</v>
      </c>
      <c r="G108" s="312">
        <v>0</v>
      </c>
      <c r="H108" s="312">
        <v>5</v>
      </c>
      <c r="I108" s="312">
        <v>0</v>
      </c>
      <c r="J108" s="312">
        <v>29</v>
      </c>
      <c r="K108" s="312">
        <v>0</v>
      </c>
      <c r="L108" s="312">
        <v>0</v>
      </c>
      <c r="M108" s="312">
        <v>0</v>
      </c>
      <c r="N108" s="312">
        <v>0</v>
      </c>
      <c r="O108" s="312">
        <v>0</v>
      </c>
      <c r="P108" s="312">
        <v>0</v>
      </c>
      <c r="Q108" s="312">
        <v>0</v>
      </c>
      <c r="R108" s="312">
        <v>0</v>
      </c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4"/>
      <c r="AJ108" s="304"/>
    </row>
    <row r="109" spans="1:36" ht="22.5" customHeight="1" x14ac:dyDescent="0.5">
      <c r="A109" s="300"/>
      <c r="B109" s="326" t="s">
        <v>198</v>
      </c>
      <c r="C109" s="312">
        <v>44</v>
      </c>
      <c r="D109" s="312">
        <v>145</v>
      </c>
      <c r="E109" s="312">
        <v>7</v>
      </c>
      <c r="F109" s="312">
        <v>196</v>
      </c>
      <c r="G109" s="312">
        <v>122</v>
      </c>
      <c r="H109" s="312">
        <v>288</v>
      </c>
      <c r="I109" s="312">
        <v>1</v>
      </c>
      <c r="J109" s="312">
        <v>99</v>
      </c>
      <c r="K109" s="312">
        <v>0</v>
      </c>
      <c r="L109" s="313">
        <v>0</v>
      </c>
      <c r="M109" s="312">
        <v>2634</v>
      </c>
      <c r="N109" s="313">
        <v>62.788800000000023</v>
      </c>
      <c r="O109" s="312">
        <v>5728982.9199999999</v>
      </c>
      <c r="P109" s="312">
        <v>3</v>
      </c>
      <c r="Q109" s="312">
        <v>60</v>
      </c>
      <c r="R109" s="377">
        <v>0</v>
      </c>
      <c r="S109" s="303">
        <v>21</v>
      </c>
      <c r="T109" s="303">
        <v>47</v>
      </c>
      <c r="U109" s="303">
        <v>46</v>
      </c>
      <c r="V109" s="303">
        <v>120</v>
      </c>
      <c r="W109" s="303">
        <v>3</v>
      </c>
      <c r="X109" s="303">
        <v>1</v>
      </c>
      <c r="Y109" s="303">
        <v>44</v>
      </c>
      <c r="Z109" s="303">
        <v>237</v>
      </c>
      <c r="AA109" s="303">
        <v>1</v>
      </c>
      <c r="AB109" s="303">
        <v>233</v>
      </c>
      <c r="AC109" s="303">
        <v>0</v>
      </c>
      <c r="AD109" s="303">
        <v>1</v>
      </c>
      <c r="AE109" s="303">
        <v>3</v>
      </c>
      <c r="AF109" s="303">
        <v>1</v>
      </c>
      <c r="AG109" s="303">
        <v>0</v>
      </c>
      <c r="AH109" s="303">
        <v>0</v>
      </c>
      <c r="AI109" s="304"/>
      <c r="AJ109" s="304"/>
    </row>
    <row r="110" spans="1:36" ht="22.5" customHeight="1" x14ac:dyDescent="0.5">
      <c r="A110" s="305"/>
      <c r="B110" s="306" t="s">
        <v>6</v>
      </c>
      <c r="C110" s="315">
        <f>SUM(C104:C109)</f>
        <v>75</v>
      </c>
      <c r="D110" s="315">
        <f>SUM(D104:D109)</f>
        <v>477</v>
      </c>
      <c r="E110" s="315">
        <f>SUM(E104:E109)</f>
        <v>39</v>
      </c>
      <c r="F110" s="315">
        <f>SUM(F104:F109)</f>
        <v>591</v>
      </c>
      <c r="G110" s="315">
        <f>SUM(G104:G109)</f>
        <v>483</v>
      </c>
      <c r="H110" s="315">
        <v>583</v>
      </c>
      <c r="I110" s="315">
        <v>3</v>
      </c>
      <c r="J110" s="315">
        <v>53</v>
      </c>
      <c r="K110" s="315">
        <f t="shared" ref="K110" si="20">SUM(K104:K109)</f>
        <v>0</v>
      </c>
      <c r="L110" s="316">
        <f t="shared" ref="L110:R110" si="21">SUM(L104:L109)</f>
        <v>0</v>
      </c>
      <c r="M110" s="315">
        <f t="shared" si="21"/>
        <v>6109</v>
      </c>
      <c r="N110" s="316">
        <f t="shared" si="21"/>
        <v>175.6908</v>
      </c>
      <c r="O110" s="315">
        <f t="shared" si="21"/>
        <v>36129240.399999999</v>
      </c>
      <c r="P110" s="315">
        <f t="shared" si="21"/>
        <v>6</v>
      </c>
      <c r="Q110" s="315">
        <f t="shared" si="21"/>
        <v>168</v>
      </c>
      <c r="R110" s="317">
        <f t="shared" si="21"/>
        <v>49.999999999999993</v>
      </c>
      <c r="S110" s="310">
        <v>36</v>
      </c>
      <c r="T110" s="310">
        <v>70</v>
      </c>
      <c r="U110" s="310">
        <v>162</v>
      </c>
      <c r="V110" s="310">
        <v>302</v>
      </c>
      <c r="W110" s="310">
        <v>13</v>
      </c>
      <c r="X110" s="310">
        <v>1</v>
      </c>
      <c r="Y110" s="310">
        <v>151</v>
      </c>
      <c r="Z110" s="310">
        <v>577</v>
      </c>
      <c r="AA110" s="310">
        <v>7</v>
      </c>
      <c r="AB110" s="310">
        <v>553</v>
      </c>
      <c r="AC110" s="310">
        <v>0</v>
      </c>
      <c r="AD110" s="310">
        <v>1</v>
      </c>
      <c r="AE110" s="310">
        <v>29</v>
      </c>
      <c r="AF110" s="310">
        <v>1</v>
      </c>
      <c r="AG110" s="310">
        <v>0</v>
      </c>
      <c r="AH110" s="310">
        <v>0</v>
      </c>
      <c r="AI110" s="311"/>
      <c r="AJ110" s="311"/>
    </row>
    <row r="111" spans="1:36" ht="22.5" customHeight="1" x14ac:dyDescent="0.5">
      <c r="A111" s="320">
        <v>4</v>
      </c>
      <c r="B111" s="618" t="s">
        <v>201</v>
      </c>
      <c r="C111" s="619"/>
      <c r="D111" s="321"/>
      <c r="E111" s="321"/>
      <c r="F111" s="322"/>
      <c r="G111" s="322"/>
      <c r="H111" s="322"/>
      <c r="I111" s="322"/>
      <c r="J111" s="322"/>
      <c r="K111" s="322"/>
      <c r="L111" s="323"/>
      <c r="M111" s="322"/>
      <c r="N111" s="323"/>
      <c r="O111" s="373"/>
      <c r="P111" s="322"/>
      <c r="Q111" s="322"/>
      <c r="R111" s="324"/>
      <c r="S111" s="325"/>
      <c r="T111" s="325"/>
      <c r="U111" s="325"/>
      <c r="V111" s="325"/>
      <c r="W111" s="325"/>
      <c r="X111" s="325"/>
      <c r="Y111" s="325"/>
      <c r="Z111" s="325"/>
      <c r="AA111" s="325"/>
      <c r="AB111" s="325"/>
      <c r="AC111" s="325"/>
      <c r="AD111" s="325"/>
      <c r="AE111" s="325"/>
      <c r="AF111" s="325"/>
      <c r="AG111" s="325"/>
      <c r="AH111" s="325"/>
      <c r="AI111" s="354"/>
      <c r="AJ111" s="354"/>
    </row>
    <row r="112" spans="1:36" ht="22.5" customHeight="1" x14ac:dyDescent="0.5">
      <c r="A112" s="300"/>
      <c r="B112" s="326" t="s">
        <v>203</v>
      </c>
      <c r="C112" s="312">
        <v>3</v>
      </c>
      <c r="D112" s="312">
        <v>3</v>
      </c>
      <c r="E112" s="312">
        <v>1</v>
      </c>
      <c r="F112" s="312">
        <v>7</v>
      </c>
      <c r="G112" s="312">
        <v>1</v>
      </c>
      <c r="H112" s="312">
        <v>6</v>
      </c>
      <c r="I112" s="312">
        <v>1</v>
      </c>
      <c r="J112" s="312">
        <v>25</v>
      </c>
      <c r="K112" s="312">
        <v>0</v>
      </c>
      <c r="L112" s="312">
        <v>0</v>
      </c>
      <c r="M112" s="312">
        <v>4</v>
      </c>
      <c r="N112" s="312">
        <v>0.60000000000000009</v>
      </c>
      <c r="O112" s="312">
        <v>5500</v>
      </c>
      <c r="P112" s="312">
        <v>54</v>
      </c>
      <c r="Q112" s="312">
        <v>0</v>
      </c>
      <c r="R112" s="312">
        <v>0</v>
      </c>
      <c r="S112" s="303">
        <v>2</v>
      </c>
      <c r="T112" s="303">
        <v>2</v>
      </c>
      <c r="U112" s="303">
        <v>12</v>
      </c>
      <c r="V112" s="303">
        <v>33</v>
      </c>
      <c r="W112" s="303">
        <v>1</v>
      </c>
      <c r="X112" s="303">
        <v>1</v>
      </c>
      <c r="Y112" s="303">
        <v>20</v>
      </c>
      <c r="Z112" s="303">
        <v>51</v>
      </c>
      <c r="AA112" s="303">
        <v>0</v>
      </c>
      <c r="AB112" s="303">
        <v>51</v>
      </c>
      <c r="AC112" s="303">
        <v>0</v>
      </c>
      <c r="AD112" s="303">
        <v>0</v>
      </c>
      <c r="AE112" s="303">
        <v>0</v>
      </c>
      <c r="AF112" s="303">
        <v>0</v>
      </c>
      <c r="AG112" s="303">
        <v>0</v>
      </c>
      <c r="AH112" s="303">
        <v>0</v>
      </c>
      <c r="AI112" s="304"/>
      <c r="AJ112" s="304"/>
    </row>
    <row r="113" spans="1:36" ht="22.5" customHeight="1" x14ac:dyDescent="0.5">
      <c r="A113" s="300"/>
      <c r="B113" s="326" t="s">
        <v>406</v>
      </c>
      <c r="C113" s="312">
        <v>4</v>
      </c>
      <c r="D113" s="312">
        <v>5</v>
      </c>
      <c r="E113" s="312">
        <v>2</v>
      </c>
      <c r="F113" s="312">
        <v>11</v>
      </c>
      <c r="G113" s="312">
        <v>8</v>
      </c>
      <c r="H113" s="312">
        <v>85</v>
      </c>
      <c r="I113" s="312">
        <v>3</v>
      </c>
      <c r="J113" s="314">
        <v>58.870000000000005</v>
      </c>
      <c r="K113" s="312">
        <v>0</v>
      </c>
      <c r="L113" s="312">
        <v>0</v>
      </c>
      <c r="M113" s="312">
        <v>119</v>
      </c>
      <c r="N113" s="312">
        <v>2.9450000000000003</v>
      </c>
      <c r="O113" s="312">
        <v>609414</v>
      </c>
      <c r="P113" s="312">
        <v>1893</v>
      </c>
      <c r="Q113" s="312">
        <v>0</v>
      </c>
      <c r="R113" s="312">
        <v>0</v>
      </c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4"/>
      <c r="AJ113" s="304"/>
    </row>
    <row r="114" spans="1:36" ht="22.5" customHeight="1" x14ac:dyDescent="0.5">
      <c r="A114" s="300"/>
      <c r="B114" s="326" t="s">
        <v>202</v>
      </c>
      <c r="C114" s="312">
        <v>33</v>
      </c>
      <c r="D114" s="312">
        <v>53</v>
      </c>
      <c r="E114" s="312">
        <v>11</v>
      </c>
      <c r="F114" s="312">
        <v>97</v>
      </c>
      <c r="G114" s="312">
        <v>37</v>
      </c>
      <c r="H114" s="312">
        <v>294</v>
      </c>
      <c r="I114" s="312">
        <v>3</v>
      </c>
      <c r="J114" s="312">
        <v>60</v>
      </c>
      <c r="K114" s="312">
        <v>0</v>
      </c>
      <c r="L114" s="313">
        <v>0</v>
      </c>
      <c r="M114" s="312">
        <v>833</v>
      </c>
      <c r="N114" s="313">
        <v>48.045999999999992</v>
      </c>
      <c r="O114" s="312">
        <v>11698316.552530251</v>
      </c>
      <c r="P114" s="312">
        <v>0</v>
      </c>
      <c r="Q114" s="312">
        <v>7</v>
      </c>
      <c r="R114" s="314">
        <v>0</v>
      </c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4"/>
      <c r="AJ114" s="304"/>
    </row>
    <row r="115" spans="1:36" ht="22.5" customHeight="1" x14ac:dyDescent="0.5">
      <c r="A115" s="300"/>
      <c r="B115" s="326" t="s">
        <v>364</v>
      </c>
      <c r="C115" s="312">
        <v>1</v>
      </c>
      <c r="D115" s="312">
        <v>12</v>
      </c>
      <c r="E115" s="312">
        <v>15</v>
      </c>
      <c r="F115" s="312">
        <v>28</v>
      </c>
      <c r="G115" s="312">
        <v>15</v>
      </c>
      <c r="H115" s="312">
        <v>1</v>
      </c>
      <c r="I115" s="312">
        <v>2</v>
      </c>
      <c r="J115" s="312">
        <v>0</v>
      </c>
      <c r="K115" s="312">
        <v>0</v>
      </c>
      <c r="L115" s="314">
        <v>0</v>
      </c>
      <c r="M115" s="312">
        <v>197</v>
      </c>
      <c r="N115" s="313">
        <v>9.8800000000000008</v>
      </c>
      <c r="O115" s="312">
        <v>165000</v>
      </c>
      <c r="P115" s="312">
        <v>331</v>
      </c>
      <c r="Q115" s="312">
        <v>131</v>
      </c>
      <c r="R115" s="314">
        <v>27.5</v>
      </c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4"/>
      <c r="AJ115" s="304"/>
    </row>
    <row r="116" spans="1:36" ht="22.5" customHeight="1" x14ac:dyDescent="0.5">
      <c r="A116" s="300"/>
      <c r="B116" s="326" t="s">
        <v>365</v>
      </c>
      <c r="C116" s="312">
        <v>23</v>
      </c>
      <c r="D116" s="312">
        <v>4</v>
      </c>
      <c r="E116" s="312">
        <v>1</v>
      </c>
      <c r="F116" s="312">
        <v>28</v>
      </c>
      <c r="G116" s="312">
        <v>3</v>
      </c>
      <c r="H116" s="312">
        <v>169</v>
      </c>
      <c r="I116" s="312">
        <v>2</v>
      </c>
      <c r="J116" s="312">
        <v>63</v>
      </c>
      <c r="K116" s="312">
        <v>0</v>
      </c>
      <c r="L116" s="313">
        <v>0</v>
      </c>
      <c r="M116" s="312">
        <v>493</v>
      </c>
      <c r="N116" s="313">
        <v>3.29</v>
      </c>
      <c r="O116" s="312">
        <v>11402729.414000001</v>
      </c>
      <c r="P116" s="312">
        <v>0</v>
      </c>
      <c r="Q116" s="312">
        <v>6</v>
      </c>
      <c r="R116" s="314">
        <v>0</v>
      </c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4"/>
      <c r="AJ116" s="304"/>
    </row>
    <row r="117" spans="1:36" ht="22.5" customHeight="1" x14ac:dyDescent="0.5">
      <c r="A117" s="300"/>
      <c r="B117" s="326" t="s">
        <v>366</v>
      </c>
      <c r="C117" s="312">
        <v>19</v>
      </c>
      <c r="D117" s="312">
        <v>6</v>
      </c>
      <c r="E117" s="312">
        <v>5</v>
      </c>
      <c r="F117" s="312">
        <v>30</v>
      </c>
      <c r="G117" s="312">
        <v>8</v>
      </c>
      <c r="H117" s="312">
        <v>155</v>
      </c>
      <c r="I117" s="312">
        <v>2</v>
      </c>
      <c r="J117" s="312">
        <v>9</v>
      </c>
      <c r="K117" s="312">
        <v>0</v>
      </c>
      <c r="L117" s="313">
        <v>0</v>
      </c>
      <c r="M117" s="312">
        <v>26</v>
      </c>
      <c r="N117" s="313">
        <v>2.6440000000000001</v>
      </c>
      <c r="O117" s="312">
        <v>3890704.8000000003</v>
      </c>
      <c r="P117" s="312">
        <v>88</v>
      </c>
      <c r="Q117" s="312">
        <v>3</v>
      </c>
      <c r="R117" s="314">
        <v>0</v>
      </c>
      <c r="S117" s="303">
        <v>10</v>
      </c>
      <c r="T117" s="303">
        <v>36</v>
      </c>
      <c r="U117" s="303">
        <v>62</v>
      </c>
      <c r="V117" s="303">
        <v>62</v>
      </c>
      <c r="W117" s="303">
        <v>6</v>
      </c>
      <c r="X117" s="303">
        <v>0</v>
      </c>
      <c r="Y117" s="303">
        <v>105</v>
      </c>
      <c r="Z117" s="303">
        <v>175</v>
      </c>
      <c r="AA117" s="303">
        <v>1</v>
      </c>
      <c r="AB117" s="303">
        <v>174</v>
      </c>
      <c r="AC117" s="303">
        <v>0</v>
      </c>
      <c r="AD117" s="303">
        <v>0</v>
      </c>
      <c r="AE117" s="303">
        <v>1</v>
      </c>
      <c r="AF117" s="303">
        <v>0</v>
      </c>
      <c r="AG117" s="303">
        <v>0</v>
      </c>
      <c r="AH117" s="303">
        <v>1</v>
      </c>
      <c r="AI117" s="304"/>
      <c r="AJ117" s="304"/>
    </row>
    <row r="118" spans="1:36" ht="22.5" customHeight="1" thickBot="1" x14ac:dyDescent="0.55000000000000004">
      <c r="A118" s="328"/>
      <c r="B118" s="378" t="s">
        <v>6</v>
      </c>
      <c r="C118" s="334">
        <f>SUM(C112:C117)</f>
        <v>83</v>
      </c>
      <c r="D118" s="334">
        <f>SUM(D112:D117)</f>
        <v>83</v>
      </c>
      <c r="E118" s="334">
        <f>SUM(E112:E117)</f>
        <v>35</v>
      </c>
      <c r="F118" s="334">
        <f>SUM(F112:F117)</f>
        <v>201</v>
      </c>
      <c r="G118" s="334">
        <f>SUM(G112:G117)</f>
        <v>72</v>
      </c>
      <c r="H118" s="334">
        <v>713</v>
      </c>
      <c r="I118" s="334">
        <v>3</v>
      </c>
      <c r="J118" s="336">
        <v>15.870000000000005</v>
      </c>
      <c r="K118" s="334">
        <f t="shared" ref="K118:R118" si="22">SUM(K112:K117)</f>
        <v>0</v>
      </c>
      <c r="L118" s="335">
        <f t="shared" si="22"/>
        <v>0</v>
      </c>
      <c r="M118" s="334">
        <f t="shared" si="22"/>
        <v>1672</v>
      </c>
      <c r="N118" s="335">
        <f t="shared" si="22"/>
        <v>67.405000000000001</v>
      </c>
      <c r="O118" s="334">
        <f t="shared" si="22"/>
        <v>27771664.766530253</v>
      </c>
      <c r="P118" s="334">
        <f t="shared" si="22"/>
        <v>2366</v>
      </c>
      <c r="Q118" s="334">
        <f t="shared" si="22"/>
        <v>147</v>
      </c>
      <c r="R118" s="336">
        <f t="shared" si="22"/>
        <v>27.5</v>
      </c>
      <c r="S118" s="332">
        <v>12</v>
      </c>
      <c r="T118" s="332">
        <v>44</v>
      </c>
      <c r="U118" s="332">
        <v>82</v>
      </c>
      <c r="V118" s="332">
        <v>110</v>
      </c>
      <c r="W118" s="332">
        <v>22</v>
      </c>
      <c r="X118" s="332">
        <v>8</v>
      </c>
      <c r="Y118" s="332">
        <v>154</v>
      </c>
      <c r="Z118" s="332">
        <v>274</v>
      </c>
      <c r="AA118" s="332">
        <v>4</v>
      </c>
      <c r="AB118" s="332">
        <v>273</v>
      </c>
      <c r="AC118" s="332">
        <v>0</v>
      </c>
      <c r="AD118" s="332">
        <v>0</v>
      </c>
      <c r="AE118" s="332">
        <v>3</v>
      </c>
      <c r="AF118" s="332">
        <v>0</v>
      </c>
      <c r="AG118" s="332">
        <v>0</v>
      </c>
      <c r="AH118" s="332">
        <v>2</v>
      </c>
      <c r="AI118" s="379"/>
      <c r="AJ118" s="379"/>
    </row>
    <row r="119" spans="1:36" ht="22.5" customHeight="1" thickBot="1" x14ac:dyDescent="0.55000000000000004">
      <c r="A119" s="624" t="s">
        <v>46</v>
      </c>
      <c r="B119" s="624"/>
      <c r="C119" s="380">
        <f>C92+C99+C110+C118</f>
        <v>186</v>
      </c>
      <c r="D119" s="380">
        <f>D92+D99+D110+D118</f>
        <v>693</v>
      </c>
      <c r="E119" s="380">
        <f>E92+E99+E110+E118</f>
        <v>136</v>
      </c>
      <c r="F119" s="380">
        <f>F92+F99+F110+F118</f>
        <v>1015</v>
      </c>
      <c r="G119" s="380">
        <f>G92+G99+G110+G118</f>
        <v>1015</v>
      </c>
      <c r="H119" s="380">
        <v>1521</v>
      </c>
      <c r="I119" s="380">
        <v>2</v>
      </c>
      <c r="J119" s="382">
        <v>38.870000000000005</v>
      </c>
      <c r="K119" s="380">
        <f t="shared" ref="K119:R119" si="23">K92+K99+K110+K118</f>
        <v>0</v>
      </c>
      <c r="L119" s="381">
        <f t="shared" si="23"/>
        <v>0</v>
      </c>
      <c r="M119" s="380">
        <f t="shared" si="23"/>
        <v>10092</v>
      </c>
      <c r="N119" s="381">
        <f t="shared" si="23"/>
        <v>296.74270000000001</v>
      </c>
      <c r="O119" s="380">
        <f t="shared" si="23"/>
        <v>89742313.217530251</v>
      </c>
      <c r="P119" s="380">
        <f t="shared" si="23"/>
        <v>2628</v>
      </c>
      <c r="Q119" s="380">
        <f t="shared" si="23"/>
        <v>758</v>
      </c>
      <c r="R119" s="382">
        <f t="shared" si="23"/>
        <v>234.8</v>
      </c>
      <c r="S119" s="383">
        <v>73</v>
      </c>
      <c r="T119" s="383">
        <v>179</v>
      </c>
      <c r="U119" s="383">
        <v>334</v>
      </c>
      <c r="V119" s="383">
        <v>484</v>
      </c>
      <c r="W119" s="383">
        <v>93</v>
      </c>
      <c r="X119" s="383">
        <v>17</v>
      </c>
      <c r="Y119" s="383">
        <v>384</v>
      </c>
      <c r="Z119" s="383">
        <v>1165</v>
      </c>
      <c r="AA119" s="383">
        <v>15</v>
      </c>
      <c r="AB119" s="383">
        <v>1142</v>
      </c>
      <c r="AC119" s="383">
        <v>0</v>
      </c>
      <c r="AD119" s="383">
        <v>1</v>
      </c>
      <c r="AE119" s="383">
        <v>32</v>
      </c>
      <c r="AF119" s="383">
        <v>1</v>
      </c>
      <c r="AG119" s="383">
        <v>0</v>
      </c>
      <c r="AH119" s="383">
        <v>4</v>
      </c>
      <c r="AI119" s="384"/>
      <c r="AJ119" s="384"/>
    </row>
    <row r="120" spans="1:36" ht="30" customHeight="1" x14ac:dyDescent="0.5">
      <c r="A120" s="623" t="s">
        <v>47</v>
      </c>
      <c r="B120" s="623"/>
      <c r="C120" s="623"/>
      <c r="D120" s="623"/>
      <c r="E120" s="623"/>
      <c r="F120" s="623"/>
      <c r="G120" s="623"/>
      <c r="H120" s="623"/>
      <c r="I120" s="623"/>
      <c r="J120" s="623"/>
      <c r="K120" s="623"/>
      <c r="L120" s="623"/>
      <c r="M120" s="623"/>
      <c r="N120" s="623"/>
      <c r="O120" s="623"/>
      <c r="P120" s="623"/>
      <c r="Q120" s="623"/>
      <c r="R120" s="623"/>
      <c r="S120" s="342"/>
      <c r="T120" s="343"/>
      <c r="U120" s="343"/>
      <c r="V120" s="343"/>
      <c r="W120" s="343"/>
      <c r="X120" s="343"/>
      <c r="Y120" s="343"/>
      <c r="Z120" s="343"/>
      <c r="AA120" s="343"/>
      <c r="AB120" s="343"/>
      <c r="AC120" s="290"/>
      <c r="AD120" s="290"/>
      <c r="AE120" s="343"/>
      <c r="AF120" s="343"/>
      <c r="AG120" s="343"/>
      <c r="AH120" s="343"/>
      <c r="AI120" s="344"/>
      <c r="AJ120" s="344"/>
    </row>
    <row r="121" spans="1:36" ht="30" customHeight="1" x14ac:dyDescent="0.5">
      <c r="A121" s="622" t="s">
        <v>416</v>
      </c>
      <c r="B121" s="622"/>
      <c r="C121" s="622"/>
      <c r="D121" s="622"/>
      <c r="E121" s="622"/>
      <c r="F121" s="622"/>
      <c r="G121" s="622"/>
      <c r="H121" s="622"/>
      <c r="I121" s="622"/>
      <c r="J121" s="622"/>
      <c r="K121" s="622"/>
      <c r="L121" s="622"/>
      <c r="M121" s="622"/>
      <c r="N121" s="622"/>
      <c r="O121" s="622"/>
      <c r="P121" s="622"/>
      <c r="Q121" s="622"/>
      <c r="R121" s="622"/>
      <c r="S121" s="342"/>
      <c r="T121" s="343"/>
      <c r="U121" s="343"/>
      <c r="V121" s="343"/>
      <c r="W121" s="343"/>
      <c r="X121" s="343"/>
      <c r="Y121" s="343"/>
      <c r="Z121" s="343"/>
      <c r="AA121" s="343"/>
      <c r="AB121" s="343"/>
      <c r="AC121" s="290"/>
      <c r="AD121" s="290"/>
      <c r="AE121" s="343"/>
      <c r="AF121" s="343"/>
      <c r="AG121" s="343"/>
      <c r="AH121" s="343"/>
      <c r="AI121" s="344"/>
      <c r="AJ121" s="344"/>
    </row>
    <row r="122" spans="1:36" ht="30" customHeight="1" x14ac:dyDescent="0.5">
      <c r="A122" s="608" t="s">
        <v>470</v>
      </c>
      <c r="B122" s="608"/>
      <c r="C122" s="608"/>
      <c r="D122" s="608"/>
      <c r="E122" s="608"/>
      <c r="F122" s="608"/>
      <c r="G122" s="608"/>
      <c r="H122" s="608"/>
      <c r="I122" s="608"/>
      <c r="J122" s="608"/>
      <c r="K122" s="608"/>
      <c r="L122" s="608"/>
      <c r="M122" s="608"/>
      <c r="N122" s="608"/>
      <c r="O122" s="608"/>
      <c r="P122" s="608"/>
      <c r="Q122" s="608"/>
      <c r="R122" s="608"/>
      <c r="S122" s="342"/>
      <c r="T122" s="343"/>
      <c r="U122" s="343"/>
      <c r="V122" s="343"/>
      <c r="W122" s="343"/>
      <c r="X122" s="343"/>
      <c r="Y122" s="343"/>
      <c r="Z122" s="343"/>
      <c r="AA122" s="343"/>
      <c r="AB122" s="343"/>
      <c r="AC122" s="290"/>
      <c r="AD122" s="290"/>
      <c r="AE122" s="343"/>
      <c r="AF122" s="343"/>
      <c r="AG122" s="343"/>
      <c r="AH122" s="343"/>
      <c r="AI122" s="344"/>
      <c r="AJ122" s="344"/>
    </row>
    <row r="123" spans="1:36" ht="11.25" customHeight="1" x14ac:dyDescent="0.5">
      <c r="A123" s="345"/>
      <c r="B123" s="346"/>
      <c r="C123" s="347"/>
      <c r="D123" s="347"/>
      <c r="E123" s="347"/>
      <c r="F123" s="347"/>
      <c r="G123" s="347"/>
      <c r="H123" s="347"/>
      <c r="I123" s="347"/>
      <c r="J123" s="347"/>
      <c r="K123" s="347"/>
      <c r="L123" s="348"/>
      <c r="M123" s="347"/>
      <c r="N123" s="348"/>
      <c r="O123" s="345"/>
      <c r="P123" s="347"/>
      <c r="Q123" s="347"/>
      <c r="R123" s="349"/>
      <c r="S123" s="346"/>
      <c r="T123" s="350"/>
      <c r="U123" s="350"/>
      <c r="V123" s="350"/>
      <c r="W123" s="350"/>
      <c r="X123" s="350"/>
      <c r="Y123" s="350"/>
      <c r="Z123" s="350"/>
      <c r="AA123" s="350"/>
      <c r="AB123" s="350"/>
      <c r="AC123" s="350"/>
      <c r="AD123" s="350"/>
      <c r="AE123" s="350"/>
      <c r="AF123" s="350"/>
      <c r="AG123" s="350"/>
      <c r="AH123" s="350"/>
      <c r="AI123" s="351"/>
      <c r="AJ123" s="351"/>
    </row>
    <row r="124" spans="1:36" ht="22.5" customHeight="1" x14ac:dyDescent="0.5">
      <c r="A124" s="585" t="s">
        <v>122</v>
      </c>
      <c r="B124" s="610" t="s">
        <v>174</v>
      </c>
      <c r="C124" s="613" t="s">
        <v>15</v>
      </c>
      <c r="D124" s="614"/>
      <c r="E124" s="615"/>
      <c r="F124" s="587" t="s">
        <v>121</v>
      </c>
      <c r="G124" s="587" t="s">
        <v>120</v>
      </c>
      <c r="H124" s="598" t="s">
        <v>56</v>
      </c>
      <c r="I124" s="599"/>
      <c r="J124" s="600"/>
      <c r="K124" s="592" t="s">
        <v>57</v>
      </c>
      <c r="L124" s="594"/>
      <c r="M124" s="594"/>
      <c r="N124" s="594"/>
      <c r="O124" s="601" t="s">
        <v>125</v>
      </c>
      <c r="P124" s="587" t="s">
        <v>124</v>
      </c>
      <c r="Q124" s="605" t="s">
        <v>58</v>
      </c>
      <c r="R124" s="606"/>
      <c r="S124" s="580" t="s">
        <v>184</v>
      </c>
      <c r="T124" s="580" t="s">
        <v>185</v>
      </c>
      <c r="U124" s="580" t="s">
        <v>101</v>
      </c>
      <c r="V124" s="580" t="s">
        <v>102</v>
      </c>
      <c r="W124" s="580" t="s">
        <v>186</v>
      </c>
      <c r="X124" s="580" t="s">
        <v>187</v>
      </c>
      <c r="Y124" s="580" t="s">
        <v>103</v>
      </c>
      <c r="Z124" s="580" t="s">
        <v>106</v>
      </c>
      <c r="AA124" s="580" t="s">
        <v>107</v>
      </c>
      <c r="AB124" s="581" t="s">
        <v>65</v>
      </c>
      <c r="AC124" s="582"/>
      <c r="AD124" s="582"/>
      <c r="AE124" s="583"/>
      <c r="AF124" s="583"/>
      <c r="AG124" s="583"/>
      <c r="AH124" s="584"/>
      <c r="AI124" s="272"/>
      <c r="AJ124" s="272"/>
    </row>
    <row r="125" spans="1:36" ht="22.5" customHeight="1" x14ac:dyDescent="0.5">
      <c r="A125" s="609"/>
      <c r="B125" s="611"/>
      <c r="C125" s="585" t="s">
        <v>17</v>
      </c>
      <c r="D125" s="587" t="s">
        <v>119</v>
      </c>
      <c r="E125" s="585" t="s">
        <v>18</v>
      </c>
      <c r="F125" s="604"/>
      <c r="G125" s="604"/>
      <c r="H125" s="589" t="s">
        <v>59</v>
      </c>
      <c r="I125" s="590"/>
      <c r="J125" s="591"/>
      <c r="K125" s="592" t="s">
        <v>11</v>
      </c>
      <c r="L125" s="593"/>
      <c r="M125" s="592" t="s">
        <v>12</v>
      </c>
      <c r="N125" s="594"/>
      <c r="O125" s="602"/>
      <c r="P125" s="604"/>
      <c r="Q125" s="273" t="s">
        <v>9</v>
      </c>
      <c r="R125" s="274" t="s">
        <v>60</v>
      </c>
      <c r="S125" s="580"/>
      <c r="T125" s="580"/>
      <c r="U125" s="580"/>
      <c r="V125" s="580"/>
      <c r="W125" s="580"/>
      <c r="X125" s="580"/>
      <c r="Y125" s="580"/>
      <c r="Z125" s="580"/>
      <c r="AA125" s="580"/>
      <c r="AB125" s="595" t="s">
        <v>116</v>
      </c>
      <c r="AC125" s="596"/>
      <c r="AD125" s="597"/>
      <c r="AE125" s="577" t="s">
        <v>96</v>
      </c>
      <c r="AF125" s="578" t="s">
        <v>67</v>
      </c>
      <c r="AG125" s="578" t="s">
        <v>68</v>
      </c>
      <c r="AH125" s="578" t="s">
        <v>69</v>
      </c>
      <c r="AI125" s="272"/>
      <c r="AJ125" s="272"/>
    </row>
    <row r="126" spans="1:36" ht="45.75" customHeight="1" x14ac:dyDescent="0.5">
      <c r="A126" s="586"/>
      <c r="B126" s="612"/>
      <c r="C126" s="586"/>
      <c r="D126" s="588"/>
      <c r="E126" s="586"/>
      <c r="F126" s="588"/>
      <c r="G126" s="588"/>
      <c r="H126" s="275" t="s">
        <v>7</v>
      </c>
      <c r="I126" s="275" t="s">
        <v>61</v>
      </c>
      <c r="J126" s="275" t="s">
        <v>62</v>
      </c>
      <c r="K126" s="275" t="s">
        <v>48</v>
      </c>
      <c r="L126" s="276" t="s">
        <v>352</v>
      </c>
      <c r="M126" s="275" t="s">
        <v>48</v>
      </c>
      <c r="N126" s="277" t="s">
        <v>352</v>
      </c>
      <c r="O126" s="603"/>
      <c r="P126" s="588"/>
      <c r="Q126" s="278" t="s">
        <v>49</v>
      </c>
      <c r="R126" s="279" t="s">
        <v>50</v>
      </c>
      <c r="S126" s="580"/>
      <c r="T126" s="580"/>
      <c r="U126" s="580"/>
      <c r="V126" s="580"/>
      <c r="W126" s="580"/>
      <c r="X126" s="580"/>
      <c r="Y126" s="580"/>
      <c r="Z126" s="580"/>
      <c r="AA126" s="580"/>
      <c r="AB126" s="280" t="s">
        <v>66</v>
      </c>
      <c r="AC126" s="280" t="s">
        <v>117</v>
      </c>
      <c r="AD126" s="280" t="s">
        <v>118</v>
      </c>
      <c r="AE126" s="577"/>
      <c r="AF126" s="578"/>
      <c r="AG126" s="578"/>
      <c r="AH126" s="578"/>
      <c r="AI126" s="272"/>
      <c r="AJ126" s="272"/>
    </row>
    <row r="127" spans="1:36" ht="22.5" customHeight="1" x14ac:dyDescent="0.5">
      <c r="A127" s="281">
        <v>1</v>
      </c>
      <c r="B127" s="618" t="s">
        <v>92</v>
      </c>
      <c r="C127" s="619"/>
      <c r="D127" s="281"/>
      <c r="E127" s="281"/>
      <c r="F127" s="284"/>
      <c r="G127" s="284"/>
      <c r="H127" s="284"/>
      <c r="I127" s="284"/>
      <c r="J127" s="284"/>
      <c r="K127" s="284"/>
      <c r="L127" s="286"/>
      <c r="M127" s="284"/>
      <c r="N127" s="286"/>
      <c r="O127" s="284"/>
      <c r="P127" s="284"/>
      <c r="Q127" s="284"/>
      <c r="R127" s="288"/>
      <c r="S127" s="289"/>
      <c r="T127" s="289"/>
      <c r="U127" s="289"/>
      <c r="V127" s="289"/>
      <c r="W127" s="289"/>
      <c r="X127" s="289"/>
      <c r="Y127" s="289"/>
      <c r="Z127" s="289"/>
      <c r="AA127" s="289"/>
      <c r="AB127" s="289"/>
      <c r="AC127" s="289"/>
      <c r="AD127" s="289"/>
      <c r="AE127" s="289"/>
      <c r="AF127" s="289"/>
      <c r="AG127" s="289"/>
      <c r="AH127" s="289"/>
      <c r="AI127" s="290"/>
      <c r="AJ127" s="290"/>
    </row>
    <row r="128" spans="1:36" ht="22.5" customHeight="1" x14ac:dyDescent="0.5">
      <c r="A128" s="353"/>
      <c r="B128" s="326" t="s">
        <v>93</v>
      </c>
      <c r="C128" s="312">
        <v>6</v>
      </c>
      <c r="D128" s="312">
        <v>7</v>
      </c>
      <c r="E128" s="312">
        <v>12</v>
      </c>
      <c r="F128" s="312">
        <v>25</v>
      </c>
      <c r="G128" s="312">
        <v>20</v>
      </c>
      <c r="H128" s="312">
        <v>51</v>
      </c>
      <c r="I128" s="312">
        <v>0</v>
      </c>
      <c r="J128" s="312">
        <v>0</v>
      </c>
      <c r="K128" s="312">
        <v>0</v>
      </c>
      <c r="L128" s="313">
        <v>0</v>
      </c>
      <c r="M128" s="312">
        <v>114</v>
      </c>
      <c r="N128" s="313">
        <v>5.0369999999999999</v>
      </c>
      <c r="O128" s="312">
        <v>1770227.8589999999</v>
      </c>
      <c r="P128" s="312">
        <v>7</v>
      </c>
      <c r="Q128" s="312">
        <v>112</v>
      </c>
      <c r="R128" s="314">
        <v>0</v>
      </c>
      <c r="S128" s="303">
        <v>3</v>
      </c>
      <c r="T128" s="303">
        <v>49</v>
      </c>
      <c r="U128" s="303">
        <v>2</v>
      </c>
      <c r="V128" s="303">
        <v>11</v>
      </c>
      <c r="W128" s="303">
        <v>5</v>
      </c>
      <c r="X128" s="303">
        <v>0</v>
      </c>
      <c r="Y128" s="303">
        <v>6</v>
      </c>
      <c r="Z128" s="303">
        <v>70</v>
      </c>
      <c r="AA128" s="303">
        <v>0</v>
      </c>
      <c r="AB128" s="303">
        <v>67</v>
      </c>
      <c r="AC128" s="303">
        <v>0</v>
      </c>
      <c r="AD128" s="303">
        <v>0</v>
      </c>
      <c r="AE128" s="303">
        <v>3</v>
      </c>
      <c r="AF128" s="303">
        <v>0</v>
      </c>
      <c r="AG128" s="303">
        <v>0</v>
      </c>
      <c r="AH128" s="303">
        <v>0</v>
      </c>
      <c r="AI128" s="304"/>
      <c r="AJ128" s="304"/>
    </row>
    <row r="129" spans="1:36" ht="22.5" customHeight="1" x14ac:dyDescent="0.5">
      <c r="A129" s="353"/>
      <c r="B129" s="326" t="s">
        <v>95</v>
      </c>
      <c r="C129" s="312">
        <v>0</v>
      </c>
      <c r="D129" s="312">
        <v>1</v>
      </c>
      <c r="E129" s="312">
        <v>7</v>
      </c>
      <c r="F129" s="312">
        <v>8</v>
      </c>
      <c r="G129" s="312">
        <v>9</v>
      </c>
      <c r="H129" s="312">
        <v>0</v>
      </c>
      <c r="I129" s="312">
        <v>0</v>
      </c>
      <c r="J129" s="312">
        <v>0</v>
      </c>
      <c r="K129" s="312">
        <v>0</v>
      </c>
      <c r="L129" s="313">
        <v>0</v>
      </c>
      <c r="M129" s="312">
        <v>0</v>
      </c>
      <c r="N129" s="313">
        <v>0</v>
      </c>
      <c r="O129" s="312">
        <v>9160</v>
      </c>
      <c r="P129" s="312">
        <v>0</v>
      </c>
      <c r="Q129" s="312">
        <v>19</v>
      </c>
      <c r="R129" s="314">
        <v>54.400000000000006</v>
      </c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4"/>
      <c r="AJ129" s="304"/>
    </row>
    <row r="130" spans="1:36" ht="22.5" customHeight="1" x14ac:dyDescent="0.5">
      <c r="A130" s="353"/>
      <c r="B130" s="326" t="s">
        <v>94</v>
      </c>
      <c r="C130" s="312">
        <v>9</v>
      </c>
      <c r="D130" s="312">
        <v>18</v>
      </c>
      <c r="E130" s="312">
        <v>11</v>
      </c>
      <c r="F130" s="312">
        <v>38</v>
      </c>
      <c r="G130" s="312">
        <v>16</v>
      </c>
      <c r="H130" s="312">
        <v>57</v>
      </c>
      <c r="I130" s="312">
        <v>3</v>
      </c>
      <c r="J130" s="312">
        <v>94</v>
      </c>
      <c r="K130" s="312">
        <v>22</v>
      </c>
      <c r="L130" s="313">
        <v>3.45</v>
      </c>
      <c r="M130" s="312">
        <v>322</v>
      </c>
      <c r="N130" s="313">
        <v>14.387700000000002</v>
      </c>
      <c r="O130" s="312">
        <v>1719566.8308999999</v>
      </c>
      <c r="P130" s="312">
        <v>58</v>
      </c>
      <c r="Q130" s="312">
        <v>17</v>
      </c>
      <c r="R130" s="314">
        <v>35</v>
      </c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4"/>
      <c r="AJ130" s="304"/>
    </row>
    <row r="131" spans="1:36" ht="22.5" customHeight="1" x14ac:dyDescent="0.5">
      <c r="A131" s="305"/>
      <c r="B131" s="306" t="s">
        <v>6</v>
      </c>
      <c r="C131" s="315">
        <f>SUM(C128:C130)</f>
        <v>15</v>
      </c>
      <c r="D131" s="315">
        <f>SUM(D128:D130)</f>
        <v>26</v>
      </c>
      <c r="E131" s="315">
        <f>SUM(E128:E130)</f>
        <v>30</v>
      </c>
      <c r="F131" s="315">
        <f>SUM(F128:F130)</f>
        <v>71</v>
      </c>
      <c r="G131" s="315">
        <f>SUM(G128:G130)</f>
        <v>45</v>
      </c>
      <c r="H131" s="315">
        <f t="shared" ref="H131:J131" si="24">SUM(H128:H130)</f>
        <v>108</v>
      </c>
      <c r="I131" s="315">
        <f t="shared" si="24"/>
        <v>3</v>
      </c>
      <c r="J131" s="315">
        <f t="shared" si="24"/>
        <v>94</v>
      </c>
      <c r="K131" s="315">
        <f t="shared" ref="K131:R131" si="25">SUM(K128:K130)</f>
        <v>22</v>
      </c>
      <c r="L131" s="316">
        <f t="shared" si="25"/>
        <v>3.45</v>
      </c>
      <c r="M131" s="315">
        <f t="shared" si="25"/>
        <v>436</v>
      </c>
      <c r="N131" s="316">
        <f t="shared" si="25"/>
        <v>19.424700000000001</v>
      </c>
      <c r="O131" s="315">
        <f t="shared" si="25"/>
        <v>3498954.6898999996</v>
      </c>
      <c r="P131" s="315">
        <f t="shared" si="25"/>
        <v>65</v>
      </c>
      <c r="Q131" s="315">
        <f t="shared" si="25"/>
        <v>148</v>
      </c>
      <c r="R131" s="317">
        <f t="shared" si="25"/>
        <v>89.4</v>
      </c>
      <c r="S131" s="310">
        <v>5</v>
      </c>
      <c r="T131" s="310">
        <v>66</v>
      </c>
      <c r="U131" s="310">
        <v>7</v>
      </c>
      <c r="V131" s="310">
        <v>32</v>
      </c>
      <c r="W131" s="310">
        <v>16</v>
      </c>
      <c r="X131" s="310">
        <v>2</v>
      </c>
      <c r="Y131" s="310">
        <v>21</v>
      </c>
      <c r="Z131" s="310">
        <v>123</v>
      </c>
      <c r="AA131" s="310">
        <v>5</v>
      </c>
      <c r="AB131" s="310">
        <v>121</v>
      </c>
      <c r="AC131" s="310">
        <v>0</v>
      </c>
      <c r="AD131" s="310">
        <v>0</v>
      </c>
      <c r="AE131" s="310">
        <v>5</v>
      </c>
      <c r="AF131" s="310">
        <v>0</v>
      </c>
      <c r="AG131" s="310">
        <v>0</v>
      </c>
      <c r="AH131" s="310">
        <v>2</v>
      </c>
      <c r="AI131" s="311"/>
      <c r="AJ131" s="311"/>
    </row>
    <row r="132" spans="1:36" ht="22.5" customHeight="1" x14ac:dyDescent="0.5">
      <c r="A132" s="353">
        <v>2</v>
      </c>
      <c r="B132" s="618" t="s">
        <v>204</v>
      </c>
      <c r="C132" s="619"/>
      <c r="D132" s="321"/>
      <c r="E132" s="321"/>
      <c r="F132" s="322"/>
      <c r="G132" s="322"/>
      <c r="H132" s="385"/>
      <c r="I132" s="385"/>
      <c r="J132" s="385"/>
      <c r="K132" s="322"/>
      <c r="L132" s="323"/>
      <c r="M132" s="322"/>
      <c r="N132" s="323"/>
      <c r="O132" s="375"/>
      <c r="P132" s="322"/>
      <c r="Q132" s="322"/>
      <c r="R132" s="324"/>
      <c r="S132" s="325"/>
      <c r="T132" s="325"/>
      <c r="U132" s="325"/>
      <c r="V132" s="325"/>
      <c r="W132" s="325"/>
      <c r="X132" s="325"/>
      <c r="Y132" s="325"/>
      <c r="Z132" s="325"/>
      <c r="AA132" s="325"/>
      <c r="AB132" s="325"/>
      <c r="AC132" s="325"/>
      <c r="AD132" s="325"/>
      <c r="AE132" s="325"/>
      <c r="AF132" s="325"/>
      <c r="AG132" s="325"/>
      <c r="AH132" s="325"/>
      <c r="AI132" s="354"/>
      <c r="AJ132" s="354"/>
    </row>
    <row r="133" spans="1:36" ht="22.5" customHeight="1" x14ac:dyDescent="0.5">
      <c r="A133" s="300"/>
      <c r="B133" s="319" t="s">
        <v>374</v>
      </c>
      <c r="C133" s="312">
        <v>5</v>
      </c>
      <c r="D133" s="312">
        <v>4</v>
      </c>
      <c r="E133" s="312">
        <v>9</v>
      </c>
      <c r="F133" s="312">
        <v>18</v>
      </c>
      <c r="G133" s="312">
        <v>13</v>
      </c>
      <c r="H133" s="312">
        <v>16</v>
      </c>
      <c r="I133" s="312">
        <v>3</v>
      </c>
      <c r="J133" s="312">
        <v>32</v>
      </c>
      <c r="K133" s="312">
        <v>19</v>
      </c>
      <c r="L133" s="313">
        <v>1.34</v>
      </c>
      <c r="M133" s="312">
        <v>177</v>
      </c>
      <c r="N133" s="313">
        <v>4.617</v>
      </c>
      <c r="O133" s="312">
        <v>1301599</v>
      </c>
      <c r="P133" s="312">
        <v>9</v>
      </c>
      <c r="Q133" s="312">
        <v>13</v>
      </c>
      <c r="R133" s="314">
        <v>8.5</v>
      </c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4"/>
      <c r="AJ133" s="304"/>
    </row>
    <row r="134" spans="1:36" ht="22.5" customHeight="1" x14ac:dyDescent="0.5">
      <c r="A134" s="300"/>
      <c r="B134" s="319" t="s">
        <v>367</v>
      </c>
      <c r="C134" s="312">
        <v>0</v>
      </c>
      <c r="D134" s="312">
        <v>5</v>
      </c>
      <c r="E134" s="312">
        <v>7</v>
      </c>
      <c r="F134" s="312">
        <v>12</v>
      </c>
      <c r="G134" s="312">
        <v>12</v>
      </c>
      <c r="H134" s="312">
        <v>0</v>
      </c>
      <c r="I134" s="312">
        <v>0</v>
      </c>
      <c r="J134" s="312">
        <v>0</v>
      </c>
      <c r="K134" s="312">
        <v>0</v>
      </c>
      <c r="L134" s="313">
        <v>0</v>
      </c>
      <c r="M134" s="312">
        <v>38</v>
      </c>
      <c r="N134" s="313">
        <v>5.0266000000000002</v>
      </c>
      <c r="O134" s="312">
        <v>30500</v>
      </c>
      <c r="P134" s="312">
        <v>15</v>
      </c>
      <c r="Q134" s="312">
        <v>1</v>
      </c>
      <c r="R134" s="314">
        <v>0</v>
      </c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4"/>
      <c r="AJ134" s="304"/>
    </row>
    <row r="135" spans="1:36" ht="22.5" customHeight="1" x14ac:dyDescent="0.5">
      <c r="A135" s="300"/>
      <c r="B135" s="319" t="s">
        <v>384</v>
      </c>
      <c r="C135" s="312">
        <v>0</v>
      </c>
      <c r="D135" s="312">
        <v>0</v>
      </c>
      <c r="E135" s="312">
        <v>0</v>
      </c>
      <c r="F135" s="312">
        <v>0</v>
      </c>
      <c r="G135" s="312">
        <v>0</v>
      </c>
      <c r="H135" s="312">
        <v>0</v>
      </c>
      <c r="I135" s="312">
        <v>0</v>
      </c>
      <c r="J135" s="312">
        <v>0</v>
      </c>
      <c r="K135" s="312">
        <v>0</v>
      </c>
      <c r="L135" s="312">
        <v>0</v>
      </c>
      <c r="M135" s="312">
        <v>0</v>
      </c>
      <c r="N135" s="312">
        <v>0</v>
      </c>
      <c r="O135" s="312">
        <v>0</v>
      </c>
      <c r="P135" s="312">
        <v>0</v>
      </c>
      <c r="Q135" s="312">
        <v>0</v>
      </c>
      <c r="R135" s="312">
        <v>0</v>
      </c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4"/>
      <c r="AJ135" s="304"/>
    </row>
    <row r="136" spans="1:36" ht="22.5" customHeight="1" x14ac:dyDescent="0.5">
      <c r="A136" s="300"/>
      <c r="B136" s="319" t="s">
        <v>205</v>
      </c>
      <c r="C136" s="312">
        <v>2</v>
      </c>
      <c r="D136" s="312">
        <v>3</v>
      </c>
      <c r="E136" s="312">
        <v>21</v>
      </c>
      <c r="F136" s="312">
        <v>26</v>
      </c>
      <c r="G136" s="312">
        <v>25</v>
      </c>
      <c r="H136" s="312">
        <v>0</v>
      </c>
      <c r="I136" s="312">
        <v>0</v>
      </c>
      <c r="J136" s="503">
        <v>28.4</v>
      </c>
      <c r="K136" s="312">
        <v>0</v>
      </c>
      <c r="L136" s="312">
        <v>0</v>
      </c>
      <c r="M136" s="312">
        <v>11</v>
      </c>
      <c r="N136" s="312">
        <v>1.0630999999999999</v>
      </c>
      <c r="O136" s="312">
        <v>115447.63999999998</v>
      </c>
      <c r="P136" s="312">
        <v>4</v>
      </c>
      <c r="Q136" s="312">
        <v>8</v>
      </c>
      <c r="R136" s="312">
        <v>94.6</v>
      </c>
      <c r="S136" s="303">
        <v>1</v>
      </c>
      <c r="T136" s="303">
        <v>0</v>
      </c>
      <c r="U136" s="303">
        <v>0</v>
      </c>
      <c r="V136" s="303">
        <v>0</v>
      </c>
      <c r="W136" s="303">
        <v>13</v>
      </c>
      <c r="X136" s="303">
        <v>1</v>
      </c>
      <c r="Y136" s="303">
        <v>1</v>
      </c>
      <c r="Z136" s="303">
        <v>15</v>
      </c>
      <c r="AA136" s="303">
        <v>0</v>
      </c>
      <c r="AB136" s="303">
        <v>15</v>
      </c>
      <c r="AC136" s="303">
        <v>0</v>
      </c>
      <c r="AD136" s="303">
        <v>0</v>
      </c>
      <c r="AE136" s="303">
        <v>0</v>
      </c>
      <c r="AF136" s="303">
        <v>0</v>
      </c>
      <c r="AG136" s="303">
        <v>0</v>
      </c>
      <c r="AH136" s="303">
        <v>0</v>
      </c>
      <c r="AI136" s="304"/>
      <c r="AJ136" s="304"/>
    </row>
    <row r="137" spans="1:36" ht="22.5" customHeight="1" x14ac:dyDescent="0.5">
      <c r="A137" s="305"/>
      <c r="B137" s="306" t="s">
        <v>6</v>
      </c>
      <c r="C137" s="315">
        <f>SUM(C133:C136)</f>
        <v>7</v>
      </c>
      <c r="D137" s="315">
        <f>SUM(D133:D136)</f>
        <v>12</v>
      </c>
      <c r="E137" s="315">
        <f>SUM(E133:E136)</f>
        <v>37</v>
      </c>
      <c r="F137" s="315">
        <f>SUM(F133:F136)</f>
        <v>56</v>
      </c>
      <c r="G137" s="315">
        <f>SUM(G133:G136)</f>
        <v>50</v>
      </c>
      <c r="H137" s="315">
        <f t="shared" ref="H137:J137" si="26">SUM(H133:H136)</f>
        <v>16</v>
      </c>
      <c r="I137" s="315">
        <f t="shared" si="26"/>
        <v>3</v>
      </c>
      <c r="J137" s="504">
        <f t="shared" si="26"/>
        <v>60.4</v>
      </c>
      <c r="K137" s="315">
        <f t="shared" ref="K137:AH137" si="27">SUM(K133:K136)</f>
        <v>19</v>
      </c>
      <c r="L137" s="316">
        <f t="shared" si="27"/>
        <v>1.34</v>
      </c>
      <c r="M137" s="315">
        <f t="shared" si="27"/>
        <v>226</v>
      </c>
      <c r="N137" s="316">
        <f t="shared" si="27"/>
        <v>10.7067</v>
      </c>
      <c r="O137" s="315">
        <f t="shared" si="27"/>
        <v>1447546.64</v>
      </c>
      <c r="P137" s="315">
        <f t="shared" si="27"/>
        <v>28</v>
      </c>
      <c r="Q137" s="315">
        <f t="shared" si="27"/>
        <v>22</v>
      </c>
      <c r="R137" s="317">
        <f t="shared" si="27"/>
        <v>103.1</v>
      </c>
      <c r="S137" s="374">
        <f t="shared" si="27"/>
        <v>1</v>
      </c>
      <c r="T137" s="374">
        <f t="shared" si="27"/>
        <v>0</v>
      </c>
      <c r="U137" s="374">
        <f t="shared" si="27"/>
        <v>0</v>
      </c>
      <c r="V137" s="374">
        <f t="shared" si="27"/>
        <v>0</v>
      </c>
      <c r="W137" s="374">
        <f t="shared" si="27"/>
        <v>13</v>
      </c>
      <c r="X137" s="374">
        <f t="shared" si="27"/>
        <v>1</v>
      </c>
      <c r="Y137" s="374">
        <f t="shared" si="27"/>
        <v>1</v>
      </c>
      <c r="Z137" s="374">
        <f t="shared" si="27"/>
        <v>15</v>
      </c>
      <c r="AA137" s="374">
        <f t="shared" si="27"/>
        <v>0</v>
      </c>
      <c r="AB137" s="374">
        <f t="shared" si="27"/>
        <v>15</v>
      </c>
      <c r="AC137" s="374">
        <f t="shared" si="27"/>
        <v>0</v>
      </c>
      <c r="AD137" s="374">
        <f t="shared" si="27"/>
        <v>0</v>
      </c>
      <c r="AE137" s="374">
        <f t="shared" si="27"/>
        <v>0</v>
      </c>
      <c r="AF137" s="374">
        <f t="shared" si="27"/>
        <v>0</v>
      </c>
      <c r="AG137" s="374">
        <f t="shared" si="27"/>
        <v>0</v>
      </c>
      <c r="AH137" s="374">
        <f t="shared" si="27"/>
        <v>0</v>
      </c>
      <c r="AI137" s="311"/>
      <c r="AJ137" s="311"/>
    </row>
    <row r="138" spans="1:36" ht="22.5" customHeight="1" x14ac:dyDescent="0.5">
      <c r="A138" s="353">
        <v>3</v>
      </c>
      <c r="B138" s="618" t="s">
        <v>179</v>
      </c>
      <c r="C138" s="619"/>
      <c r="D138" s="321"/>
      <c r="E138" s="321"/>
      <c r="F138" s="322"/>
      <c r="G138" s="322"/>
      <c r="H138" s="385"/>
      <c r="I138" s="385"/>
      <c r="J138" s="385"/>
      <c r="K138" s="322"/>
      <c r="L138" s="323"/>
      <c r="M138" s="322"/>
      <c r="N138" s="323"/>
      <c r="O138" s="373"/>
      <c r="P138" s="322"/>
      <c r="Q138" s="322"/>
      <c r="R138" s="324"/>
      <c r="S138" s="325"/>
      <c r="T138" s="325"/>
      <c r="U138" s="325"/>
      <c r="V138" s="325"/>
      <c r="W138" s="325"/>
      <c r="X138" s="325"/>
      <c r="Y138" s="325"/>
      <c r="Z138" s="325"/>
      <c r="AA138" s="325"/>
      <c r="AB138" s="325"/>
      <c r="AC138" s="325"/>
      <c r="AD138" s="325"/>
      <c r="AE138" s="325"/>
      <c r="AF138" s="325"/>
      <c r="AG138" s="325"/>
      <c r="AH138" s="325"/>
      <c r="AI138" s="354"/>
      <c r="AJ138" s="354"/>
    </row>
    <row r="139" spans="1:36" ht="22.5" customHeight="1" x14ac:dyDescent="0.5">
      <c r="A139" s="300"/>
      <c r="B139" s="326" t="s">
        <v>55</v>
      </c>
      <c r="C139" s="312">
        <v>7</v>
      </c>
      <c r="D139" s="312">
        <v>22</v>
      </c>
      <c r="E139" s="312">
        <v>9</v>
      </c>
      <c r="F139" s="312">
        <v>38</v>
      </c>
      <c r="G139" s="312">
        <v>12</v>
      </c>
      <c r="H139" s="312">
        <v>39</v>
      </c>
      <c r="I139" s="312">
        <v>1</v>
      </c>
      <c r="J139" s="312">
        <v>72</v>
      </c>
      <c r="K139" s="312">
        <v>0</v>
      </c>
      <c r="L139" s="313">
        <v>0</v>
      </c>
      <c r="M139" s="312">
        <v>542</v>
      </c>
      <c r="N139" s="313">
        <v>20.588000000000001</v>
      </c>
      <c r="O139" s="312">
        <v>3517559.5</v>
      </c>
      <c r="P139" s="312">
        <v>2</v>
      </c>
      <c r="Q139" s="312">
        <v>2</v>
      </c>
      <c r="R139" s="314">
        <v>15.100000000000001</v>
      </c>
      <c r="S139" s="303">
        <v>0</v>
      </c>
      <c r="T139" s="303">
        <v>39</v>
      </c>
      <c r="U139" s="303">
        <v>3</v>
      </c>
      <c r="V139" s="303">
        <v>15</v>
      </c>
      <c r="W139" s="303">
        <v>4</v>
      </c>
      <c r="X139" s="303">
        <v>0</v>
      </c>
      <c r="Y139" s="303">
        <v>30</v>
      </c>
      <c r="Z139" s="303">
        <v>61</v>
      </c>
      <c r="AA139" s="303">
        <v>0</v>
      </c>
      <c r="AB139" s="303">
        <v>59</v>
      </c>
      <c r="AC139" s="303">
        <v>0</v>
      </c>
      <c r="AD139" s="303">
        <v>0</v>
      </c>
      <c r="AE139" s="303">
        <v>0</v>
      </c>
      <c r="AF139" s="303">
        <v>0</v>
      </c>
      <c r="AG139" s="303">
        <v>0</v>
      </c>
      <c r="AH139" s="303">
        <v>2</v>
      </c>
      <c r="AI139" s="304"/>
      <c r="AJ139" s="304"/>
    </row>
    <row r="140" spans="1:36" ht="22.5" customHeight="1" x14ac:dyDescent="0.5">
      <c r="A140" s="300"/>
      <c r="B140" s="326" t="s">
        <v>180</v>
      </c>
      <c r="C140" s="312">
        <v>2</v>
      </c>
      <c r="D140" s="312">
        <v>6</v>
      </c>
      <c r="E140" s="312">
        <v>6</v>
      </c>
      <c r="F140" s="312">
        <v>14</v>
      </c>
      <c r="G140" s="312">
        <v>9</v>
      </c>
      <c r="H140" s="312">
        <v>3</v>
      </c>
      <c r="I140" s="312">
        <v>1</v>
      </c>
      <c r="J140" s="312">
        <v>88</v>
      </c>
      <c r="K140" s="312">
        <v>1080</v>
      </c>
      <c r="L140" s="313">
        <v>11.58</v>
      </c>
      <c r="M140" s="312">
        <v>157</v>
      </c>
      <c r="N140" s="313">
        <v>14.979999999999999</v>
      </c>
      <c r="O140" s="312">
        <v>2327462.4400000004</v>
      </c>
      <c r="P140" s="312">
        <v>825</v>
      </c>
      <c r="Q140" s="312">
        <v>8</v>
      </c>
      <c r="R140" s="314">
        <v>0</v>
      </c>
      <c r="S140" s="303">
        <v>0</v>
      </c>
      <c r="T140" s="303">
        <v>1</v>
      </c>
      <c r="U140" s="303">
        <v>5</v>
      </c>
      <c r="V140" s="303">
        <v>24</v>
      </c>
      <c r="W140" s="303">
        <v>9</v>
      </c>
      <c r="X140" s="303">
        <v>4</v>
      </c>
      <c r="Y140" s="303">
        <v>10</v>
      </c>
      <c r="Z140" s="303">
        <v>42</v>
      </c>
      <c r="AA140" s="303">
        <v>1</v>
      </c>
      <c r="AB140" s="303">
        <v>35</v>
      </c>
      <c r="AC140" s="303">
        <v>0</v>
      </c>
      <c r="AD140" s="303">
        <v>0</v>
      </c>
      <c r="AE140" s="303">
        <v>6</v>
      </c>
      <c r="AF140" s="303">
        <v>0</v>
      </c>
      <c r="AG140" s="303">
        <v>0</v>
      </c>
      <c r="AH140" s="303">
        <v>2</v>
      </c>
      <c r="AI140" s="304"/>
      <c r="AJ140" s="304"/>
    </row>
    <row r="141" spans="1:36" ht="22.5" customHeight="1" x14ac:dyDescent="0.5">
      <c r="A141" s="386"/>
      <c r="B141" s="306" t="s">
        <v>6</v>
      </c>
      <c r="C141" s="315">
        <f>SUM(C139:C140)</f>
        <v>9</v>
      </c>
      <c r="D141" s="315">
        <f>SUM(D139:D140)</f>
        <v>28</v>
      </c>
      <c r="E141" s="315">
        <f>SUM(E139:E140)</f>
        <v>15</v>
      </c>
      <c r="F141" s="315">
        <f>SUM(F139:F140)</f>
        <v>52</v>
      </c>
      <c r="G141" s="315">
        <f>SUM(G139:G140)</f>
        <v>21</v>
      </c>
      <c r="H141" s="315">
        <v>42</v>
      </c>
      <c r="I141" s="315">
        <v>3</v>
      </c>
      <c r="J141" s="315">
        <v>60</v>
      </c>
      <c r="K141" s="315">
        <f t="shared" ref="K141:R141" si="28">SUM(K139:K140)</f>
        <v>1080</v>
      </c>
      <c r="L141" s="316">
        <f t="shared" si="28"/>
        <v>11.58</v>
      </c>
      <c r="M141" s="315">
        <f t="shared" si="28"/>
        <v>699</v>
      </c>
      <c r="N141" s="316">
        <f t="shared" si="28"/>
        <v>35.567999999999998</v>
      </c>
      <c r="O141" s="315">
        <f t="shared" si="28"/>
        <v>5845021.9400000004</v>
      </c>
      <c r="P141" s="315">
        <f t="shared" si="28"/>
        <v>827</v>
      </c>
      <c r="Q141" s="315">
        <f t="shared" si="28"/>
        <v>10</v>
      </c>
      <c r="R141" s="317">
        <f t="shared" si="28"/>
        <v>15.100000000000001</v>
      </c>
      <c r="S141" s="310">
        <v>2</v>
      </c>
      <c r="T141" s="310">
        <v>69</v>
      </c>
      <c r="U141" s="310">
        <v>41</v>
      </c>
      <c r="V141" s="310">
        <v>140</v>
      </c>
      <c r="W141" s="310">
        <v>17</v>
      </c>
      <c r="X141" s="310">
        <v>6</v>
      </c>
      <c r="Y141" s="310">
        <v>68</v>
      </c>
      <c r="Z141" s="310">
        <v>274</v>
      </c>
      <c r="AA141" s="310">
        <v>1</v>
      </c>
      <c r="AB141" s="310">
        <v>261</v>
      </c>
      <c r="AC141" s="310">
        <v>0</v>
      </c>
      <c r="AD141" s="310">
        <v>0</v>
      </c>
      <c r="AE141" s="310">
        <v>9</v>
      </c>
      <c r="AF141" s="310">
        <v>0</v>
      </c>
      <c r="AG141" s="310">
        <v>0</v>
      </c>
      <c r="AH141" s="310">
        <v>5</v>
      </c>
      <c r="AI141" s="311"/>
      <c r="AJ141" s="311"/>
    </row>
    <row r="142" spans="1:36" ht="22.5" customHeight="1" x14ac:dyDescent="0.5">
      <c r="A142" s="353">
        <v>4</v>
      </c>
      <c r="B142" s="618" t="s">
        <v>398</v>
      </c>
      <c r="C142" s="619"/>
      <c r="D142" s="321"/>
      <c r="E142" s="321"/>
      <c r="F142" s="322"/>
      <c r="G142" s="322"/>
      <c r="H142" s="385"/>
      <c r="I142" s="385"/>
      <c r="J142" s="385"/>
      <c r="K142" s="322"/>
      <c r="L142" s="323"/>
      <c r="M142" s="322"/>
      <c r="N142" s="323"/>
      <c r="O142" s="373"/>
      <c r="P142" s="322"/>
      <c r="Q142" s="322"/>
      <c r="R142" s="324"/>
      <c r="S142" s="325"/>
      <c r="T142" s="325"/>
      <c r="U142" s="325"/>
      <c r="V142" s="325"/>
      <c r="W142" s="325"/>
      <c r="X142" s="325"/>
      <c r="Y142" s="325"/>
      <c r="Z142" s="325"/>
      <c r="AA142" s="325"/>
      <c r="AB142" s="325"/>
      <c r="AC142" s="325"/>
      <c r="AD142" s="325"/>
      <c r="AE142" s="325"/>
      <c r="AF142" s="325"/>
      <c r="AG142" s="325"/>
      <c r="AH142" s="325"/>
      <c r="AI142" s="354"/>
      <c r="AJ142" s="354"/>
    </row>
    <row r="143" spans="1:36" ht="22.5" customHeight="1" x14ac:dyDescent="0.5">
      <c r="A143" s="300"/>
      <c r="B143" s="292" t="s">
        <v>54</v>
      </c>
      <c r="C143" s="312">
        <v>19</v>
      </c>
      <c r="D143" s="312">
        <v>36</v>
      </c>
      <c r="E143" s="312">
        <v>16</v>
      </c>
      <c r="F143" s="312">
        <v>71</v>
      </c>
      <c r="G143" s="312">
        <v>23</v>
      </c>
      <c r="H143" s="312">
        <v>155</v>
      </c>
      <c r="I143" s="312">
        <v>0</v>
      </c>
      <c r="J143" s="312">
        <v>17</v>
      </c>
      <c r="K143" s="312">
        <v>75</v>
      </c>
      <c r="L143" s="313">
        <v>7.25</v>
      </c>
      <c r="M143" s="312">
        <v>454</v>
      </c>
      <c r="N143" s="313">
        <v>16.410999999999998</v>
      </c>
      <c r="O143" s="312">
        <v>17513572.170000002</v>
      </c>
      <c r="P143" s="312">
        <v>54</v>
      </c>
      <c r="Q143" s="312">
        <v>24</v>
      </c>
      <c r="R143" s="314">
        <v>11.5</v>
      </c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4"/>
      <c r="AJ143" s="304"/>
    </row>
    <row r="144" spans="1:36" ht="22.5" customHeight="1" x14ac:dyDescent="0.5">
      <c r="A144" s="386"/>
      <c r="B144" s="306" t="s">
        <v>6</v>
      </c>
      <c r="C144" s="315">
        <f>SUM(C143:C143)</f>
        <v>19</v>
      </c>
      <c r="D144" s="315">
        <f>SUM(D143:D143)</f>
        <v>36</v>
      </c>
      <c r="E144" s="315">
        <f>SUM(E143:E143)</f>
        <v>16</v>
      </c>
      <c r="F144" s="315">
        <f>SUM(F143:F143)</f>
        <v>71</v>
      </c>
      <c r="G144" s="315">
        <f>SUM(G143:G143)</f>
        <v>23</v>
      </c>
      <c r="H144" s="315">
        <f t="shared" ref="H144:J144" si="29">SUM(H143:H143)</f>
        <v>155</v>
      </c>
      <c r="I144" s="315">
        <f t="shared" si="29"/>
        <v>0</v>
      </c>
      <c r="J144" s="315">
        <f t="shared" si="29"/>
        <v>17</v>
      </c>
      <c r="K144" s="315">
        <f t="shared" ref="K144:R144" si="30">SUM(K143:K143)</f>
        <v>75</v>
      </c>
      <c r="L144" s="316">
        <f t="shared" si="30"/>
        <v>7.25</v>
      </c>
      <c r="M144" s="315">
        <f t="shared" si="30"/>
        <v>454</v>
      </c>
      <c r="N144" s="316">
        <f t="shared" si="30"/>
        <v>16.410999999999998</v>
      </c>
      <c r="O144" s="315">
        <f t="shared" si="30"/>
        <v>17513572.170000002</v>
      </c>
      <c r="P144" s="315">
        <f t="shared" si="30"/>
        <v>54</v>
      </c>
      <c r="Q144" s="315">
        <f t="shared" si="30"/>
        <v>24</v>
      </c>
      <c r="R144" s="317">
        <f t="shared" si="30"/>
        <v>11.5</v>
      </c>
      <c r="S144" s="310">
        <v>2</v>
      </c>
      <c r="T144" s="310">
        <v>69</v>
      </c>
      <c r="U144" s="310">
        <v>41</v>
      </c>
      <c r="V144" s="310">
        <v>140</v>
      </c>
      <c r="W144" s="310">
        <v>17</v>
      </c>
      <c r="X144" s="310">
        <v>6</v>
      </c>
      <c r="Y144" s="310">
        <v>68</v>
      </c>
      <c r="Z144" s="310">
        <v>274</v>
      </c>
      <c r="AA144" s="310">
        <v>1</v>
      </c>
      <c r="AB144" s="310">
        <v>261</v>
      </c>
      <c r="AC144" s="310">
        <v>0</v>
      </c>
      <c r="AD144" s="310">
        <v>0</v>
      </c>
      <c r="AE144" s="310">
        <v>9</v>
      </c>
      <c r="AF144" s="310">
        <v>0</v>
      </c>
      <c r="AG144" s="310">
        <v>0</v>
      </c>
      <c r="AH144" s="310">
        <v>5</v>
      </c>
      <c r="AI144" s="311"/>
      <c r="AJ144" s="311"/>
    </row>
    <row r="145" spans="1:36" ht="22.5" customHeight="1" x14ac:dyDescent="0.5">
      <c r="A145" s="585" t="s">
        <v>122</v>
      </c>
      <c r="B145" s="610" t="s">
        <v>174</v>
      </c>
      <c r="C145" s="613" t="s">
        <v>15</v>
      </c>
      <c r="D145" s="614"/>
      <c r="E145" s="615"/>
      <c r="F145" s="587" t="s">
        <v>121</v>
      </c>
      <c r="G145" s="587" t="s">
        <v>120</v>
      </c>
      <c r="H145" s="598" t="s">
        <v>56</v>
      </c>
      <c r="I145" s="599"/>
      <c r="J145" s="600"/>
      <c r="K145" s="592" t="s">
        <v>57</v>
      </c>
      <c r="L145" s="594"/>
      <c r="M145" s="594"/>
      <c r="N145" s="594"/>
      <c r="O145" s="601" t="s">
        <v>125</v>
      </c>
      <c r="P145" s="587" t="s">
        <v>124</v>
      </c>
      <c r="Q145" s="605" t="s">
        <v>58</v>
      </c>
      <c r="R145" s="606"/>
      <c r="S145" s="580" t="s">
        <v>184</v>
      </c>
      <c r="T145" s="580" t="s">
        <v>185</v>
      </c>
      <c r="U145" s="580" t="s">
        <v>101</v>
      </c>
      <c r="V145" s="580" t="s">
        <v>102</v>
      </c>
      <c r="W145" s="580" t="s">
        <v>186</v>
      </c>
      <c r="X145" s="580" t="s">
        <v>187</v>
      </c>
      <c r="Y145" s="580" t="s">
        <v>103</v>
      </c>
      <c r="Z145" s="580" t="s">
        <v>106</v>
      </c>
      <c r="AA145" s="580" t="s">
        <v>107</v>
      </c>
      <c r="AB145" s="581" t="s">
        <v>65</v>
      </c>
      <c r="AC145" s="582"/>
      <c r="AD145" s="582"/>
      <c r="AE145" s="583"/>
      <c r="AF145" s="583"/>
      <c r="AG145" s="583"/>
      <c r="AH145" s="584"/>
      <c r="AI145" s="272"/>
      <c r="AJ145" s="272"/>
    </row>
    <row r="146" spans="1:36" ht="22.5" customHeight="1" x14ac:dyDescent="0.5">
      <c r="A146" s="609"/>
      <c r="B146" s="611"/>
      <c r="C146" s="585" t="s">
        <v>17</v>
      </c>
      <c r="D146" s="587" t="s">
        <v>119</v>
      </c>
      <c r="E146" s="585" t="s">
        <v>18</v>
      </c>
      <c r="F146" s="604"/>
      <c r="G146" s="604"/>
      <c r="H146" s="589" t="s">
        <v>59</v>
      </c>
      <c r="I146" s="590"/>
      <c r="J146" s="591"/>
      <c r="K146" s="592" t="s">
        <v>11</v>
      </c>
      <c r="L146" s="593"/>
      <c r="M146" s="592" t="s">
        <v>12</v>
      </c>
      <c r="N146" s="594"/>
      <c r="O146" s="602"/>
      <c r="P146" s="604"/>
      <c r="Q146" s="273" t="s">
        <v>9</v>
      </c>
      <c r="R146" s="274" t="s">
        <v>60</v>
      </c>
      <c r="S146" s="580"/>
      <c r="T146" s="580"/>
      <c r="U146" s="580"/>
      <c r="V146" s="580"/>
      <c r="W146" s="580"/>
      <c r="X146" s="580"/>
      <c r="Y146" s="580"/>
      <c r="Z146" s="580"/>
      <c r="AA146" s="580"/>
      <c r="AB146" s="595" t="s">
        <v>116</v>
      </c>
      <c r="AC146" s="596"/>
      <c r="AD146" s="597"/>
      <c r="AE146" s="577" t="s">
        <v>96</v>
      </c>
      <c r="AF146" s="578" t="s">
        <v>67</v>
      </c>
      <c r="AG146" s="578" t="s">
        <v>68</v>
      </c>
      <c r="AH146" s="578" t="s">
        <v>69</v>
      </c>
      <c r="AI146" s="272"/>
      <c r="AJ146" s="272"/>
    </row>
    <row r="147" spans="1:36" ht="45.75" customHeight="1" x14ac:dyDescent="0.5">
      <c r="A147" s="586"/>
      <c r="B147" s="612"/>
      <c r="C147" s="586"/>
      <c r="D147" s="588"/>
      <c r="E147" s="586"/>
      <c r="F147" s="588"/>
      <c r="G147" s="588"/>
      <c r="H147" s="275" t="s">
        <v>7</v>
      </c>
      <c r="I147" s="275" t="s">
        <v>61</v>
      </c>
      <c r="J147" s="275" t="s">
        <v>62</v>
      </c>
      <c r="K147" s="275" t="s">
        <v>48</v>
      </c>
      <c r="L147" s="276" t="s">
        <v>352</v>
      </c>
      <c r="M147" s="275" t="s">
        <v>48</v>
      </c>
      <c r="N147" s="277" t="s">
        <v>352</v>
      </c>
      <c r="O147" s="603"/>
      <c r="P147" s="588"/>
      <c r="Q147" s="278" t="s">
        <v>49</v>
      </c>
      <c r="R147" s="279" t="s">
        <v>50</v>
      </c>
      <c r="S147" s="580"/>
      <c r="T147" s="580"/>
      <c r="U147" s="580"/>
      <c r="V147" s="580"/>
      <c r="W147" s="580"/>
      <c r="X147" s="580"/>
      <c r="Y147" s="580"/>
      <c r="Z147" s="580"/>
      <c r="AA147" s="580"/>
      <c r="AB147" s="280" t="s">
        <v>66</v>
      </c>
      <c r="AC147" s="280" t="s">
        <v>117</v>
      </c>
      <c r="AD147" s="280" t="s">
        <v>118</v>
      </c>
      <c r="AE147" s="577"/>
      <c r="AF147" s="578"/>
      <c r="AG147" s="578"/>
      <c r="AH147" s="578"/>
      <c r="AI147" s="272"/>
      <c r="AJ147" s="272"/>
    </row>
    <row r="148" spans="1:36" ht="22.5" customHeight="1" x14ac:dyDescent="0.5">
      <c r="A148" s="353">
        <v>5</v>
      </c>
      <c r="B148" s="618" t="s">
        <v>165</v>
      </c>
      <c r="C148" s="619"/>
      <c r="D148" s="291"/>
      <c r="E148" s="291"/>
      <c r="F148" s="284"/>
      <c r="G148" s="284"/>
      <c r="H148" s="284"/>
      <c r="I148" s="284"/>
      <c r="J148" s="284"/>
      <c r="K148" s="284"/>
      <c r="L148" s="286"/>
      <c r="M148" s="284"/>
      <c r="N148" s="286"/>
      <c r="O148" s="284"/>
      <c r="P148" s="284"/>
      <c r="Q148" s="284"/>
      <c r="R148" s="288"/>
      <c r="S148" s="289"/>
      <c r="T148" s="289"/>
      <c r="U148" s="289"/>
      <c r="V148" s="289"/>
      <c r="W148" s="289"/>
      <c r="X148" s="289"/>
      <c r="Y148" s="289"/>
      <c r="Z148" s="289"/>
      <c r="AA148" s="289"/>
      <c r="AB148" s="289"/>
      <c r="AC148" s="289"/>
      <c r="AD148" s="289"/>
      <c r="AE148" s="289"/>
      <c r="AF148" s="289"/>
      <c r="AG148" s="289"/>
      <c r="AH148" s="289"/>
      <c r="AI148" s="290"/>
      <c r="AJ148" s="290"/>
    </row>
    <row r="149" spans="1:36" ht="22.5" customHeight="1" x14ac:dyDescent="0.5">
      <c r="A149" s="353"/>
      <c r="B149" s="326" t="s">
        <v>166</v>
      </c>
      <c r="C149" s="387">
        <v>50</v>
      </c>
      <c r="D149" s="387">
        <v>10</v>
      </c>
      <c r="E149" s="387">
        <v>12</v>
      </c>
      <c r="F149" s="387">
        <v>72</v>
      </c>
      <c r="G149" s="387">
        <v>32</v>
      </c>
      <c r="H149" s="387">
        <v>476</v>
      </c>
      <c r="I149" s="387">
        <v>0</v>
      </c>
      <c r="J149" s="387">
        <v>70</v>
      </c>
      <c r="K149" s="387">
        <v>110</v>
      </c>
      <c r="L149" s="387">
        <v>4.0999999999999996</v>
      </c>
      <c r="M149" s="387">
        <v>50</v>
      </c>
      <c r="N149" s="387">
        <v>4.5799999999999992</v>
      </c>
      <c r="O149" s="387">
        <v>24297459.869339995</v>
      </c>
      <c r="P149" s="387">
        <v>7</v>
      </c>
      <c r="Q149" s="387">
        <v>29</v>
      </c>
      <c r="R149" s="387">
        <v>4.2699999999999996</v>
      </c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0"/>
      <c r="AJ149" s="290"/>
    </row>
    <row r="150" spans="1:36" ht="22.5" customHeight="1" x14ac:dyDescent="0.5">
      <c r="A150" s="353"/>
      <c r="B150" s="326" t="s">
        <v>167</v>
      </c>
      <c r="C150" s="312">
        <v>0</v>
      </c>
      <c r="D150" s="312">
        <v>1</v>
      </c>
      <c r="E150" s="312">
        <v>1</v>
      </c>
      <c r="F150" s="312">
        <v>2</v>
      </c>
      <c r="G150" s="312">
        <v>4</v>
      </c>
      <c r="H150" s="312">
        <v>0</v>
      </c>
      <c r="I150" s="312">
        <v>0</v>
      </c>
      <c r="J150" s="312">
        <v>0</v>
      </c>
      <c r="K150" s="312">
        <v>6</v>
      </c>
      <c r="L150" s="312">
        <v>0.54</v>
      </c>
      <c r="M150" s="312">
        <v>0</v>
      </c>
      <c r="N150" s="312">
        <v>0</v>
      </c>
      <c r="O150" s="312">
        <v>2160</v>
      </c>
      <c r="P150" s="312">
        <v>1</v>
      </c>
      <c r="Q150" s="312">
        <v>0</v>
      </c>
      <c r="R150" s="312">
        <v>0</v>
      </c>
      <c r="S150" s="303">
        <v>0</v>
      </c>
      <c r="T150" s="303">
        <v>0</v>
      </c>
      <c r="U150" s="303">
        <v>2</v>
      </c>
      <c r="V150" s="303">
        <v>4</v>
      </c>
      <c r="W150" s="303">
        <v>8</v>
      </c>
      <c r="X150" s="303">
        <v>1</v>
      </c>
      <c r="Y150" s="303">
        <v>3</v>
      </c>
      <c r="Z150" s="303">
        <v>15</v>
      </c>
      <c r="AA150" s="303">
        <v>0</v>
      </c>
      <c r="AB150" s="303">
        <v>15</v>
      </c>
      <c r="AC150" s="303">
        <v>0</v>
      </c>
      <c r="AD150" s="303">
        <v>0</v>
      </c>
      <c r="AE150" s="303">
        <v>0</v>
      </c>
      <c r="AF150" s="303">
        <v>0</v>
      </c>
      <c r="AG150" s="303">
        <v>0</v>
      </c>
      <c r="AH150" s="303">
        <v>0</v>
      </c>
      <c r="AI150" s="304"/>
      <c r="AJ150" s="304"/>
    </row>
    <row r="151" spans="1:36" ht="22.5" customHeight="1" x14ac:dyDescent="0.5">
      <c r="A151" s="305"/>
      <c r="B151" s="306" t="s">
        <v>6</v>
      </c>
      <c r="C151" s="315">
        <f>SUM(C149:C150)</f>
        <v>50</v>
      </c>
      <c r="D151" s="315">
        <f>SUM(D149:D150)</f>
        <v>11</v>
      </c>
      <c r="E151" s="315">
        <f>SUM(E149:E150)</f>
        <v>13</v>
      </c>
      <c r="F151" s="315">
        <f>SUM(F149:F150)</f>
        <v>74</v>
      </c>
      <c r="G151" s="315">
        <f>SUM(G149:G150)</f>
        <v>36</v>
      </c>
      <c r="H151" s="315">
        <f t="shared" ref="H151:J151" si="31">SUM(H149:H150)</f>
        <v>476</v>
      </c>
      <c r="I151" s="315">
        <f t="shared" si="31"/>
        <v>0</v>
      </c>
      <c r="J151" s="315">
        <f t="shared" si="31"/>
        <v>70</v>
      </c>
      <c r="K151" s="315">
        <f t="shared" ref="K151" si="32">SUM(K149:K150)</f>
        <v>116</v>
      </c>
      <c r="L151" s="316">
        <f t="shared" ref="L151:R151" si="33">SUM(L149:L150)</f>
        <v>4.6399999999999997</v>
      </c>
      <c r="M151" s="315">
        <f t="shared" si="33"/>
        <v>50</v>
      </c>
      <c r="N151" s="316">
        <f t="shared" si="33"/>
        <v>4.5799999999999992</v>
      </c>
      <c r="O151" s="315">
        <f t="shared" si="33"/>
        <v>24299619.869339995</v>
      </c>
      <c r="P151" s="315">
        <f t="shared" si="33"/>
        <v>8</v>
      </c>
      <c r="Q151" s="315">
        <f t="shared" si="33"/>
        <v>29</v>
      </c>
      <c r="R151" s="317">
        <f t="shared" si="33"/>
        <v>4.2699999999999996</v>
      </c>
      <c r="S151" s="310">
        <v>29</v>
      </c>
      <c r="T151" s="310">
        <v>25</v>
      </c>
      <c r="U151" s="310">
        <v>25</v>
      </c>
      <c r="V151" s="310">
        <v>17</v>
      </c>
      <c r="W151" s="310">
        <v>24</v>
      </c>
      <c r="X151" s="310">
        <v>3</v>
      </c>
      <c r="Y151" s="310">
        <v>30</v>
      </c>
      <c r="Z151" s="310">
        <v>121</v>
      </c>
      <c r="AA151" s="310">
        <v>2</v>
      </c>
      <c r="AB151" s="310">
        <v>122</v>
      </c>
      <c r="AC151" s="310">
        <v>0</v>
      </c>
      <c r="AD151" s="310">
        <v>0</v>
      </c>
      <c r="AE151" s="310">
        <v>0</v>
      </c>
      <c r="AF151" s="310">
        <v>0</v>
      </c>
      <c r="AG151" s="310">
        <v>0</v>
      </c>
      <c r="AH151" s="310">
        <v>1</v>
      </c>
      <c r="AI151" s="311"/>
      <c r="AJ151" s="311"/>
    </row>
    <row r="152" spans="1:36" ht="22.5" customHeight="1" x14ac:dyDescent="0.5">
      <c r="A152" s="353">
        <v>6</v>
      </c>
      <c r="B152" s="618" t="s">
        <v>168</v>
      </c>
      <c r="C152" s="619"/>
      <c r="D152" s="321"/>
      <c r="E152" s="321"/>
      <c r="F152" s="322"/>
      <c r="G152" s="322"/>
      <c r="H152" s="385"/>
      <c r="I152" s="385"/>
      <c r="J152" s="385"/>
      <c r="K152" s="375"/>
      <c r="L152" s="285"/>
      <c r="M152" s="375"/>
      <c r="N152" s="285"/>
      <c r="O152" s="388"/>
      <c r="P152" s="375"/>
      <c r="Q152" s="375"/>
      <c r="R152" s="376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25"/>
      <c r="AC152" s="303"/>
      <c r="AD152" s="303"/>
      <c r="AE152" s="303"/>
      <c r="AF152" s="303"/>
      <c r="AG152" s="303"/>
      <c r="AH152" s="303"/>
      <c r="AI152" s="304"/>
      <c r="AJ152" s="304"/>
    </row>
    <row r="153" spans="1:36" ht="22.5" customHeight="1" x14ac:dyDescent="0.5">
      <c r="A153" s="353"/>
      <c r="B153" s="326" t="s">
        <v>169</v>
      </c>
      <c r="C153" s="312">
        <v>9</v>
      </c>
      <c r="D153" s="312">
        <v>7</v>
      </c>
      <c r="E153" s="312">
        <v>2</v>
      </c>
      <c r="F153" s="312">
        <v>18</v>
      </c>
      <c r="G153" s="312">
        <v>7</v>
      </c>
      <c r="H153" s="312">
        <v>71</v>
      </c>
      <c r="I153" s="312">
        <v>1</v>
      </c>
      <c r="J153" s="312">
        <v>95</v>
      </c>
      <c r="K153" s="312">
        <v>34</v>
      </c>
      <c r="L153" s="313">
        <v>7.2799999999999994</v>
      </c>
      <c r="M153" s="312">
        <v>7</v>
      </c>
      <c r="N153" s="313">
        <v>1.6600000000000001</v>
      </c>
      <c r="O153" s="312">
        <v>2526710.1599999997</v>
      </c>
      <c r="P153" s="312">
        <v>59</v>
      </c>
      <c r="Q153" s="312">
        <v>25</v>
      </c>
      <c r="R153" s="314">
        <v>0</v>
      </c>
      <c r="S153" s="303"/>
      <c r="T153" s="303"/>
      <c r="U153" s="303"/>
      <c r="V153" s="303"/>
      <c r="W153" s="303"/>
      <c r="X153" s="303"/>
      <c r="Y153" s="303"/>
      <c r="Z153" s="303"/>
      <c r="AA153" s="303"/>
      <c r="AB153" s="325"/>
      <c r="AC153" s="303"/>
      <c r="AD153" s="303"/>
      <c r="AE153" s="303"/>
      <c r="AF153" s="303"/>
      <c r="AG153" s="303"/>
      <c r="AH153" s="303"/>
      <c r="AI153" s="304"/>
      <c r="AJ153" s="304"/>
    </row>
    <row r="154" spans="1:36" ht="22.5" customHeight="1" x14ac:dyDescent="0.5">
      <c r="A154" s="353"/>
      <c r="B154" s="326" t="s">
        <v>286</v>
      </c>
      <c r="C154" s="312">
        <v>0</v>
      </c>
      <c r="D154" s="312">
        <v>4</v>
      </c>
      <c r="E154" s="312">
        <v>4</v>
      </c>
      <c r="F154" s="312">
        <v>8</v>
      </c>
      <c r="G154" s="312">
        <v>4</v>
      </c>
      <c r="H154" s="312">
        <v>0</v>
      </c>
      <c r="I154" s="312">
        <v>0</v>
      </c>
      <c r="J154" s="312">
        <v>0</v>
      </c>
      <c r="K154" s="312">
        <v>9</v>
      </c>
      <c r="L154" s="313">
        <v>1.02</v>
      </c>
      <c r="M154" s="312">
        <v>14</v>
      </c>
      <c r="N154" s="313">
        <v>1.45</v>
      </c>
      <c r="O154" s="312">
        <v>16750</v>
      </c>
      <c r="P154" s="312">
        <v>0</v>
      </c>
      <c r="Q154" s="312">
        <v>9</v>
      </c>
      <c r="R154" s="314">
        <v>0</v>
      </c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4"/>
      <c r="AJ154" s="304"/>
    </row>
    <row r="155" spans="1:36" ht="22.5" customHeight="1" x14ac:dyDescent="0.5">
      <c r="A155" s="305"/>
      <c r="B155" s="306" t="s">
        <v>6</v>
      </c>
      <c r="C155" s="315">
        <f>SUM(C153:C154)</f>
        <v>9</v>
      </c>
      <c r="D155" s="315">
        <f t="shared" ref="D155:R155" si="34">SUM(D153:D154)</f>
        <v>11</v>
      </c>
      <c r="E155" s="315">
        <f t="shared" si="34"/>
        <v>6</v>
      </c>
      <c r="F155" s="315">
        <f t="shared" si="34"/>
        <v>26</v>
      </c>
      <c r="G155" s="315">
        <f t="shared" si="34"/>
        <v>11</v>
      </c>
      <c r="H155" s="315">
        <f>SUM(H153:H154)</f>
        <v>71</v>
      </c>
      <c r="I155" s="315">
        <f>SUM(I153:I154)</f>
        <v>1</v>
      </c>
      <c r="J155" s="315">
        <f>SUM(J153:J154)</f>
        <v>95</v>
      </c>
      <c r="K155" s="315">
        <f t="shared" si="34"/>
        <v>43</v>
      </c>
      <c r="L155" s="316">
        <f t="shared" si="34"/>
        <v>8.2999999999999989</v>
      </c>
      <c r="M155" s="315">
        <f t="shared" si="34"/>
        <v>21</v>
      </c>
      <c r="N155" s="316">
        <f t="shared" si="34"/>
        <v>3.1100000000000003</v>
      </c>
      <c r="O155" s="315">
        <f t="shared" si="34"/>
        <v>2543460.1599999997</v>
      </c>
      <c r="P155" s="315">
        <f t="shared" si="34"/>
        <v>59</v>
      </c>
      <c r="Q155" s="315">
        <f t="shared" si="34"/>
        <v>34</v>
      </c>
      <c r="R155" s="317">
        <f t="shared" si="34"/>
        <v>0</v>
      </c>
      <c r="S155" s="310">
        <v>23</v>
      </c>
      <c r="T155" s="310">
        <v>76</v>
      </c>
      <c r="U155" s="310">
        <v>15</v>
      </c>
      <c r="V155" s="310">
        <v>85</v>
      </c>
      <c r="W155" s="310">
        <v>5</v>
      </c>
      <c r="X155" s="310">
        <v>2</v>
      </c>
      <c r="Y155" s="310">
        <v>30</v>
      </c>
      <c r="Z155" s="310">
        <v>205</v>
      </c>
      <c r="AA155" s="310">
        <v>1</v>
      </c>
      <c r="AB155" s="310">
        <v>197</v>
      </c>
      <c r="AC155" s="310">
        <v>0</v>
      </c>
      <c r="AD155" s="310">
        <v>0</v>
      </c>
      <c r="AE155" s="310">
        <v>7</v>
      </c>
      <c r="AF155" s="310">
        <v>0</v>
      </c>
      <c r="AG155" s="310">
        <v>0</v>
      </c>
      <c r="AH155" s="310">
        <v>2</v>
      </c>
      <c r="AI155" s="311"/>
      <c r="AJ155" s="311"/>
    </row>
    <row r="156" spans="1:36" ht="22.5" customHeight="1" x14ac:dyDescent="0.5">
      <c r="A156" s="353">
        <v>7</v>
      </c>
      <c r="B156" s="618" t="s">
        <v>24</v>
      </c>
      <c r="C156" s="619"/>
      <c r="D156" s="321"/>
      <c r="E156" s="321"/>
      <c r="F156" s="385"/>
      <c r="G156" s="385"/>
      <c r="H156" s="385"/>
      <c r="I156" s="385"/>
      <c r="J156" s="385"/>
      <c r="K156" s="322"/>
      <c r="L156" s="323"/>
      <c r="M156" s="322"/>
      <c r="N156" s="323"/>
      <c r="O156" s="373"/>
      <c r="P156" s="322"/>
      <c r="Q156" s="322"/>
      <c r="R156" s="324"/>
      <c r="S156" s="325"/>
      <c r="T156" s="325"/>
      <c r="U156" s="325"/>
      <c r="V156" s="325"/>
      <c r="W156" s="325"/>
      <c r="X156" s="325"/>
      <c r="Y156" s="325"/>
      <c r="Z156" s="325"/>
      <c r="AA156" s="325"/>
      <c r="AB156" s="325"/>
      <c r="AC156" s="325"/>
      <c r="AD156" s="325"/>
      <c r="AE156" s="325"/>
      <c r="AF156" s="325"/>
      <c r="AG156" s="325"/>
      <c r="AH156" s="325"/>
      <c r="AI156" s="354"/>
      <c r="AJ156" s="354"/>
    </row>
    <row r="157" spans="1:36" ht="22.5" customHeight="1" x14ac:dyDescent="0.5">
      <c r="A157" s="300"/>
      <c r="B157" s="326" t="s">
        <v>25</v>
      </c>
      <c r="C157" s="312">
        <v>72</v>
      </c>
      <c r="D157" s="312">
        <v>47</v>
      </c>
      <c r="E157" s="312">
        <v>16</v>
      </c>
      <c r="F157" s="312">
        <v>135</v>
      </c>
      <c r="G157" s="312">
        <v>67</v>
      </c>
      <c r="H157" s="312">
        <v>354</v>
      </c>
      <c r="I157" s="312">
        <v>1</v>
      </c>
      <c r="J157" s="312">
        <v>83</v>
      </c>
      <c r="K157" s="312">
        <v>1864</v>
      </c>
      <c r="L157" s="313">
        <v>30.291999999999998</v>
      </c>
      <c r="M157" s="312">
        <v>854</v>
      </c>
      <c r="N157" s="313">
        <v>25.551999999999992</v>
      </c>
      <c r="O157" s="312">
        <v>19170934.757999998</v>
      </c>
      <c r="P157" s="312">
        <v>28</v>
      </c>
      <c r="Q157" s="312">
        <v>1</v>
      </c>
      <c r="R157" s="314">
        <v>0</v>
      </c>
      <c r="S157" s="303">
        <v>45</v>
      </c>
      <c r="T157" s="303">
        <v>113</v>
      </c>
      <c r="U157" s="303">
        <v>46</v>
      </c>
      <c r="V157" s="303">
        <v>80</v>
      </c>
      <c r="W157" s="303">
        <v>9</v>
      </c>
      <c r="X157" s="303">
        <v>1</v>
      </c>
      <c r="Y157" s="303">
        <v>96</v>
      </c>
      <c r="Z157" s="303">
        <v>293</v>
      </c>
      <c r="AA157" s="303">
        <v>1</v>
      </c>
      <c r="AB157" s="303">
        <v>287</v>
      </c>
      <c r="AC157" s="303">
        <v>0</v>
      </c>
      <c r="AD157" s="303">
        <v>0</v>
      </c>
      <c r="AE157" s="303">
        <v>3</v>
      </c>
      <c r="AF157" s="303">
        <v>0</v>
      </c>
      <c r="AG157" s="303">
        <v>0</v>
      </c>
      <c r="AH157" s="303">
        <v>4</v>
      </c>
      <c r="AI157" s="304"/>
      <c r="AJ157" s="304"/>
    </row>
    <row r="158" spans="1:36" ht="22.5" customHeight="1" x14ac:dyDescent="0.5">
      <c r="A158" s="300"/>
      <c r="B158" s="319" t="s">
        <v>375</v>
      </c>
      <c r="C158" s="312">
        <v>5</v>
      </c>
      <c r="D158" s="312">
        <v>2</v>
      </c>
      <c r="E158" s="312">
        <v>10</v>
      </c>
      <c r="F158" s="312">
        <v>17</v>
      </c>
      <c r="G158" s="312">
        <v>7</v>
      </c>
      <c r="H158" s="312">
        <v>4</v>
      </c>
      <c r="I158" s="312">
        <v>1</v>
      </c>
      <c r="J158" s="312">
        <v>34</v>
      </c>
      <c r="K158" s="312">
        <v>8</v>
      </c>
      <c r="L158" s="312">
        <v>0.68</v>
      </c>
      <c r="M158" s="312">
        <v>0</v>
      </c>
      <c r="N158" s="312">
        <v>0</v>
      </c>
      <c r="O158" s="312">
        <v>330438.67000000004</v>
      </c>
      <c r="P158" s="312">
        <v>25</v>
      </c>
      <c r="Q158" s="312">
        <v>26</v>
      </c>
      <c r="R158" s="312">
        <v>135.5</v>
      </c>
      <c r="S158" s="303">
        <v>4</v>
      </c>
      <c r="T158" s="303">
        <v>57</v>
      </c>
      <c r="U158" s="303">
        <v>15</v>
      </c>
      <c r="V158" s="303">
        <v>93</v>
      </c>
      <c r="W158" s="303">
        <v>1</v>
      </c>
      <c r="X158" s="303">
        <v>0</v>
      </c>
      <c r="Y158" s="303">
        <v>26</v>
      </c>
      <c r="Z158" s="303">
        <v>167</v>
      </c>
      <c r="AA158" s="303">
        <v>3</v>
      </c>
      <c r="AB158" s="303">
        <v>170</v>
      </c>
      <c r="AC158" s="303">
        <v>0</v>
      </c>
      <c r="AD158" s="303">
        <v>0</v>
      </c>
      <c r="AE158" s="303">
        <v>0</v>
      </c>
      <c r="AF158" s="303">
        <v>0</v>
      </c>
      <c r="AG158" s="303">
        <v>0</v>
      </c>
      <c r="AH158" s="303">
        <v>0</v>
      </c>
      <c r="AI158" s="304"/>
      <c r="AJ158" s="304"/>
    </row>
    <row r="159" spans="1:36" ht="22.5" customHeight="1" x14ac:dyDescent="0.5">
      <c r="A159" s="305"/>
      <c r="B159" s="378" t="s">
        <v>6</v>
      </c>
      <c r="C159" s="389">
        <f>SUM(C157:C158)</f>
        <v>77</v>
      </c>
      <c r="D159" s="315">
        <f>SUM(D157:D158)</f>
        <v>49</v>
      </c>
      <c r="E159" s="315">
        <f>SUM(E157:E158)</f>
        <v>26</v>
      </c>
      <c r="F159" s="315">
        <f>SUM(F157:F158)</f>
        <v>152</v>
      </c>
      <c r="G159" s="315">
        <f>SUM(G157:G158)</f>
        <v>74</v>
      </c>
      <c r="H159" s="315">
        <v>358</v>
      </c>
      <c r="I159" s="315">
        <v>3</v>
      </c>
      <c r="J159" s="315">
        <v>17</v>
      </c>
      <c r="K159" s="389">
        <f t="shared" ref="K159:AH159" si="35">SUM(K157:K158)</f>
        <v>1872</v>
      </c>
      <c r="L159" s="390">
        <f t="shared" si="35"/>
        <v>30.971999999999998</v>
      </c>
      <c r="M159" s="389">
        <f t="shared" si="35"/>
        <v>854</v>
      </c>
      <c r="N159" s="390">
        <f t="shared" si="35"/>
        <v>25.551999999999992</v>
      </c>
      <c r="O159" s="389">
        <f t="shared" si="35"/>
        <v>19501373.427999999</v>
      </c>
      <c r="P159" s="389">
        <f t="shared" si="35"/>
        <v>53</v>
      </c>
      <c r="Q159" s="389">
        <f t="shared" si="35"/>
        <v>27</v>
      </c>
      <c r="R159" s="391">
        <f t="shared" si="35"/>
        <v>135.5</v>
      </c>
      <c r="S159" s="392">
        <f t="shared" si="35"/>
        <v>49</v>
      </c>
      <c r="T159" s="392">
        <f t="shared" si="35"/>
        <v>170</v>
      </c>
      <c r="U159" s="392">
        <f t="shared" si="35"/>
        <v>61</v>
      </c>
      <c r="V159" s="392">
        <f t="shared" si="35"/>
        <v>173</v>
      </c>
      <c r="W159" s="392">
        <f t="shared" si="35"/>
        <v>10</v>
      </c>
      <c r="X159" s="392">
        <f t="shared" si="35"/>
        <v>1</v>
      </c>
      <c r="Y159" s="392">
        <f t="shared" si="35"/>
        <v>122</v>
      </c>
      <c r="Z159" s="392">
        <f t="shared" si="35"/>
        <v>460</v>
      </c>
      <c r="AA159" s="392">
        <f t="shared" si="35"/>
        <v>4</v>
      </c>
      <c r="AB159" s="392">
        <f t="shared" si="35"/>
        <v>457</v>
      </c>
      <c r="AC159" s="392">
        <f t="shared" si="35"/>
        <v>0</v>
      </c>
      <c r="AD159" s="392">
        <f t="shared" si="35"/>
        <v>0</v>
      </c>
      <c r="AE159" s="392">
        <f t="shared" si="35"/>
        <v>3</v>
      </c>
      <c r="AF159" s="392">
        <f t="shared" si="35"/>
        <v>0</v>
      </c>
      <c r="AG159" s="392">
        <f t="shared" si="35"/>
        <v>0</v>
      </c>
      <c r="AH159" s="392">
        <f t="shared" si="35"/>
        <v>4</v>
      </c>
      <c r="AI159" s="311"/>
      <c r="AJ159" s="311"/>
    </row>
    <row r="160" spans="1:36" ht="22.5" customHeight="1" x14ac:dyDescent="0.5">
      <c r="A160" s="291">
        <v>8</v>
      </c>
      <c r="B160" s="618" t="s">
        <v>399</v>
      </c>
      <c r="C160" s="619"/>
      <c r="D160" s="321"/>
      <c r="E160" s="321"/>
      <c r="F160" s="385"/>
      <c r="G160" s="385"/>
      <c r="H160" s="385"/>
      <c r="I160" s="385"/>
      <c r="J160" s="385"/>
      <c r="K160" s="322"/>
      <c r="L160" s="323"/>
      <c r="M160" s="322"/>
      <c r="N160" s="323"/>
      <c r="O160" s="373"/>
      <c r="P160" s="322"/>
      <c r="Q160" s="322"/>
      <c r="R160" s="324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54"/>
      <c r="AJ160" s="354"/>
    </row>
    <row r="161" spans="1:36" ht="22.5" customHeight="1" x14ac:dyDescent="0.5">
      <c r="A161" s="300"/>
      <c r="B161" s="326" t="s">
        <v>26</v>
      </c>
      <c r="C161" s="312">
        <v>13</v>
      </c>
      <c r="D161" s="312">
        <v>29</v>
      </c>
      <c r="E161" s="312">
        <v>4</v>
      </c>
      <c r="F161" s="312">
        <v>46</v>
      </c>
      <c r="G161" s="312">
        <v>7</v>
      </c>
      <c r="H161" s="312">
        <v>118</v>
      </c>
      <c r="I161" s="312">
        <v>1</v>
      </c>
      <c r="J161" s="312">
        <v>58</v>
      </c>
      <c r="K161" s="312">
        <v>478</v>
      </c>
      <c r="L161" s="313">
        <v>10.455000000000002</v>
      </c>
      <c r="M161" s="312">
        <v>198</v>
      </c>
      <c r="N161" s="313">
        <v>3.3029999999999999</v>
      </c>
      <c r="O161" s="312">
        <v>11247930.57</v>
      </c>
      <c r="P161" s="312">
        <v>1</v>
      </c>
      <c r="Q161" s="312">
        <v>3</v>
      </c>
      <c r="R161" s="314">
        <v>0.4</v>
      </c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4"/>
      <c r="AJ161" s="304"/>
    </row>
    <row r="162" spans="1:36" ht="22.5" customHeight="1" thickBot="1" x14ac:dyDescent="0.55000000000000004">
      <c r="A162" s="328"/>
      <c r="B162" s="378" t="s">
        <v>6</v>
      </c>
      <c r="C162" s="389">
        <f>C161</f>
        <v>13</v>
      </c>
      <c r="D162" s="389">
        <f>D161</f>
        <v>29</v>
      </c>
      <c r="E162" s="389">
        <f t="shared" ref="E162:R162" si="36">E161</f>
        <v>4</v>
      </c>
      <c r="F162" s="389">
        <f t="shared" si="36"/>
        <v>46</v>
      </c>
      <c r="G162" s="389">
        <f t="shared" si="36"/>
        <v>7</v>
      </c>
      <c r="H162" s="389">
        <f t="shared" si="36"/>
        <v>118</v>
      </c>
      <c r="I162" s="389">
        <f t="shared" si="36"/>
        <v>1</v>
      </c>
      <c r="J162" s="389">
        <f t="shared" si="36"/>
        <v>58</v>
      </c>
      <c r="K162" s="389">
        <f t="shared" si="36"/>
        <v>478</v>
      </c>
      <c r="L162" s="389">
        <f t="shared" si="36"/>
        <v>10.455000000000002</v>
      </c>
      <c r="M162" s="389">
        <f t="shared" si="36"/>
        <v>198</v>
      </c>
      <c r="N162" s="389">
        <f t="shared" si="36"/>
        <v>3.3029999999999999</v>
      </c>
      <c r="O162" s="389">
        <f t="shared" si="36"/>
        <v>11247930.57</v>
      </c>
      <c r="P162" s="389">
        <f t="shared" si="36"/>
        <v>1</v>
      </c>
      <c r="Q162" s="389">
        <f t="shared" si="36"/>
        <v>3</v>
      </c>
      <c r="R162" s="389">
        <f t="shared" si="36"/>
        <v>0.4</v>
      </c>
      <c r="S162" s="392">
        <f t="shared" ref="S162:AH162" si="37">SUM(S161:S161)</f>
        <v>0</v>
      </c>
      <c r="T162" s="392">
        <f t="shared" si="37"/>
        <v>0</v>
      </c>
      <c r="U162" s="392">
        <f t="shared" si="37"/>
        <v>0</v>
      </c>
      <c r="V162" s="392">
        <f t="shared" si="37"/>
        <v>0</v>
      </c>
      <c r="W162" s="392">
        <f t="shared" si="37"/>
        <v>0</v>
      </c>
      <c r="X162" s="392">
        <f t="shared" si="37"/>
        <v>0</v>
      </c>
      <c r="Y162" s="392">
        <f t="shared" si="37"/>
        <v>0</v>
      </c>
      <c r="Z162" s="392">
        <f t="shared" si="37"/>
        <v>0</v>
      </c>
      <c r="AA162" s="392">
        <f t="shared" si="37"/>
        <v>0</v>
      </c>
      <c r="AB162" s="392">
        <f t="shared" si="37"/>
        <v>0</v>
      </c>
      <c r="AC162" s="392">
        <f t="shared" si="37"/>
        <v>0</v>
      </c>
      <c r="AD162" s="392">
        <f t="shared" si="37"/>
        <v>0</v>
      </c>
      <c r="AE162" s="392">
        <f t="shared" si="37"/>
        <v>0</v>
      </c>
      <c r="AF162" s="392">
        <f t="shared" si="37"/>
        <v>0</v>
      </c>
      <c r="AG162" s="392">
        <f t="shared" si="37"/>
        <v>0</v>
      </c>
      <c r="AH162" s="392">
        <f t="shared" si="37"/>
        <v>0</v>
      </c>
      <c r="AI162" s="311"/>
      <c r="AJ162" s="311"/>
    </row>
    <row r="163" spans="1:36" ht="22.5" customHeight="1" thickBot="1" x14ac:dyDescent="0.55000000000000004">
      <c r="A163" s="620" t="s">
        <v>27</v>
      </c>
      <c r="B163" s="621"/>
      <c r="C163" s="337">
        <f t="shared" ref="C163:F163" si="38">C131+C137+C141+C144+C151+C155+C159+C162</f>
        <v>199</v>
      </c>
      <c r="D163" s="337">
        <f t="shared" si="38"/>
        <v>202</v>
      </c>
      <c r="E163" s="337">
        <f t="shared" si="38"/>
        <v>147</v>
      </c>
      <c r="F163" s="337">
        <f t="shared" si="38"/>
        <v>548</v>
      </c>
      <c r="G163" s="337">
        <f>G131+G137+G141+G144+G151+G155+G159+G162</f>
        <v>267</v>
      </c>
      <c r="H163" s="337">
        <v>1348</v>
      </c>
      <c r="I163" s="337">
        <v>2</v>
      </c>
      <c r="J163" s="502">
        <v>71.399999999999977</v>
      </c>
      <c r="K163" s="337">
        <f t="shared" ref="K163:R163" si="39">K131+K137+K141+K144+K151+K155+K159+K162</f>
        <v>3705</v>
      </c>
      <c r="L163" s="338">
        <f t="shared" si="39"/>
        <v>77.986999999999995</v>
      </c>
      <c r="M163" s="337">
        <f t="shared" si="39"/>
        <v>2938</v>
      </c>
      <c r="N163" s="338">
        <f t="shared" si="39"/>
        <v>118.65539999999999</v>
      </c>
      <c r="O163" s="337">
        <f t="shared" si="39"/>
        <v>85897479.467240006</v>
      </c>
      <c r="P163" s="337">
        <f t="shared" si="39"/>
        <v>1095</v>
      </c>
      <c r="Q163" s="337">
        <f t="shared" si="39"/>
        <v>297</v>
      </c>
      <c r="R163" s="339">
        <f t="shared" si="39"/>
        <v>359.27</v>
      </c>
      <c r="S163" s="340">
        <f t="shared" ref="S163:AH163" si="40">(S131+S137+S141+S151+S155+S159)</f>
        <v>109</v>
      </c>
      <c r="T163" s="340">
        <f t="shared" si="40"/>
        <v>406</v>
      </c>
      <c r="U163" s="340">
        <f t="shared" si="40"/>
        <v>149</v>
      </c>
      <c r="V163" s="340">
        <f t="shared" si="40"/>
        <v>447</v>
      </c>
      <c r="W163" s="340">
        <f t="shared" si="40"/>
        <v>85</v>
      </c>
      <c r="X163" s="340">
        <f t="shared" si="40"/>
        <v>15</v>
      </c>
      <c r="Y163" s="340">
        <f t="shared" si="40"/>
        <v>272</v>
      </c>
      <c r="Z163" s="340">
        <f t="shared" si="40"/>
        <v>1198</v>
      </c>
      <c r="AA163" s="340">
        <f t="shared" si="40"/>
        <v>13</v>
      </c>
      <c r="AB163" s="340">
        <f t="shared" si="40"/>
        <v>1173</v>
      </c>
      <c r="AC163" s="340">
        <f t="shared" si="40"/>
        <v>0</v>
      </c>
      <c r="AD163" s="340">
        <f t="shared" si="40"/>
        <v>0</v>
      </c>
      <c r="AE163" s="340">
        <f t="shared" si="40"/>
        <v>24</v>
      </c>
      <c r="AF163" s="340">
        <f t="shared" si="40"/>
        <v>0</v>
      </c>
      <c r="AG163" s="340">
        <f t="shared" si="40"/>
        <v>0</v>
      </c>
      <c r="AH163" s="340">
        <f t="shared" si="40"/>
        <v>14</v>
      </c>
      <c r="AI163" s="311"/>
      <c r="AJ163" s="311"/>
    </row>
    <row r="164" spans="1:36" ht="22.5" customHeight="1" x14ac:dyDescent="0.5">
      <c r="A164" s="622" t="s">
        <v>91</v>
      </c>
      <c r="B164" s="622"/>
      <c r="C164" s="622"/>
      <c r="D164" s="622"/>
      <c r="E164" s="622"/>
      <c r="F164" s="622"/>
      <c r="G164" s="622"/>
      <c r="H164" s="622"/>
      <c r="I164" s="622"/>
      <c r="J164" s="622"/>
      <c r="K164" s="622"/>
      <c r="L164" s="622"/>
      <c r="M164" s="622"/>
      <c r="N164" s="622"/>
      <c r="O164" s="622"/>
      <c r="P164" s="622"/>
      <c r="Q164" s="622"/>
      <c r="R164" s="622"/>
      <c r="S164" s="393"/>
      <c r="T164" s="394"/>
      <c r="U164" s="394"/>
      <c r="V164" s="394"/>
      <c r="W164" s="394"/>
      <c r="X164" s="394"/>
      <c r="Y164" s="394"/>
      <c r="Z164" s="394"/>
      <c r="AA164" s="394"/>
      <c r="AB164" s="394"/>
      <c r="AC164" s="395"/>
      <c r="AD164" s="395"/>
      <c r="AE164" s="394"/>
      <c r="AF164" s="394"/>
      <c r="AG164" s="394"/>
      <c r="AH164" s="394"/>
      <c r="AI164" s="396"/>
      <c r="AJ164" s="396"/>
    </row>
    <row r="165" spans="1:36" ht="25.5" customHeight="1" x14ac:dyDescent="0.5">
      <c r="A165" s="608" t="s">
        <v>470</v>
      </c>
      <c r="B165" s="608"/>
      <c r="C165" s="608"/>
      <c r="D165" s="608"/>
      <c r="E165" s="608"/>
      <c r="F165" s="608"/>
      <c r="G165" s="608"/>
      <c r="H165" s="608"/>
      <c r="I165" s="608"/>
      <c r="J165" s="608"/>
      <c r="K165" s="608"/>
      <c r="L165" s="608"/>
      <c r="M165" s="608"/>
      <c r="N165" s="608"/>
      <c r="O165" s="608"/>
      <c r="P165" s="608"/>
      <c r="Q165" s="608"/>
      <c r="R165" s="608"/>
      <c r="S165" s="342"/>
      <c r="T165" s="343"/>
      <c r="U165" s="343"/>
      <c r="V165" s="343"/>
      <c r="W165" s="343"/>
      <c r="X165" s="343"/>
      <c r="Y165" s="343"/>
      <c r="Z165" s="343"/>
      <c r="AA165" s="343"/>
      <c r="AB165" s="343"/>
      <c r="AC165" s="290"/>
      <c r="AD165" s="290"/>
      <c r="AE165" s="343"/>
      <c r="AF165" s="343"/>
      <c r="AG165" s="343"/>
      <c r="AH165" s="343"/>
      <c r="AI165" s="344"/>
      <c r="AJ165" s="344"/>
    </row>
    <row r="166" spans="1:36" ht="9" customHeight="1" x14ac:dyDescent="0.5">
      <c r="A166" s="397"/>
      <c r="B166" s="398"/>
      <c r="C166" s="399"/>
      <c r="D166" s="399"/>
      <c r="E166" s="399"/>
      <c r="F166" s="400"/>
      <c r="G166" s="399"/>
      <c r="H166" s="400"/>
      <c r="I166" s="400"/>
      <c r="J166" s="400"/>
      <c r="K166" s="399"/>
      <c r="L166" s="401"/>
      <c r="M166" s="399"/>
      <c r="N166" s="401"/>
      <c r="O166" s="397"/>
      <c r="P166" s="399"/>
      <c r="Q166" s="399"/>
      <c r="R166" s="402"/>
      <c r="S166" s="398"/>
      <c r="T166" s="403"/>
      <c r="U166" s="403"/>
      <c r="V166" s="403"/>
      <c r="W166" s="403"/>
      <c r="X166" s="403"/>
      <c r="Y166" s="403"/>
      <c r="Z166" s="403"/>
      <c r="AA166" s="403"/>
      <c r="AB166" s="403"/>
      <c r="AC166" s="404"/>
      <c r="AD166" s="404"/>
      <c r="AE166" s="403"/>
      <c r="AF166" s="403"/>
      <c r="AG166" s="403"/>
      <c r="AH166" s="403"/>
      <c r="AI166" s="405"/>
      <c r="AJ166" s="405"/>
    </row>
    <row r="167" spans="1:36" ht="22.5" customHeight="1" x14ac:dyDescent="0.5">
      <c r="A167" s="585" t="s">
        <v>122</v>
      </c>
      <c r="B167" s="610" t="s">
        <v>174</v>
      </c>
      <c r="C167" s="613" t="s">
        <v>15</v>
      </c>
      <c r="D167" s="614"/>
      <c r="E167" s="615"/>
      <c r="F167" s="587" t="s">
        <v>121</v>
      </c>
      <c r="G167" s="587" t="s">
        <v>120</v>
      </c>
      <c r="H167" s="598" t="s">
        <v>56</v>
      </c>
      <c r="I167" s="599"/>
      <c r="J167" s="600"/>
      <c r="K167" s="592" t="s">
        <v>57</v>
      </c>
      <c r="L167" s="594"/>
      <c r="M167" s="594"/>
      <c r="N167" s="593"/>
      <c r="O167" s="601" t="s">
        <v>125</v>
      </c>
      <c r="P167" s="587" t="s">
        <v>124</v>
      </c>
      <c r="Q167" s="617" t="s">
        <v>58</v>
      </c>
      <c r="R167" s="606"/>
      <c r="S167" s="580" t="s">
        <v>184</v>
      </c>
      <c r="T167" s="580" t="s">
        <v>185</v>
      </c>
      <c r="U167" s="580" t="s">
        <v>101</v>
      </c>
      <c r="V167" s="580" t="s">
        <v>102</v>
      </c>
      <c r="W167" s="580" t="s">
        <v>186</v>
      </c>
      <c r="X167" s="580" t="s">
        <v>187</v>
      </c>
      <c r="Y167" s="580" t="s">
        <v>103</v>
      </c>
      <c r="Z167" s="580" t="s">
        <v>106</v>
      </c>
      <c r="AA167" s="580" t="s">
        <v>107</v>
      </c>
      <c r="AB167" s="581" t="s">
        <v>65</v>
      </c>
      <c r="AC167" s="582"/>
      <c r="AD167" s="582"/>
      <c r="AE167" s="582"/>
      <c r="AF167" s="582"/>
      <c r="AG167" s="582"/>
      <c r="AH167" s="616"/>
      <c r="AI167" s="272"/>
      <c r="AJ167" s="272"/>
    </row>
    <row r="168" spans="1:36" ht="22.5" customHeight="1" x14ac:dyDescent="0.5">
      <c r="A168" s="609"/>
      <c r="B168" s="611"/>
      <c r="C168" s="585" t="s">
        <v>17</v>
      </c>
      <c r="D168" s="587" t="s">
        <v>119</v>
      </c>
      <c r="E168" s="585" t="s">
        <v>18</v>
      </c>
      <c r="F168" s="604"/>
      <c r="G168" s="604"/>
      <c r="H168" s="589" t="s">
        <v>59</v>
      </c>
      <c r="I168" s="590"/>
      <c r="J168" s="591"/>
      <c r="K168" s="592" t="s">
        <v>11</v>
      </c>
      <c r="L168" s="593"/>
      <c r="M168" s="592" t="s">
        <v>12</v>
      </c>
      <c r="N168" s="594"/>
      <c r="O168" s="602"/>
      <c r="P168" s="604"/>
      <c r="Q168" s="273" t="s">
        <v>9</v>
      </c>
      <c r="R168" s="274" t="s">
        <v>60</v>
      </c>
      <c r="S168" s="580"/>
      <c r="T168" s="580"/>
      <c r="U168" s="580"/>
      <c r="V168" s="580"/>
      <c r="W168" s="580"/>
      <c r="X168" s="580"/>
      <c r="Y168" s="580"/>
      <c r="Z168" s="580"/>
      <c r="AA168" s="580"/>
      <c r="AB168" s="595" t="s">
        <v>116</v>
      </c>
      <c r="AC168" s="596"/>
      <c r="AD168" s="597"/>
      <c r="AE168" s="577" t="s">
        <v>96</v>
      </c>
      <c r="AF168" s="578" t="s">
        <v>67</v>
      </c>
      <c r="AG168" s="578" t="s">
        <v>68</v>
      </c>
      <c r="AH168" s="578" t="s">
        <v>69</v>
      </c>
      <c r="AI168" s="272"/>
      <c r="AJ168" s="272"/>
    </row>
    <row r="169" spans="1:36" ht="44.25" customHeight="1" x14ac:dyDescent="0.5">
      <c r="A169" s="586"/>
      <c r="B169" s="612"/>
      <c r="C169" s="586"/>
      <c r="D169" s="588"/>
      <c r="E169" s="586"/>
      <c r="F169" s="588"/>
      <c r="G169" s="588"/>
      <c r="H169" s="275" t="s">
        <v>7</v>
      </c>
      <c r="I169" s="275" t="s">
        <v>61</v>
      </c>
      <c r="J169" s="275" t="s">
        <v>62</v>
      </c>
      <c r="K169" s="275" t="s">
        <v>48</v>
      </c>
      <c r="L169" s="276" t="s">
        <v>352</v>
      </c>
      <c r="M169" s="275" t="s">
        <v>48</v>
      </c>
      <c r="N169" s="277" t="s">
        <v>352</v>
      </c>
      <c r="O169" s="603"/>
      <c r="P169" s="588"/>
      <c r="Q169" s="278" t="s">
        <v>49</v>
      </c>
      <c r="R169" s="279" t="s">
        <v>50</v>
      </c>
      <c r="S169" s="580"/>
      <c r="T169" s="580"/>
      <c r="U169" s="580"/>
      <c r="V169" s="580"/>
      <c r="W169" s="580"/>
      <c r="X169" s="580"/>
      <c r="Y169" s="580"/>
      <c r="Z169" s="580"/>
      <c r="AA169" s="580"/>
      <c r="AB169" s="280" t="s">
        <v>66</v>
      </c>
      <c r="AC169" s="280" t="s">
        <v>117</v>
      </c>
      <c r="AD169" s="280" t="s">
        <v>118</v>
      </c>
      <c r="AE169" s="577"/>
      <c r="AF169" s="578"/>
      <c r="AG169" s="578"/>
      <c r="AH169" s="578"/>
      <c r="AI169" s="272"/>
      <c r="AJ169" s="272"/>
    </row>
    <row r="170" spans="1:36" ht="21.75" customHeight="1" x14ac:dyDescent="0.5">
      <c r="A170" s="406">
        <v>1</v>
      </c>
      <c r="B170" s="407" t="s">
        <v>188</v>
      </c>
      <c r="C170" s="408">
        <f>C12</f>
        <v>17</v>
      </c>
      <c r="D170" s="408">
        <f t="shared" ref="D170:R170" si="41">D12</f>
        <v>43</v>
      </c>
      <c r="E170" s="408">
        <f t="shared" si="41"/>
        <v>26</v>
      </c>
      <c r="F170" s="408">
        <f t="shared" si="41"/>
        <v>86</v>
      </c>
      <c r="G170" s="408">
        <f t="shared" si="41"/>
        <v>137</v>
      </c>
      <c r="H170" s="408">
        <f t="shared" si="41"/>
        <v>62</v>
      </c>
      <c r="I170" s="408">
        <f t="shared" si="41"/>
        <v>3</v>
      </c>
      <c r="J170" s="408">
        <f t="shared" si="41"/>
        <v>26</v>
      </c>
      <c r="K170" s="408">
        <f t="shared" si="41"/>
        <v>0</v>
      </c>
      <c r="L170" s="408">
        <f t="shared" si="41"/>
        <v>0</v>
      </c>
      <c r="M170" s="408">
        <f t="shared" si="41"/>
        <v>737</v>
      </c>
      <c r="N170" s="408">
        <f t="shared" si="41"/>
        <v>12.217000000000001</v>
      </c>
      <c r="O170" s="408">
        <f t="shared" si="41"/>
        <v>9475326.5999999996</v>
      </c>
      <c r="P170" s="408">
        <f t="shared" si="41"/>
        <v>9</v>
      </c>
      <c r="Q170" s="408">
        <f t="shared" si="41"/>
        <v>26</v>
      </c>
      <c r="R170" s="408">
        <f t="shared" si="41"/>
        <v>60</v>
      </c>
      <c r="S170" s="409">
        <v>16</v>
      </c>
      <c r="T170" s="409">
        <v>8</v>
      </c>
      <c r="U170" s="409">
        <v>20</v>
      </c>
      <c r="V170" s="409">
        <v>8</v>
      </c>
      <c r="W170" s="409">
        <v>26</v>
      </c>
      <c r="X170" s="409">
        <v>1</v>
      </c>
      <c r="Y170" s="409">
        <v>23</v>
      </c>
      <c r="Z170" s="409">
        <v>70</v>
      </c>
      <c r="AA170" s="409">
        <v>9</v>
      </c>
      <c r="AB170" s="409">
        <v>79</v>
      </c>
      <c r="AC170" s="409">
        <v>0</v>
      </c>
      <c r="AD170" s="409">
        <v>0</v>
      </c>
      <c r="AE170" s="409">
        <v>0</v>
      </c>
      <c r="AF170" s="409">
        <v>0</v>
      </c>
      <c r="AG170" s="409">
        <v>0</v>
      </c>
      <c r="AH170" s="409">
        <v>0</v>
      </c>
      <c r="AI170" s="410"/>
      <c r="AJ170" s="410"/>
    </row>
    <row r="171" spans="1:36" ht="21.75" customHeight="1" x14ac:dyDescent="0.5">
      <c r="A171" s="411">
        <v>2</v>
      </c>
      <c r="B171" s="412" t="s">
        <v>400</v>
      </c>
      <c r="C171" s="413">
        <f>C21</f>
        <v>0</v>
      </c>
      <c r="D171" s="413">
        <f t="shared" ref="D171:R171" si="42">D21</f>
        <v>4</v>
      </c>
      <c r="E171" s="413">
        <f t="shared" si="42"/>
        <v>22</v>
      </c>
      <c r="F171" s="413">
        <f t="shared" si="42"/>
        <v>26</v>
      </c>
      <c r="G171" s="413">
        <f t="shared" si="42"/>
        <v>36</v>
      </c>
      <c r="H171" s="413">
        <f t="shared" si="42"/>
        <v>0</v>
      </c>
      <c r="I171" s="413">
        <f t="shared" si="42"/>
        <v>0</v>
      </c>
      <c r="J171" s="474">
        <f t="shared" si="42"/>
        <v>0</v>
      </c>
      <c r="K171" s="413">
        <f t="shared" si="42"/>
        <v>0</v>
      </c>
      <c r="L171" s="413">
        <f t="shared" si="42"/>
        <v>0</v>
      </c>
      <c r="M171" s="413">
        <f t="shared" si="42"/>
        <v>597</v>
      </c>
      <c r="N171" s="413">
        <f t="shared" si="42"/>
        <v>46.985300000000002</v>
      </c>
      <c r="O171" s="413">
        <f t="shared" si="42"/>
        <v>1375691</v>
      </c>
      <c r="P171" s="413">
        <f t="shared" si="42"/>
        <v>1494</v>
      </c>
      <c r="Q171" s="413">
        <f t="shared" si="42"/>
        <v>9</v>
      </c>
      <c r="R171" s="413">
        <f t="shared" si="42"/>
        <v>0</v>
      </c>
      <c r="S171" s="414"/>
      <c r="T171" s="414"/>
      <c r="U171" s="414"/>
      <c r="V171" s="414"/>
      <c r="W171" s="414"/>
      <c r="X171" s="414"/>
      <c r="Y171" s="414"/>
      <c r="Z171" s="414"/>
      <c r="AA171" s="414"/>
      <c r="AB171" s="414"/>
      <c r="AC171" s="414"/>
      <c r="AD171" s="414"/>
      <c r="AE171" s="414"/>
      <c r="AF171" s="414"/>
      <c r="AG171" s="414"/>
      <c r="AH171" s="414"/>
      <c r="AI171" s="410"/>
      <c r="AJ171" s="410"/>
    </row>
    <row r="172" spans="1:36" ht="21.75" customHeight="1" x14ac:dyDescent="0.5">
      <c r="A172" s="415">
        <v>3</v>
      </c>
      <c r="B172" s="412" t="s">
        <v>104</v>
      </c>
      <c r="C172" s="416">
        <f>C34</f>
        <v>33</v>
      </c>
      <c r="D172" s="416">
        <f t="shared" ref="D172:R172" si="43">D34</f>
        <v>36</v>
      </c>
      <c r="E172" s="416">
        <f t="shared" si="43"/>
        <v>53</v>
      </c>
      <c r="F172" s="416">
        <f t="shared" si="43"/>
        <v>122</v>
      </c>
      <c r="G172" s="416">
        <f t="shared" si="43"/>
        <v>113</v>
      </c>
      <c r="H172" s="416">
        <f t="shared" si="43"/>
        <v>251</v>
      </c>
      <c r="I172" s="416">
        <f t="shared" si="43"/>
        <v>0</v>
      </c>
      <c r="J172" s="473">
        <f t="shared" si="43"/>
        <v>21.939999999999998</v>
      </c>
      <c r="K172" s="416">
        <f t="shared" si="43"/>
        <v>0</v>
      </c>
      <c r="L172" s="416">
        <f t="shared" si="43"/>
        <v>0</v>
      </c>
      <c r="M172" s="416">
        <f t="shared" si="43"/>
        <v>262</v>
      </c>
      <c r="N172" s="416">
        <f t="shared" si="43"/>
        <v>14.625699999999998</v>
      </c>
      <c r="O172" s="416">
        <f t="shared" si="43"/>
        <v>64684213.260000005</v>
      </c>
      <c r="P172" s="416">
        <f t="shared" si="43"/>
        <v>970</v>
      </c>
      <c r="Q172" s="416">
        <f t="shared" si="43"/>
        <v>101</v>
      </c>
      <c r="R172" s="416">
        <f t="shared" si="43"/>
        <v>275.95999999999998</v>
      </c>
      <c r="S172" s="417">
        <v>12</v>
      </c>
      <c r="T172" s="417">
        <v>12</v>
      </c>
      <c r="U172" s="417">
        <v>12</v>
      </c>
      <c r="V172" s="417">
        <v>11</v>
      </c>
      <c r="W172" s="417">
        <v>59</v>
      </c>
      <c r="X172" s="417">
        <v>79</v>
      </c>
      <c r="Y172" s="417">
        <v>125</v>
      </c>
      <c r="Z172" s="417">
        <v>171</v>
      </c>
      <c r="AA172" s="417">
        <v>14</v>
      </c>
      <c r="AB172" s="417">
        <v>178</v>
      </c>
      <c r="AC172" s="417">
        <v>0</v>
      </c>
      <c r="AD172" s="417">
        <v>0</v>
      </c>
      <c r="AE172" s="417">
        <v>5</v>
      </c>
      <c r="AF172" s="417">
        <v>0</v>
      </c>
      <c r="AG172" s="417">
        <v>0</v>
      </c>
      <c r="AH172" s="417">
        <v>2</v>
      </c>
      <c r="AI172" s="410"/>
      <c r="AJ172" s="410"/>
    </row>
    <row r="173" spans="1:36" ht="21.75" customHeight="1" x14ac:dyDescent="0.5">
      <c r="A173" s="418">
        <v>4</v>
      </c>
      <c r="B173" s="412" t="s">
        <v>80</v>
      </c>
      <c r="C173" s="416">
        <f>C42</f>
        <v>137</v>
      </c>
      <c r="D173" s="416">
        <f t="shared" ref="D173:R173" si="44">D42</f>
        <v>74</v>
      </c>
      <c r="E173" s="416">
        <f t="shared" si="44"/>
        <v>42</v>
      </c>
      <c r="F173" s="416">
        <f t="shared" si="44"/>
        <v>253</v>
      </c>
      <c r="G173" s="416">
        <f t="shared" si="44"/>
        <v>116</v>
      </c>
      <c r="H173" s="416">
        <f t="shared" si="44"/>
        <v>1739</v>
      </c>
      <c r="I173" s="416">
        <f t="shared" si="44"/>
        <v>0</v>
      </c>
      <c r="J173" s="416">
        <f t="shared" si="44"/>
        <v>80</v>
      </c>
      <c r="K173" s="416">
        <f t="shared" si="44"/>
        <v>163</v>
      </c>
      <c r="L173" s="416">
        <f t="shared" si="44"/>
        <v>8.9879999999999995</v>
      </c>
      <c r="M173" s="416">
        <f t="shared" si="44"/>
        <v>2176</v>
      </c>
      <c r="N173" s="416">
        <f t="shared" si="44"/>
        <v>1090.3449999999998</v>
      </c>
      <c r="O173" s="416">
        <f t="shared" si="44"/>
        <v>69998989.936999992</v>
      </c>
      <c r="P173" s="416">
        <f t="shared" si="44"/>
        <v>126</v>
      </c>
      <c r="Q173" s="416">
        <f t="shared" si="44"/>
        <v>93</v>
      </c>
      <c r="R173" s="416">
        <f t="shared" si="44"/>
        <v>0</v>
      </c>
      <c r="S173" s="417">
        <v>43</v>
      </c>
      <c r="T173" s="417">
        <v>151</v>
      </c>
      <c r="U173" s="417">
        <v>32</v>
      </c>
      <c r="V173" s="417">
        <v>77</v>
      </c>
      <c r="W173" s="417">
        <v>38</v>
      </c>
      <c r="X173" s="417">
        <v>14</v>
      </c>
      <c r="Y173" s="417">
        <v>107</v>
      </c>
      <c r="Z173" s="417">
        <v>342</v>
      </c>
      <c r="AA173" s="417">
        <v>13</v>
      </c>
      <c r="AB173" s="417">
        <v>342</v>
      </c>
      <c r="AC173" s="417">
        <v>0</v>
      </c>
      <c r="AD173" s="417">
        <v>0</v>
      </c>
      <c r="AE173" s="417">
        <v>8</v>
      </c>
      <c r="AF173" s="417">
        <v>0</v>
      </c>
      <c r="AG173" s="417">
        <v>0</v>
      </c>
      <c r="AH173" s="417">
        <v>5</v>
      </c>
      <c r="AI173" s="410"/>
      <c r="AJ173" s="410"/>
    </row>
    <row r="174" spans="1:36" ht="21.75" customHeight="1" x14ac:dyDescent="0.5">
      <c r="A174" s="411">
        <v>5</v>
      </c>
      <c r="B174" s="412" t="s">
        <v>401</v>
      </c>
      <c r="C174" s="416">
        <f>C46</f>
        <v>471</v>
      </c>
      <c r="D174" s="416">
        <f t="shared" ref="D174:R174" si="45">D46</f>
        <v>30</v>
      </c>
      <c r="E174" s="416">
        <f t="shared" si="45"/>
        <v>41</v>
      </c>
      <c r="F174" s="416">
        <f t="shared" si="45"/>
        <v>542</v>
      </c>
      <c r="G174" s="416">
        <f t="shared" si="45"/>
        <v>65</v>
      </c>
      <c r="H174" s="416">
        <f t="shared" si="45"/>
        <v>11474</v>
      </c>
      <c r="I174" s="416">
        <f t="shared" si="45"/>
        <v>2</v>
      </c>
      <c r="J174" s="416">
        <f t="shared" si="45"/>
        <v>17</v>
      </c>
      <c r="K174" s="416">
        <f t="shared" si="45"/>
        <v>31</v>
      </c>
      <c r="L174" s="416">
        <f t="shared" si="45"/>
        <v>0.626</v>
      </c>
      <c r="M174" s="416">
        <f t="shared" si="45"/>
        <v>2567</v>
      </c>
      <c r="N174" s="416">
        <f t="shared" si="45"/>
        <v>72.021618000000032</v>
      </c>
      <c r="O174" s="416">
        <f t="shared" si="45"/>
        <v>199460302.42999995</v>
      </c>
      <c r="P174" s="416">
        <f t="shared" si="45"/>
        <v>187</v>
      </c>
      <c r="Q174" s="416">
        <f t="shared" si="45"/>
        <v>36</v>
      </c>
      <c r="R174" s="416">
        <f t="shared" si="45"/>
        <v>39.5</v>
      </c>
      <c r="S174" s="417"/>
      <c r="T174" s="417"/>
      <c r="U174" s="417"/>
      <c r="V174" s="417"/>
      <c r="W174" s="417"/>
      <c r="X174" s="417"/>
      <c r="Y174" s="417"/>
      <c r="Z174" s="417"/>
      <c r="AA174" s="417"/>
      <c r="AB174" s="417"/>
      <c r="AC174" s="417"/>
      <c r="AD174" s="417"/>
      <c r="AE174" s="417"/>
      <c r="AF174" s="417"/>
      <c r="AG174" s="417"/>
      <c r="AH174" s="417"/>
      <c r="AI174" s="410"/>
      <c r="AJ174" s="410"/>
    </row>
    <row r="175" spans="1:36" ht="21.75" customHeight="1" x14ac:dyDescent="0.5">
      <c r="A175" s="415">
        <v>6</v>
      </c>
      <c r="B175" s="412" t="s">
        <v>81</v>
      </c>
      <c r="C175" s="416">
        <f>C59</f>
        <v>210</v>
      </c>
      <c r="D175" s="416">
        <f t="shared" ref="D175:R175" si="46">D59</f>
        <v>36</v>
      </c>
      <c r="E175" s="416">
        <f t="shared" si="46"/>
        <v>23</v>
      </c>
      <c r="F175" s="416">
        <f t="shared" si="46"/>
        <v>269</v>
      </c>
      <c r="G175" s="416">
        <f t="shared" si="46"/>
        <v>47</v>
      </c>
      <c r="H175" s="416">
        <f t="shared" si="46"/>
        <v>1484</v>
      </c>
      <c r="I175" s="416">
        <f t="shared" si="46"/>
        <v>3</v>
      </c>
      <c r="J175" s="416">
        <f t="shared" si="46"/>
        <v>99</v>
      </c>
      <c r="K175" s="416">
        <f t="shared" si="46"/>
        <v>0</v>
      </c>
      <c r="L175" s="416">
        <f t="shared" si="46"/>
        <v>0</v>
      </c>
      <c r="M175" s="416">
        <f t="shared" si="46"/>
        <v>906</v>
      </c>
      <c r="N175" s="416">
        <f t="shared" si="46"/>
        <v>135.5943</v>
      </c>
      <c r="O175" s="416">
        <f t="shared" si="46"/>
        <v>123389228.935</v>
      </c>
      <c r="P175" s="416">
        <f t="shared" si="46"/>
        <v>149</v>
      </c>
      <c r="Q175" s="416">
        <f t="shared" si="46"/>
        <v>79</v>
      </c>
      <c r="R175" s="416">
        <f t="shared" si="46"/>
        <v>15.2</v>
      </c>
      <c r="S175" s="417">
        <v>56</v>
      </c>
      <c r="T175" s="417">
        <v>219</v>
      </c>
      <c r="U175" s="417">
        <v>9</v>
      </c>
      <c r="V175" s="417">
        <v>58</v>
      </c>
      <c r="W175" s="417">
        <v>14</v>
      </c>
      <c r="X175" s="417">
        <v>4</v>
      </c>
      <c r="Y175" s="417">
        <v>144</v>
      </c>
      <c r="Z175" s="417">
        <v>347</v>
      </c>
      <c r="AA175" s="417">
        <v>13</v>
      </c>
      <c r="AB175" s="417">
        <v>355</v>
      </c>
      <c r="AC175" s="417">
        <v>0</v>
      </c>
      <c r="AD175" s="417">
        <v>0</v>
      </c>
      <c r="AE175" s="417">
        <v>2</v>
      </c>
      <c r="AF175" s="417">
        <v>0</v>
      </c>
      <c r="AG175" s="417">
        <v>0</v>
      </c>
      <c r="AH175" s="417">
        <v>3</v>
      </c>
      <c r="AI175" s="410"/>
      <c r="AJ175" s="410"/>
    </row>
    <row r="176" spans="1:36" ht="21.75" customHeight="1" x14ac:dyDescent="0.5">
      <c r="A176" s="418">
        <v>7</v>
      </c>
      <c r="B176" s="412" t="s">
        <v>82</v>
      </c>
      <c r="C176" s="416">
        <f>C67</f>
        <v>126</v>
      </c>
      <c r="D176" s="416">
        <f t="shared" ref="D176:R176" si="47">D67</f>
        <v>37</v>
      </c>
      <c r="E176" s="416">
        <f t="shared" si="47"/>
        <v>37</v>
      </c>
      <c r="F176" s="416">
        <f t="shared" si="47"/>
        <v>200</v>
      </c>
      <c r="G176" s="416">
        <f t="shared" si="47"/>
        <v>101</v>
      </c>
      <c r="H176" s="416">
        <f t="shared" si="47"/>
        <v>879</v>
      </c>
      <c r="I176" s="416">
        <f t="shared" si="47"/>
        <v>3</v>
      </c>
      <c r="J176" s="473">
        <f t="shared" si="47"/>
        <v>84.590000000000202</v>
      </c>
      <c r="K176" s="416">
        <f t="shared" si="47"/>
        <v>0</v>
      </c>
      <c r="L176" s="416">
        <f t="shared" si="47"/>
        <v>0</v>
      </c>
      <c r="M176" s="416">
        <f t="shared" si="47"/>
        <v>897</v>
      </c>
      <c r="N176" s="416">
        <f t="shared" si="47"/>
        <v>53.679000000000002</v>
      </c>
      <c r="O176" s="416">
        <f t="shared" si="47"/>
        <v>76946602.560199991</v>
      </c>
      <c r="P176" s="416">
        <f t="shared" si="47"/>
        <v>316</v>
      </c>
      <c r="Q176" s="416">
        <f t="shared" si="47"/>
        <v>18</v>
      </c>
      <c r="R176" s="416">
        <f t="shared" si="47"/>
        <v>360.9</v>
      </c>
      <c r="S176" s="417">
        <v>68</v>
      </c>
      <c r="T176" s="417">
        <v>212</v>
      </c>
      <c r="U176" s="417">
        <v>11</v>
      </c>
      <c r="V176" s="417">
        <v>54</v>
      </c>
      <c r="W176" s="417">
        <v>18</v>
      </c>
      <c r="X176" s="417">
        <v>1</v>
      </c>
      <c r="Y176" s="417">
        <v>86</v>
      </c>
      <c r="Z176" s="417">
        <v>353</v>
      </c>
      <c r="AA176" s="417">
        <v>11</v>
      </c>
      <c r="AB176" s="417">
        <v>360</v>
      </c>
      <c r="AC176" s="417">
        <v>0</v>
      </c>
      <c r="AD176" s="417">
        <v>0</v>
      </c>
      <c r="AE176" s="417">
        <v>2</v>
      </c>
      <c r="AF176" s="417">
        <v>0</v>
      </c>
      <c r="AG176" s="417">
        <v>0</v>
      </c>
      <c r="AH176" s="417">
        <v>2</v>
      </c>
      <c r="AI176" s="410"/>
      <c r="AJ176" s="410"/>
    </row>
    <row r="177" spans="1:39" ht="21.75" customHeight="1" x14ac:dyDescent="0.5">
      <c r="A177" s="411">
        <v>8</v>
      </c>
      <c r="B177" s="412" t="s">
        <v>72</v>
      </c>
      <c r="C177" s="416">
        <f>C74</f>
        <v>57</v>
      </c>
      <c r="D177" s="416">
        <f t="shared" ref="D177:R177" si="48">D74</f>
        <v>16</v>
      </c>
      <c r="E177" s="416">
        <f t="shared" si="48"/>
        <v>12</v>
      </c>
      <c r="F177" s="416">
        <f t="shared" si="48"/>
        <v>85</v>
      </c>
      <c r="G177" s="416">
        <f t="shared" si="48"/>
        <v>28</v>
      </c>
      <c r="H177" s="416">
        <f t="shared" si="48"/>
        <v>336</v>
      </c>
      <c r="I177" s="416">
        <f t="shared" si="48"/>
        <v>1</v>
      </c>
      <c r="J177" s="473">
        <f t="shared" si="48"/>
        <v>63.639999999999873</v>
      </c>
      <c r="K177" s="416">
        <f t="shared" si="48"/>
        <v>0</v>
      </c>
      <c r="L177" s="416">
        <f t="shared" si="48"/>
        <v>0</v>
      </c>
      <c r="M177" s="416">
        <f t="shared" si="48"/>
        <v>200</v>
      </c>
      <c r="N177" s="416">
        <f t="shared" si="48"/>
        <v>67.135999999999996</v>
      </c>
      <c r="O177" s="416">
        <f t="shared" si="48"/>
        <v>26585369.049000002</v>
      </c>
      <c r="P177" s="416">
        <f t="shared" si="48"/>
        <v>219</v>
      </c>
      <c r="Q177" s="416">
        <f t="shared" si="48"/>
        <v>14</v>
      </c>
      <c r="R177" s="416">
        <f t="shared" si="48"/>
        <v>224.70000000000002</v>
      </c>
      <c r="S177" s="417">
        <v>6</v>
      </c>
      <c r="T177" s="417">
        <v>109</v>
      </c>
      <c r="U177" s="417">
        <v>3</v>
      </c>
      <c r="V177" s="417">
        <v>28</v>
      </c>
      <c r="W177" s="417">
        <v>5</v>
      </c>
      <c r="X177" s="417">
        <v>3</v>
      </c>
      <c r="Y177" s="417">
        <v>60</v>
      </c>
      <c r="Z177" s="417">
        <v>151</v>
      </c>
      <c r="AA177" s="417">
        <v>3</v>
      </c>
      <c r="AB177" s="417">
        <v>152</v>
      </c>
      <c r="AC177" s="417">
        <v>0</v>
      </c>
      <c r="AD177" s="417">
        <v>0</v>
      </c>
      <c r="AE177" s="417">
        <v>0</v>
      </c>
      <c r="AF177" s="417">
        <v>1</v>
      </c>
      <c r="AG177" s="417">
        <v>0</v>
      </c>
      <c r="AH177" s="417">
        <v>1</v>
      </c>
      <c r="AI177" s="410"/>
      <c r="AJ177" s="410"/>
    </row>
    <row r="178" spans="1:39" ht="21.75" customHeight="1" x14ac:dyDescent="0.5">
      <c r="A178" s="415">
        <v>9</v>
      </c>
      <c r="B178" s="412" t="s">
        <v>402</v>
      </c>
      <c r="C178" s="416">
        <f>C79</f>
        <v>16</v>
      </c>
      <c r="D178" s="416">
        <f t="shared" ref="D178:R178" si="49">D79</f>
        <v>23</v>
      </c>
      <c r="E178" s="416">
        <f t="shared" si="49"/>
        <v>11</v>
      </c>
      <c r="F178" s="416">
        <f t="shared" si="49"/>
        <v>50</v>
      </c>
      <c r="G178" s="416">
        <f t="shared" si="49"/>
        <v>11</v>
      </c>
      <c r="H178" s="416">
        <f t="shared" si="49"/>
        <v>78</v>
      </c>
      <c r="I178" s="416">
        <f t="shared" si="49"/>
        <v>3</v>
      </c>
      <c r="J178" s="416">
        <f t="shared" si="49"/>
        <v>79</v>
      </c>
      <c r="K178" s="416">
        <f t="shared" si="49"/>
        <v>0</v>
      </c>
      <c r="L178" s="416">
        <f t="shared" si="49"/>
        <v>0</v>
      </c>
      <c r="M178" s="416">
        <f t="shared" si="49"/>
        <v>284</v>
      </c>
      <c r="N178" s="416">
        <f t="shared" si="49"/>
        <v>146.23000000000002</v>
      </c>
      <c r="O178" s="416">
        <f t="shared" si="49"/>
        <v>7976524.6800000006</v>
      </c>
      <c r="P178" s="416">
        <f t="shared" si="49"/>
        <v>82</v>
      </c>
      <c r="Q178" s="416">
        <f t="shared" si="49"/>
        <v>70</v>
      </c>
      <c r="R178" s="416">
        <f t="shared" si="49"/>
        <v>0</v>
      </c>
      <c r="S178" s="417"/>
      <c r="T178" s="417"/>
      <c r="U178" s="417"/>
      <c r="V178" s="417"/>
      <c r="W178" s="417"/>
      <c r="X178" s="417"/>
      <c r="Y178" s="417"/>
      <c r="Z178" s="417"/>
      <c r="AA178" s="417"/>
      <c r="AB178" s="417"/>
      <c r="AC178" s="417"/>
      <c r="AD178" s="417"/>
      <c r="AE178" s="417"/>
      <c r="AF178" s="417"/>
      <c r="AG178" s="417"/>
      <c r="AH178" s="417"/>
      <c r="AI178" s="410"/>
      <c r="AJ178" s="410"/>
    </row>
    <row r="179" spans="1:39" ht="21.75" customHeight="1" x14ac:dyDescent="0.5">
      <c r="A179" s="418">
        <v>10</v>
      </c>
      <c r="B179" s="412" t="s">
        <v>73</v>
      </c>
      <c r="C179" s="416">
        <f>C92</f>
        <v>22</v>
      </c>
      <c r="D179" s="416">
        <f t="shared" ref="D179:R179" si="50">D92</f>
        <v>92</v>
      </c>
      <c r="E179" s="416">
        <f t="shared" si="50"/>
        <v>36</v>
      </c>
      <c r="F179" s="416">
        <f t="shared" si="50"/>
        <v>150</v>
      </c>
      <c r="G179" s="416">
        <f t="shared" si="50"/>
        <v>415</v>
      </c>
      <c r="H179" s="416">
        <f t="shared" si="50"/>
        <v>213</v>
      </c>
      <c r="I179" s="416">
        <f t="shared" si="50"/>
        <v>2</v>
      </c>
      <c r="J179" s="416">
        <f t="shared" si="50"/>
        <v>60</v>
      </c>
      <c r="K179" s="416">
        <f t="shared" si="50"/>
        <v>0</v>
      </c>
      <c r="L179" s="416">
        <f t="shared" si="50"/>
        <v>0</v>
      </c>
      <c r="M179" s="416">
        <f t="shared" si="50"/>
        <v>1664</v>
      </c>
      <c r="N179" s="416">
        <f t="shared" si="50"/>
        <v>33.003</v>
      </c>
      <c r="O179" s="416">
        <f t="shared" si="50"/>
        <v>23312681.918000001</v>
      </c>
      <c r="P179" s="416">
        <f t="shared" si="50"/>
        <v>252</v>
      </c>
      <c r="Q179" s="416">
        <f t="shared" si="50"/>
        <v>29</v>
      </c>
      <c r="R179" s="416">
        <f t="shared" si="50"/>
        <v>142.30000000000001</v>
      </c>
      <c r="S179" s="417">
        <v>20</v>
      </c>
      <c r="T179" s="417">
        <v>24</v>
      </c>
      <c r="U179" s="417">
        <v>58</v>
      </c>
      <c r="V179" s="417">
        <v>26</v>
      </c>
      <c r="W179" s="417">
        <v>40</v>
      </c>
      <c r="X179" s="417">
        <v>4</v>
      </c>
      <c r="Y179" s="417">
        <v>34</v>
      </c>
      <c r="Z179" s="417">
        <v>168</v>
      </c>
      <c r="AA179" s="417">
        <v>4</v>
      </c>
      <c r="AB179" s="417">
        <v>171</v>
      </c>
      <c r="AC179" s="417">
        <v>0</v>
      </c>
      <c r="AD179" s="417">
        <v>0</v>
      </c>
      <c r="AE179" s="417">
        <v>0</v>
      </c>
      <c r="AF179" s="417">
        <v>0</v>
      </c>
      <c r="AG179" s="417">
        <v>0</v>
      </c>
      <c r="AH179" s="417">
        <v>1</v>
      </c>
      <c r="AI179" s="410"/>
      <c r="AJ179" s="410"/>
    </row>
    <row r="180" spans="1:39" ht="21.75" customHeight="1" x14ac:dyDescent="0.5">
      <c r="A180" s="411">
        <v>11</v>
      </c>
      <c r="B180" s="412" t="s">
        <v>74</v>
      </c>
      <c r="C180" s="416">
        <f>C99</f>
        <v>6</v>
      </c>
      <c r="D180" s="416">
        <f t="shared" ref="D180:R180" si="51">D99</f>
        <v>41</v>
      </c>
      <c r="E180" s="416">
        <f t="shared" si="51"/>
        <v>26</v>
      </c>
      <c r="F180" s="416">
        <f t="shared" si="51"/>
        <v>73</v>
      </c>
      <c r="G180" s="416">
        <f t="shared" si="51"/>
        <v>45</v>
      </c>
      <c r="H180" s="416">
        <f t="shared" si="51"/>
        <v>10</v>
      </c>
      <c r="I180" s="416">
        <f t="shared" si="51"/>
        <v>1</v>
      </c>
      <c r="J180" s="416">
        <f t="shared" si="51"/>
        <v>10</v>
      </c>
      <c r="K180" s="416">
        <f t="shared" si="51"/>
        <v>0</v>
      </c>
      <c r="L180" s="416">
        <f t="shared" si="51"/>
        <v>0</v>
      </c>
      <c r="M180" s="416">
        <f t="shared" si="51"/>
        <v>647</v>
      </c>
      <c r="N180" s="416">
        <f t="shared" si="51"/>
        <v>20.643900000000002</v>
      </c>
      <c r="O180" s="416">
        <f t="shared" si="51"/>
        <v>2528726.1329999999</v>
      </c>
      <c r="P180" s="416">
        <f t="shared" si="51"/>
        <v>4</v>
      </c>
      <c r="Q180" s="416">
        <f t="shared" si="51"/>
        <v>414</v>
      </c>
      <c r="R180" s="416">
        <f t="shared" si="51"/>
        <v>15</v>
      </c>
      <c r="S180" s="417">
        <v>5</v>
      </c>
      <c r="T180" s="417">
        <v>41</v>
      </c>
      <c r="U180" s="417">
        <v>32</v>
      </c>
      <c r="V180" s="417">
        <v>46</v>
      </c>
      <c r="W180" s="417">
        <v>18</v>
      </c>
      <c r="X180" s="417">
        <v>4</v>
      </c>
      <c r="Y180" s="417">
        <v>45</v>
      </c>
      <c r="Z180" s="417">
        <v>146</v>
      </c>
      <c r="AA180" s="417">
        <v>0</v>
      </c>
      <c r="AB180" s="417">
        <v>145</v>
      </c>
      <c r="AC180" s="417">
        <v>0</v>
      </c>
      <c r="AD180" s="417">
        <v>0</v>
      </c>
      <c r="AE180" s="417">
        <v>0</v>
      </c>
      <c r="AF180" s="417">
        <v>0</v>
      </c>
      <c r="AG180" s="417">
        <v>0</v>
      </c>
      <c r="AH180" s="417">
        <v>1</v>
      </c>
      <c r="AI180" s="410"/>
      <c r="AJ180" s="410"/>
    </row>
    <row r="181" spans="1:39" ht="21.75" customHeight="1" x14ac:dyDescent="0.5">
      <c r="A181" s="415">
        <v>12</v>
      </c>
      <c r="B181" s="412" t="s">
        <v>75</v>
      </c>
      <c r="C181" s="416">
        <f>C110</f>
        <v>75</v>
      </c>
      <c r="D181" s="416">
        <f t="shared" ref="D181:R181" si="52">D110</f>
        <v>477</v>
      </c>
      <c r="E181" s="416">
        <f t="shared" si="52"/>
        <v>39</v>
      </c>
      <c r="F181" s="416">
        <f t="shared" si="52"/>
        <v>591</v>
      </c>
      <c r="G181" s="416">
        <f t="shared" si="52"/>
        <v>483</v>
      </c>
      <c r="H181" s="416">
        <f t="shared" si="52"/>
        <v>583</v>
      </c>
      <c r="I181" s="416">
        <f t="shared" si="52"/>
        <v>3</v>
      </c>
      <c r="J181" s="416">
        <f t="shared" si="52"/>
        <v>53</v>
      </c>
      <c r="K181" s="416">
        <f t="shared" si="52"/>
        <v>0</v>
      </c>
      <c r="L181" s="416">
        <f t="shared" si="52"/>
        <v>0</v>
      </c>
      <c r="M181" s="416">
        <f t="shared" si="52"/>
        <v>6109</v>
      </c>
      <c r="N181" s="416">
        <f t="shared" si="52"/>
        <v>175.6908</v>
      </c>
      <c r="O181" s="416">
        <f t="shared" si="52"/>
        <v>36129240.399999999</v>
      </c>
      <c r="P181" s="416">
        <f t="shared" si="52"/>
        <v>6</v>
      </c>
      <c r="Q181" s="416">
        <f t="shared" si="52"/>
        <v>168</v>
      </c>
      <c r="R181" s="416">
        <f t="shared" si="52"/>
        <v>49.999999999999993</v>
      </c>
      <c r="S181" s="417">
        <v>36</v>
      </c>
      <c r="T181" s="417">
        <v>70</v>
      </c>
      <c r="U181" s="417">
        <v>162</v>
      </c>
      <c r="V181" s="417">
        <v>302</v>
      </c>
      <c r="W181" s="417">
        <v>13</v>
      </c>
      <c r="X181" s="417">
        <v>1</v>
      </c>
      <c r="Y181" s="417">
        <v>151</v>
      </c>
      <c r="Z181" s="417">
        <v>577</v>
      </c>
      <c r="AA181" s="417">
        <v>7</v>
      </c>
      <c r="AB181" s="417">
        <v>553</v>
      </c>
      <c r="AC181" s="417">
        <v>0</v>
      </c>
      <c r="AD181" s="417">
        <v>1</v>
      </c>
      <c r="AE181" s="417">
        <v>29</v>
      </c>
      <c r="AF181" s="417">
        <v>1</v>
      </c>
      <c r="AG181" s="417">
        <v>0</v>
      </c>
      <c r="AH181" s="417">
        <v>0</v>
      </c>
      <c r="AI181" s="410"/>
      <c r="AJ181" s="410"/>
    </row>
    <row r="182" spans="1:39" ht="21.75" customHeight="1" x14ac:dyDescent="0.5">
      <c r="A182" s="418">
        <v>13</v>
      </c>
      <c r="B182" s="412" t="s">
        <v>76</v>
      </c>
      <c r="C182" s="416">
        <f>C118</f>
        <v>83</v>
      </c>
      <c r="D182" s="416">
        <f t="shared" ref="D182:R182" si="53">D118</f>
        <v>83</v>
      </c>
      <c r="E182" s="416">
        <f t="shared" si="53"/>
        <v>35</v>
      </c>
      <c r="F182" s="416">
        <f t="shared" si="53"/>
        <v>201</v>
      </c>
      <c r="G182" s="416">
        <f t="shared" si="53"/>
        <v>72</v>
      </c>
      <c r="H182" s="416">
        <f t="shared" si="53"/>
        <v>713</v>
      </c>
      <c r="I182" s="416">
        <f t="shared" si="53"/>
        <v>3</v>
      </c>
      <c r="J182" s="416">
        <f t="shared" si="53"/>
        <v>15.870000000000005</v>
      </c>
      <c r="K182" s="416">
        <f t="shared" si="53"/>
        <v>0</v>
      </c>
      <c r="L182" s="416">
        <f t="shared" si="53"/>
        <v>0</v>
      </c>
      <c r="M182" s="416">
        <f t="shared" si="53"/>
        <v>1672</v>
      </c>
      <c r="N182" s="416">
        <f t="shared" si="53"/>
        <v>67.405000000000001</v>
      </c>
      <c r="O182" s="416">
        <f t="shared" si="53"/>
        <v>27771664.766530253</v>
      </c>
      <c r="P182" s="416">
        <f t="shared" si="53"/>
        <v>2366</v>
      </c>
      <c r="Q182" s="416">
        <f t="shared" si="53"/>
        <v>147</v>
      </c>
      <c r="R182" s="416">
        <f t="shared" si="53"/>
        <v>27.5</v>
      </c>
      <c r="S182" s="417">
        <v>12</v>
      </c>
      <c r="T182" s="417">
        <v>44</v>
      </c>
      <c r="U182" s="417">
        <v>82</v>
      </c>
      <c r="V182" s="417">
        <v>110</v>
      </c>
      <c r="W182" s="417">
        <v>22</v>
      </c>
      <c r="X182" s="417">
        <v>8</v>
      </c>
      <c r="Y182" s="417">
        <v>154</v>
      </c>
      <c r="Z182" s="417">
        <v>274</v>
      </c>
      <c r="AA182" s="417">
        <v>4</v>
      </c>
      <c r="AB182" s="417">
        <v>273</v>
      </c>
      <c r="AC182" s="417">
        <v>0</v>
      </c>
      <c r="AD182" s="417">
        <v>0</v>
      </c>
      <c r="AE182" s="417">
        <v>3</v>
      </c>
      <c r="AF182" s="417">
        <v>0</v>
      </c>
      <c r="AG182" s="417">
        <v>0</v>
      </c>
      <c r="AH182" s="417">
        <v>2</v>
      </c>
      <c r="AI182" s="410"/>
      <c r="AJ182" s="410"/>
    </row>
    <row r="183" spans="1:39" ht="21.75" customHeight="1" x14ac:dyDescent="0.5">
      <c r="A183" s="411">
        <v>14</v>
      </c>
      <c r="B183" s="412" t="s">
        <v>77</v>
      </c>
      <c r="C183" s="416">
        <f>C131</f>
        <v>15</v>
      </c>
      <c r="D183" s="416">
        <f t="shared" ref="D183:R183" si="54">D131</f>
        <v>26</v>
      </c>
      <c r="E183" s="416">
        <f t="shared" si="54"/>
        <v>30</v>
      </c>
      <c r="F183" s="416">
        <f t="shared" si="54"/>
        <v>71</v>
      </c>
      <c r="G183" s="416">
        <f t="shared" si="54"/>
        <v>45</v>
      </c>
      <c r="H183" s="416">
        <f t="shared" si="54"/>
        <v>108</v>
      </c>
      <c r="I183" s="416">
        <f t="shared" si="54"/>
        <v>3</v>
      </c>
      <c r="J183" s="416">
        <f t="shared" si="54"/>
        <v>94</v>
      </c>
      <c r="K183" s="416">
        <f t="shared" si="54"/>
        <v>22</v>
      </c>
      <c r="L183" s="416">
        <f t="shared" si="54"/>
        <v>3.45</v>
      </c>
      <c r="M183" s="416">
        <f t="shared" si="54"/>
        <v>436</v>
      </c>
      <c r="N183" s="416">
        <f t="shared" si="54"/>
        <v>19.424700000000001</v>
      </c>
      <c r="O183" s="416">
        <f t="shared" si="54"/>
        <v>3498954.6898999996</v>
      </c>
      <c r="P183" s="416">
        <f t="shared" si="54"/>
        <v>65</v>
      </c>
      <c r="Q183" s="416">
        <f t="shared" si="54"/>
        <v>148</v>
      </c>
      <c r="R183" s="416">
        <f t="shared" si="54"/>
        <v>89.4</v>
      </c>
      <c r="S183" s="417">
        <v>5</v>
      </c>
      <c r="T183" s="417">
        <v>66</v>
      </c>
      <c r="U183" s="417">
        <v>7</v>
      </c>
      <c r="V183" s="417">
        <v>32</v>
      </c>
      <c r="W183" s="417">
        <v>16</v>
      </c>
      <c r="X183" s="417">
        <v>2</v>
      </c>
      <c r="Y183" s="417">
        <v>21</v>
      </c>
      <c r="Z183" s="417">
        <v>123</v>
      </c>
      <c r="AA183" s="417">
        <v>5</v>
      </c>
      <c r="AB183" s="417">
        <v>121</v>
      </c>
      <c r="AC183" s="417">
        <v>0</v>
      </c>
      <c r="AD183" s="417">
        <v>0</v>
      </c>
      <c r="AE183" s="417">
        <v>5</v>
      </c>
      <c r="AF183" s="417">
        <v>0</v>
      </c>
      <c r="AG183" s="417">
        <v>0</v>
      </c>
      <c r="AH183" s="417">
        <v>2</v>
      </c>
      <c r="AI183" s="410"/>
      <c r="AJ183" s="410"/>
    </row>
    <row r="184" spans="1:39" ht="21.75" customHeight="1" x14ac:dyDescent="0.5">
      <c r="A184" s="415">
        <v>15</v>
      </c>
      <c r="B184" s="412" t="s">
        <v>78</v>
      </c>
      <c r="C184" s="416">
        <f>C137</f>
        <v>7</v>
      </c>
      <c r="D184" s="416">
        <f t="shared" ref="D184:R184" si="55">D137</f>
        <v>12</v>
      </c>
      <c r="E184" s="416">
        <f t="shared" si="55"/>
        <v>37</v>
      </c>
      <c r="F184" s="416">
        <f t="shared" si="55"/>
        <v>56</v>
      </c>
      <c r="G184" s="416">
        <f t="shared" si="55"/>
        <v>50</v>
      </c>
      <c r="H184" s="416">
        <f t="shared" si="55"/>
        <v>16</v>
      </c>
      <c r="I184" s="416">
        <f t="shared" si="55"/>
        <v>3</v>
      </c>
      <c r="J184" s="416">
        <f t="shared" si="55"/>
        <v>60.4</v>
      </c>
      <c r="K184" s="416">
        <f t="shared" si="55"/>
        <v>19</v>
      </c>
      <c r="L184" s="416">
        <f t="shared" si="55"/>
        <v>1.34</v>
      </c>
      <c r="M184" s="416">
        <f t="shared" si="55"/>
        <v>226</v>
      </c>
      <c r="N184" s="416">
        <f t="shared" si="55"/>
        <v>10.7067</v>
      </c>
      <c r="O184" s="416">
        <f t="shared" si="55"/>
        <v>1447546.64</v>
      </c>
      <c r="P184" s="416">
        <f t="shared" si="55"/>
        <v>28</v>
      </c>
      <c r="Q184" s="416">
        <f t="shared" si="55"/>
        <v>22</v>
      </c>
      <c r="R184" s="416">
        <f t="shared" si="55"/>
        <v>103.1</v>
      </c>
      <c r="S184" s="417">
        <v>2</v>
      </c>
      <c r="T184" s="417">
        <v>3</v>
      </c>
      <c r="U184" s="417">
        <v>4</v>
      </c>
      <c r="V184" s="417">
        <v>4</v>
      </c>
      <c r="W184" s="417">
        <v>27</v>
      </c>
      <c r="X184" s="417">
        <v>4</v>
      </c>
      <c r="Y184" s="417">
        <v>5</v>
      </c>
      <c r="Z184" s="417">
        <v>40</v>
      </c>
      <c r="AA184" s="417">
        <v>4</v>
      </c>
      <c r="AB184" s="417">
        <v>44</v>
      </c>
      <c r="AC184" s="417">
        <v>0</v>
      </c>
      <c r="AD184" s="417">
        <v>0</v>
      </c>
      <c r="AE184" s="417">
        <v>0</v>
      </c>
      <c r="AF184" s="417">
        <v>0</v>
      </c>
      <c r="AG184" s="417">
        <v>0</v>
      </c>
      <c r="AH184" s="417">
        <v>0</v>
      </c>
      <c r="AI184" s="410"/>
      <c r="AJ184" s="410"/>
    </row>
    <row r="185" spans="1:39" ht="21.75" customHeight="1" x14ac:dyDescent="0.5">
      <c r="A185" s="418">
        <v>16</v>
      </c>
      <c r="B185" s="412" t="s">
        <v>105</v>
      </c>
      <c r="C185" s="416">
        <f>C141</f>
        <v>9</v>
      </c>
      <c r="D185" s="416">
        <f t="shared" ref="D185:R185" si="56">D141</f>
        <v>28</v>
      </c>
      <c r="E185" s="416">
        <f t="shared" si="56"/>
        <v>15</v>
      </c>
      <c r="F185" s="416">
        <f t="shared" si="56"/>
        <v>52</v>
      </c>
      <c r="G185" s="416">
        <f t="shared" si="56"/>
        <v>21</v>
      </c>
      <c r="H185" s="416">
        <f t="shared" si="56"/>
        <v>42</v>
      </c>
      <c r="I185" s="416">
        <f t="shared" si="56"/>
        <v>3</v>
      </c>
      <c r="J185" s="416">
        <f t="shared" si="56"/>
        <v>60</v>
      </c>
      <c r="K185" s="416">
        <f t="shared" si="56"/>
        <v>1080</v>
      </c>
      <c r="L185" s="416">
        <f t="shared" si="56"/>
        <v>11.58</v>
      </c>
      <c r="M185" s="416">
        <f t="shared" si="56"/>
        <v>699</v>
      </c>
      <c r="N185" s="416">
        <f t="shared" si="56"/>
        <v>35.567999999999998</v>
      </c>
      <c r="O185" s="416">
        <f t="shared" si="56"/>
        <v>5845021.9400000004</v>
      </c>
      <c r="P185" s="416">
        <f t="shared" si="56"/>
        <v>827</v>
      </c>
      <c r="Q185" s="416">
        <f t="shared" si="56"/>
        <v>10</v>
      </c>
      <c r="R185" s="416">
        <f t="shared" si="56"/>
        <v>15.100000000000001</v>
      </c>
      <c r="S185" s="417">
        <v>2</v>
      </c>
      <c r="T185" s="417">
        <v>69</v>
      </c>
      <c r="U185" s="417">
        <v>41</v>
      </c>
      <c r="V185" s="417">
        <v>140</v>
      </c>
      <c r="W185" s="417">
        <v>17</v>
      </c>
      <c r="X185" s="417">
        <v>6</v>
      </c>
      <c r="Y185" s="417">
        <v>68</v>
      </c>
      <c r="Z185" s="417">
        <v>274</v>
      </c>
      <c r="AA185" s="417">
        <v>1</v>
      </c>
      <c r="AB185" s="417">
        <v>261</v>
      </c>
      <c r="AC185" s="417">
        <v>0</v>
      </c>
      <c r="AD185" s="417">
        <v>0</v>
      </c>
      <c r="AE185" s="417">
        <v>9</v>
      </c>
      <c r="AF185" s="417">
        <v>0</v>
      </c>
      <c r="AG185" s="417">
        <v>0</v>
      </c>
      <c r="AH185" s="417">
        <v>5</v>
      </c>
      <c r="AI185" s="410"/>
      <c r="AJ185" s="410"/>
    </row>
    <row r="186" spans="1:39" ht="21.75" customHeight="1" x14ac:dyDescent="0.5">
      <c r="A186" s="411">
        <v>17</v>
      </c>
      <c r="B186" s="412" t="s">
        <v>403</v>
      </c>
      <c r="C186" s="416">
        <f>C144</f>
        <v>19</v>
      </c>
      <c r="D186" s="416">
        <f t="shared" ref="D186:R186" si="57">D144</f>
        <v>36</v>
      </c>
      <c r="E186" s="416">
        <f t="shared" si="57"/>
        <v>16</v>
      </c>
      <c r="F186" s="416">
        <f t="shared" si="57"/>
        <v>71</v>
      </c>
      <c r="G186" s="416">
        <f t="shared" si="57"/>
        <v>23</v>
      </c>
      <c r="H186" s="416">
        <f t="shared" si="57"/>
        <v>155</v>
      </c>
      <c r="I186" s="416">
        <f t="shared" si="57"/>
        <v>0</v>
      </c>
      <c r="J186" s="416">
        <f t="shared" si="57"/>
        <v>17</v>
      </c>
      <c r="K186" s="416">
        <f t="shared" si="57"/>
        <v>75</v>
      </c>
      <c r="L186" s="416">
        <f t="shared" si="57"/>
        <v>7.25</v>
      </c>
      <c r="M186" s="416">
        <f t="shared" si="57"/>
        <v>454</v>
      </c>
      <c r="N186" s="416">
        <f t="shared" si="57"/>
        <v>16.410999999999998</v>
      </c>
      <c r="O186" s="416">
        <f t="shared" si="57"/>
        <v>17513572.170000002</v>
      </c>
      <c r="P186" s="416">
        <f t="shared" si="57"/>
        <v>54</v>
      </c>
      <c r="Q186" s="416">
        <f t="shared" si="57"/>
        <v>24</v>
      </c>
      <c r="R186" s="416">
        <f t="shared" si="57"/>
        <v>11.5</v>
      </c>
      <c r="S186" s="417"/>
      <c r="T186" s="417"/>
      <c r="U186" s="417"/>
      <c r="V186" s="417"/>
      <c r="W186" s="417"/>
      <c r="X186" s="417"/>
      <c r="Y186" s="417"/>
      <c r="Z186" s="417"/>
      <c r="AA186" s="417"/>
      <c r="AB186" s="417"/>
      <c r="AC186" s="417"/>
      <c r="AD186" s="417"/>
      <c r="AE186" s="417"/>
      <c r="AF186" s="417"/>
      <c r="AG186" s="417"/>
      <c r="AH186" s="417"/>
      <c r="AI186" s="410"/>
      <c r="AJ186" s="410"/>
    </row>
    <row r="187" spans="1:39" ht="21.75" customHeight="1" x14ac:dyDescent="0.5">
      <c r="A187" s="415">
        <v>18</v>
      </c>
      <c r="B187" s="412" t="s">
        <v>181</v>
      </c>
      <c r="C187" s="416">
        <f>C151</f>
        <v>50</v>
      </c>
      <c r="D187" s="416">
        <f t="shared" ref="D187:R187" si="58">D151</f>
        <v>11</v>
      </c>
      <c r="E187" s="416">
        <f t="shared" si="58"/>
        <v>13</v>
      </c>
      <c r="F187" s="416">
        <f t="shared" si="58"/>
        <v>74</v>
      </c>
      <c r="G187" s="416">
        <f t="shared" si="58"/>
        <v>36</v>
      </c>
      <c r="H187" s="416">
        <f t="shared" si="58"/>
        <v>476</v>
      </c>
      <c r="I187" s="416">
        <f t="shared" si="58"/>
        <v>0</v>
      </c>
      <c r="J187" s="416">
        <f t="shared" si="58"/>
        <v>70</v>
      </c>
      <c r="K187" s="416">
        <f t="shared" si="58"/>
        <v>116</v>
      </c>
      <c r="L187" s="416">
        <f t="shared" si="58"/>
        <v>4.6399999999999997</v>
      </c>
      <c r="M187" s="416">
        <f t="shared" si="58"/>
        <v>50</v>
      </c>
      <c r="N187" s="416">
        <f t="shared" si="58"/>
        <v>4.5799999999999992</v>
      </c>
      <c r="O187" s="416">
        <f t="shared" si="58"/>
        <v>24299619.869339995</v>
      </c>
      <c r="P187" s="416">
        <f t="shared" si="58"/>
        <v>8</v>
      </c>
      <c r="Q187" s="416">
        <f t="shared" si="58"/>
        <v>29</v>
      </c>
      <c r="R187" s="416">
        <f t="shared" si="58"/>
        <v>4.2699999999999996</v>
      </c>
      <c r="S187" s="419">
        <f t="shared" ref="S187:AH187" si="59">S151</f>
        <v>29</v>
      </c>
      <c r="T187" s="419">
        <f t="shared" si="59"/>
        <v>25</v>
      </c>
      <c r="U187" s="419">
        <f t="shared" si="59"/>
        <v>25</v>
      </c>
      <c r="V187" s="419">
        <f t="shared" si="59"/>
        <v>17</v>
      </c>
      <c r="W187" s="419">
        <f t="shared" si="59"/>
        <v>24</v>
      </c>
      <c r="X187" s="419">
        <f t="shared" si="59"/>
        <v>3</v>
      </c>
      <c r="Y187" s="419">
        <f t="shared" si="59"/>
        <v>30</v>
      </c>
      <c r="Z187" s="419">
        <f t="shared" si="59"/>
        <v>121</v>
      </c>
      <c r="AA187" s="419">
        <f t="shared" si="59"/>
        <v>2</v>
      </c>
      <c r="AB187" s="419">
        <f t="shared" si="59"/>
        <v>122</v>
      </c>
      <c r="AC187" s="419">
        <f t="shared" si="59"/>
        <v>0</v>
      </c>
      <c r="AD187" s="419">
        <f t="shared" si="59"/>
        <v>0</v>
      </c>
      <c r="AE187" s="419">
        <f t="shared" si="59"/>
        <v>0</v>
      </c>
      <c r="AF187" s="419">
        <f t="shared" si="59"/>
        <v>0</v>
      </c>
      <c r="AG187" s="419">
        <f t="shared" si="59"/>
        <v>0</v>
      </c>
      <c r="AH187" s="419">
        <f t="shared" si="59"/>
        <v>1</v>
      </c>
      <c r="AI187" s="410"/>
      <c r="AJ187" s="410"/>
    </row>
    <row r="188" spans="1:39" ht="21.75" customHeight="1" x14ac:dyDescent="0.5">
      <c r="A188" s="418">
        <v>19</v>
      </c>
      <c r="B188" s="412" t="s">
        <v>182</v>
      </c>
      <c r="C188" s="416">
        <f>C155</f>
        <v>9</v>
      </c>
      <c r="D188" s="416">
        <f t="shared" ref="D188:R188" si="60">D155</f>
        <v>11</v>
      </c>
      <c r="E188" s="416">
        <f t="shared" si="60"/>
        <v>6</v>
      </c>
      <c r="F188" s="416">
        <f t="shared" si="60"/>
        <v>26</v>
      </c>
      <c r="G188" s="416">
        <f t="shared" si="60"/>
        <v>11</v>
      </c>
      <c r="H188" s="416">
        <f t="shared" si="60"/>
        <v>71</v>
      </c>
      <c r="I188" s="416">
        <f t="shared" si="60"/>
        <v>1</v>
      </c>
      <c r="J188" s="416">
        <f t="shared" si="60"/>
        <v>95</v>
      </c>
      <c r="K188" s="416">
        <f t="shared" si="60"/>
        <v>43</v>
      </c>
      <c r="L188" s="416">
        <f t="shared" si="60"/>
        <v>8.2999999999999989</v>
      </c>
      <c r="M188" s="416">
        <f t="shared" si="60"/>
        <v>21</v>
      </c>
      <c r="N188" s="416">
        <f t="shared" si="60"/>
        <v>3.1100000000000003</v>
      </c>
      <c r="O188" s="416">
        <f t="shared" si="60"/>
        <v>2543460.1599999997</v>
      </c>
      <c r="P188" s="416">
        <f t="shared" si="60"/>
        <v>59</v>
      </c>
      <c r="Q188" s="416">
        <f t="shared" si="60"/>
        <v>34</v>
      </c>
      <c r="R188" s="416">
        <f t="shared" si="60"/>
        <v>0</v>
      </c>
      <c r="S188" s="417">
        <v>23</v>
      </c>
      <c r="T188" s="417">
        <v>76</v>
      </c>
      <c r="U188" s="417">
        <v>15</v>
      </c>
      <c r="V188" s="417">
        <v>85</v>
      </c>
      <c r="W188" s="417">
        <v>5</v>
      </c>
      <c r="X188" s="417">
        <v>2</v>
      </c>
      <c r="Y188" s="417">
        <v>30</v>
      </c>
      <c r="Z188" s="417">
        <v>205</v>
      </c>
      <c r="AA188" s="417">
        <v>1</v>
      </c>
      <c r="AB188" s="417">
        <v>197</v>
      </c>
      <c r="AC188" s="417">
        <v>0</v>
      </c>
      <c r="AD188" s="417">
        <v>0</v>
      </c>
      <c r="AE188" s="417">
        <v>7</v>
      </c>
      <c r="AF188" s="417">
        <v>0</v>
      </c>
      <c r="AG188" s="417">
        <v>0</v>
      </c>
      <c r="AH188" s="417">
        <v>2</v>
      </c>
      <c r="AI188" s="410"/>
      <c r="AJ188" s="410"/>
    </row>
    <row r="189" spans="1:39" ht="21.75" customHeight="1" x14ac:dyDescent="0.5">
      <c r="A189" s="418">
        <v>20</v>
      </c>
      <c r="B189" s="412" t="s">
        <v>209</v>
      </c>
      <c r="C189" s="416">
        <f>C159</f>
        <v>77</v>
      </c>
      <c r="D189" s="416">
        <f t="shared" ref="D189:R189" si="61">D159</f>
        <v>49</v>
      </c>
      <c r="E189" s="416">
        <f t="shared" si="61"/>
        <v>26</v>
      </c>
      <c r="F189" s="416">
        <f t="shared" si="61"/>
        <v>152</v>
      </c>
      <c r="G189" s="416">
        <f t="shared" si="61"/>
        <v>74</v>
      </c>
      <c r="H189" s="416">
        <f t="shared" si="61"/>
        <v>358</v>
      </c>
      <c r="I189" s="416">
        <f t="shared" si="61"/>
        <v>3</v>
      </c>
      <c r="J189" s="416">
        <f t="shared" si="61"/>
        <v>17</v>
      </c>
      <c r="K189" s="416">
        <f t="shared" si="61"/>
        <v>1872</v>
      </c>
      <c r="L189" s="416">
        <f t="shared" si="61"/>
        <v>30.971999999999998</v>
      </c>
      <c r="M189" s="416">
        <f t="shared" si="61"/>
        <v>854</v>
      </c>
      <c r="N189" s="416">
        <f t="shared" si="61"/>
        <v>25.551999999999992</v>
      </c>
      <c r="O189" s="416">
        <f t="shared" si="61"/>
        <v>19501373.427999999</v>
      </c>
      <c r="P189" s="416">
        <f t="shared" si="61"/>
        <v>53</v>
      </c>
      <c r="Q189" s="416">
        <f t="shared" si="61"/>
        <v>27</v>
      </c>
      <c r="R189" s="416">
        <f t="shared" si="61"/>
        <v>135.5</v>
      </c>
      <c r="S189" s="420"/>
      <c r="T189" s="420"/>
      <c r="U189" s="420"/>
      <c r="V189" s="420"/>
      <c r="W189" s="420"/>
      <c r="X189" s="420"/>
      <c r="Y189" s="420"/>
      <c r="Z189" s="420"/>
      <c r="AA189" s="420"/>
      <c r="AB189" s="420"/>
      <c r="AC189" s="420"/>
      <c r="AD189" s="420"/>
      <c r="AE189" s="420"/>
      <c r="AF189" s="420"/>
      <c r="AG189" s="420"/>
      <c r="AH189" s="420"/>
      <c r="AI189" s="410"/>
      <c r="AJ189" s="410"/>
    </row>
    <row r="190" spans="1:39" ht="21.75" customHeight="1" x14ac:dyDescent="0.5">
      <c r="A190" s="418">
        <v>21</v>
      </c>
      <c r="B190" s="412" t="s">
        <v>404</v>
      </c>
      <c r="C190" s="416">
        <f>C162</f>
        <v>13</v>
      </c>
      <c r="D190" s="416">
        <f t="shared" ref="D190:R190" si="62">D162</f>
        <v>29</v>
      </c>
      <c r="E190" s="416">
        <f t="shared" si="62"/>
        <v>4</v>
      </c>
      <c r="F190" s="416">
        <f t="shared" si="62"/>
        <v>46</v>
      </c>
      <c r="G190" s="416">
        <f t="shared" si="62"/>
        <v>7</v>
      </c>
      <c r="H190" s="416">
        <f t="shared" si="62"/>
        <v>118</v>
      </c>
      <c r="I190" s="416">
        <f t="shared" si="62"/>
        <v>1</v>
      </c>
      <c r="J190" s="416">
        <f t="shared" si="62"/>
        <v>58</v>
      </c>
      <c r="K190" s="416">
        <f t="shared" si="62"/>
        <v>478</v>
      </c>
      <c r="L190" s="416">
        <f t="shared" si="62"/>
        <v>10.455000000000002</v>
      </c>
      <c r="M190" s="416">
        <f t="shared" si="62"/>
        <v>198</v>
      </c>
      <c r="N190" s="416">
        <f t="shared" si="62"/>
        <v>3.3029999999999999</v>
      </c>
      <c r="O190" s="416">
        <f t="shared" si="62"/>
        <v>11247930.57</v>
      </c>
      <c r="P190" s="416">
        <f t="shared" si="62"/>
        <v>1</v>
      </c>
      <c r="Q190" s="416">
        <f t="shared" si="62"/>
        <v>3</v>
      </c>
      <c r="R190" s="416">
        <f t="shared" si="62"/>
        <v>0.4</v>
      </c>
      <c r="S190" s="421"/>
      <c r="T190" s="421"/>
      <c r="U190" s="421"/>
      <c r="V190" s="421"/>
      <c r="W190" s="421"/>
      <c r="X190" s="421"/>
      <c r="Y190" s="421"/>
      <c r="Z190" s="421"/>
      <c r="AA190" s="421"/>
      <c r="AB190" s="421"/>
      <c r="AC190" s="421"/>
      <c r="AD190" s="421"/>
      <c r="AE190" s="421"/>
      <c r="AF190" s="421"/>
      <c r="AG190" s="421"/>
      <c r="AH190" s="421"/>
      <c r="AI190" s="410"/>
      <c r="AJ190" s="410"/>
    </row>
    <row r="191" spans="1:39" ht="21.75" customHeight="1" x14ac:dyDescent="0.5">
      <c r="A191" s="422"/>
      <c r="B191" s="423" t="s">
        <v>6</v>
      </c>
      <c r="C191" s="460">
        <f t="shared" ref="C191:F191" si="63">SUM(C170:C190)</f>
        <v>1452</v>
      </c>
      <c r="D191" s="460">
        <f t="shared" si="63"/>
        <v>1194</v>
      </c>
      <c r="E191" s="460">
        <f t="shared" si="63"/>
        <v>550</v>
      </c>
      <c r="F191" s="460">
        <f t="shared" si="63"/>
        <v>3196</v>
      </c>
      <c r="G191" s="460">
        <f>SUM(G170:G190)</f>
        <v>1936</v>
      </c>
      <c r="H191" s="460">
        <v>19178</v>
      </c>
      <c r="I191" s="460">
        <v>0</v>
      </c>
      <c r="J191" s="462">
        <v>81.440000000000055</v>
      </c>
      <c r="K191" s="460">
        <f t="shared" ref="K191:R191" si="64">SUM(K170:K190)</f>
        <v>3899</v>
      </c>
      <c r="L191" s="462">
        <f t="shared" si="64"/>
        <v>87.600999999999999</v>
      </c>
      <c r="M191" s="460">
        <f t="shared" si="64"/>
        <v>21656</v>
      </c>
      <c r="N191" s="462">
        <f t="shared" si="64"/>
        <v>2054.2320179999997</v>
      </c>
      <c r="O191" s="424">
        <f t="shared" si="64"/>
        <v>755532041.13597012</v>
      </c>
      <c r="P191" s="424">
        <f t="shared" si="64"/>
        <v>7275</v>
      </c>
      <c r="Q191" s="424">
        <f t="shared" si="64"/>
        <v>1501</v>
      </c>
      <c r="R191" s="425">
        <f t="shared" si="64"/>
        <v>1570.33</v>
      </c>
      <c r="S191" s="426">
        <v>384</v>
      </c>
      <c r="T191" s="426">
        <v>1301</v>
      </c>
      <c r="U191" s="426">
        <v>579</v>
      </c>
      <c r="V191" s="426">
        <v>1174</v>
      </c>
      <c r="W191" s="426">
        <v>354</v>
      </c>
      <c r="X191" s="426">
        <v>138</v>
      </c>
      <c r="Y191" s="426">
        <v>1205</v>
      </c>
      <c r="Z191" s="426">
        <v>3835</v>
      </c>
      <c r="AA191" s="426">
        <v>95</v>
      </c>
      <c r="AB191" s="426">
        <v>3823</v>
      </c>
      <c r="AC191" s="426">
        <v>0</v>
      </c>
      <c r="AD191" s="426">
        <v>1</v>
      </c>
      <c r="AE191" s="426">
        <v>73</v>
      </c>
      <c r="AF191" s="426">
        <v>2</v>
      </c>
      <c r="AG191" s="426">
        <v>0</v>
      </c>
      <c r="AH191" s="426">
        <v>31</v>
      </c>
      <c r="AI191" s="427"/>
      <c r="AJ191" s="456"/>
      <c r="AK191" s="352"/>
      <c r="AL191" s="352"/>
      <c r="AM191" s="352"/>
    </row>
    <row r="192" spans="1:39" ht="23.25" x14ac:dyDescent="0.5">
      <c r="A192" s="607" t="s">
        <v>417</v>
      </c>
      <c r="B192" s="607"/>
      <c r="C192" s="607"/>
      <c r="D192" s="607"/>
      <c r="E192" s="607"/>
      <c r="F192" s="607"/>
      <c r="G192" s="607"/>
      <c r="H192" s="607"/>
      <c r="I192" s="607"/>
      <c r="J192" s="607"/>
      <c r="K192" s="607"/>
      <c r="L192" s="607"/>
      <c r="M192" s="607"/>
      <c r="N192" s="607"/>
      <c r="O192" s="607"/>
      <c r="P192" s="607"/>
      <c r="Q192" s="607"/>
      <c r="R192" s="607"/>
      <c r="S192" s="393"/>
      <c r="T192" s="394"/>
      <c r="U192" s="394"/>
      <c r="V192" s="394"/>
      <c r="W192" s="394"/>
      <c r="X192" s="394"/>
      <c r="Y192" s="394"/>
      <c r="Z192" s="394"/>
      <c r="AA192" s="394"/>
      <c r="AB192" s="394"/>
      <c r="AC192" s="395"/>
      <c r="AD192" s="395"/>
      <c r="AE192" s="394"/>
      <c r="AF192" s="394"/>
      <c r="AG192" s="394"/>
      <c r="AH192" s="394"/>
      <c r="AI192" s="344"/>
      <c r="AJ192" s="456"/>
    </row>
    <row r="193" spans="1:36" ht="25.5" customHeight="1" x14ac:dyDescent="0.5">
      <c r="A193" s="608" t="s">
        <v>470</v>
      </c>
      <c r="B193" s="608"/>
      <c r="C193" s="608"/>
      <c r="D193" s="608"/>
      <c r="E193" s="608"/>
      <c r="F193" s="608"/>
      <c r="G193" s="608"/>
      <c r="H193" s="608"/>
      <c r="I193" s="608"/>
      <c r="J193" s="608"/>
      <c r="K193" s="608"/>
      <c r="L193" s="608"/>
      <c r="M193" s="608"/>
      <c r="N193" s="608"/>
      <c r="O193" s="608"/>
      <c r="P193" s="608"/>
      <c r="Q193" s="608"/>
      <c r="R193" s="608"/>
      <c r="S193" s="342"/>
      <c r="T193" s="343"/>
      <c r="U193" s="343"/>
      <c r="V193" s="343"/>
      <c r="W193" s="343"/>
      <c r="X193" s="343"/>
      <c r="Y193" s="343"/>
      <c r="Z193" s="343"/>
      <c r="AA193" s="343"/>
      <c r="AB193" s="343"/>
      <c r="AC193" s="290"/>
      <c r="AD193" s="290"/>
      <c r="AE193" s="343"/>
      <c r="AF193" s="343"/>
      <c r="AG193" s="343"/>
      <c r="AH193" s="343"/>
      <c r="AI193" s="344"/>
      <c r="AJ193" s="344"/>
    </row>
    <row r="194" spans="1:36" ht="23.25" customHeight="1" x14ac:dyDescent="0.5">
      <c r="A194" s="585" t="s">
        <v>122</v>
      </c>
      <c r="B194" s="610" t="s">
        <v>174</v>
      </c>
      <c r="C194" s="613" t="s">
        <v>15</v>
      </c>
      <c r="D194" s="614"/>
      <c r="E194" s="615"/>
      <c r="F194" s="587" t="s">
        <v>121</v>
      </c>
      <c r="G194" s="587" t="s">
        <v>120</v>
      </c>
      <c r="H194" s="598" t="s">
        <v>56</v>
      </c>
      <c r="I194" s="599"/>
      <c r="J194" s="600"/>
      <c r="K194" s="592" t="s">
        <v>57</v>
      </c>
      <c r="L194" s="594"/>
      <c r="M194" s="594"/>
      <c r="N194" s="594"/>
      <c r="O194" s="601" t="s">
        <v>125</v>
      </c>
      <c r="P194" s="587" t="s">
        <v>124</v>
      </c>
      <c r="Q194" s="605" t="s">
        <v>58</v>
      </c>
      <c r="R194" s="606"/>
      <c r="S194" s="580" t="s">
        <v>184</v>
      </c>
      <c r="T194" s="580" t="s">
        <v>185</v>
      </c>
      <c r="U194" s="580" t="s">
        <v>101</v>
      </c>
      <c r="V194" s="580" t="s">
        <v>102</v>
      </c>
      <c r="W194" s="580" t="s">
        <v>186</v>
      </c>
      <c r="X194" s="580" t="s">
        <v>187</v>
      </c>
      <c r="Y194" s="580" t="s">
        <v>103</v>
      </c>
      <c r="Z194" s="580" t="s">
        <v>106</v>
      </c>
      <c r="AA194" s="580" t="s">
        <v>107</v>
      </c>
      <c r="AB194" s="581" t="s">
        <v>65</v>
      </c>
      <c r="AC194" s="582"/>
      <c r="AD194" s="582"/>
      <c r="AE194" s="583"/>
      <c r="AF194" s="583"/>
      <c r="AG194" s="583"/>
      <c r="AH194" s="584"/>
      <c r="AI194" s="272"/>
      <c r="AJ194" s="272"/>
    </row>
    <row r="195" spans="1:36" ht="23.25" customHeight="1" x14ac:dyDescent="0.5">
      <c r="A195" s="609"/>
      <c r="B195" s="611"/>
      <c r="C195" s="585" t="s">
        <v>17</v>
      </c>
      <c r="D195" s="587" t="s">
        <v>119</v>
      </c>
      <c r="E195" s="585" t="s">
        <v>18</v>
      </c>
      <c r="F195" s="604"/>
      <c r="G195" s="604"/>
      <c r="H195" s="589" t="s">
        <v>59</v>
      </c>
      <c r="I195" s="590"/>
      <c r="J195" s="591"/>
      <c r="K195" s="592" t="s">
        <v>11</v>
      </c>
      <c r="L195" s="593"/>
      <c r="M195" s="592" t="s">
        <v>12</v>
      </c>
      <c r="N195" s="594"/>
      <c r="O195" s="602"/>
      <c r="P195" s="604"/>
      <c r="Q195" s="273" t="s">
        <v>9</v>
      </c>
      <c r="R195" s="274" t="s">
        <v>60</v>
      </c>
      <c r="S195" s="580"/>
      <c r="T195" s="580"/>
      <c r="U195" s="580"/>
      <c r="V195" s="580"/>
      <c r="W195" s="580"/>
      <c r="X195" s="580"/>
      <c r="Y195" s="580"/>
      <c r="Z195" s="580"/>
      <c r="AA195" s="580"/>
      <c r="AB195" s="595" t="s">
        <v>116</v>
      </c>
      <c r="AC195" s="596"/>
      <c r="AD195" s="597"/>
      <c r="AE195" s="577" t="s">
        <v>96</v>
      </c>
      <c r="AF195" s="578" t="s">
        <v>67</v>
      </c>
      <c r="AG195" s="578" t="s">
        <v>68</v>
      </c>
      <c r="AH195" s="578" t="s">
        <v>69</v>
      </c>
      <c r="AI195" s="272"/>
      <c r="AJ195" s="272"/>
    </row>
    <row r="196" spans="1:36" ht="52.5" customHeight="1" x14ac:dyDescent="0.5">
      <c r="A196" s="586"/>
      <c r="B196" s="612"/>
      <c r="C196" s="586"/>
      <c r="D196" s="588"/>
      <c r="E196" s="586"/>
      <c r="F196" s="588"/>
      <c r="G196" s="588"/>
      <c r="H196" s="275" t="s">
        <v>7</v>
      </c>
      <c r="I196" s="275" t="s">
        <v>61</v>
      </c>
      <c r="J196" s="275" t="s">
        <v>62</v>
      </c>
      <c r="K196" s="275" t="s">
        <v>48</v>
      </c>
      <c r="L196" s="276" t="s">
        <v>352</v>
      </c>
      <c r="M196" s="275" t="s">
        <v>48</v>
      </c>
      <c r="N196" s="277" t="s">
        <v>352</v>
      </c>
      <c r="O196" s="603"/>
      <c r="P196" s="588"/>
      <c r="Q196" s="278" t="s">
        <v>49</v>
      </c>
      <c r="R196" s="279" t="s">
        <v>50</v>
      </c>
      <c r="S196" s="580"/>
      <c r="T196" s="580"/>
      <c r="U196" s="580"/>
      <c r="V196" s="580"/>
      <c r="W196" s="580"/>
      <c r="X196" s="580"/>
      <c r="Y196" s="580"/>
      <c r="Z196" s="580"/>
      <c r="AA196" s="580"/>
      <c r="AB196" s="280" t="s">
        <v>66</v>
      </c>
      <c r="AC196" s="280" t="s">
        <v>117</v>
      </c>
      <c r="AD196" s="280" t="s">
        <v>118</v>
      </c>
      <c r="AE196" s="577"/>
      <c r="AF196" s="578"/>
      <c r="AG196" s="578"/>
      <c r="AH196" s="578"/>
      <c r="AI196" s="272"/>
      <c r="AJ196" s="272"/>
    </row>
    <row r="197" spans="1:36" ht="21" x14ac:dyDescent="0.5">
      <c r="A197" s="428">
        <v>1</v>
      </c>
      <c r="B197" s="429" t="s">
        <v>113</v>
      </c>
      <c r="C197" s="413">
        <f>C47</f>
        <v>658</v>
      </c>
      <c r="D197" s="413">
        <f t="shared" ref="D197:R197" si="65">D47</f>
        <v>187</v>
      </c>
      <c r="E197" s="413">
        <f t="shared" si="65"/>
        <v>184</v>
      </c>
      <c r="F197" s="413">
        <f t="shared" si="65"/>
        <v>1029</v>
      </c>
      <c r="G197" s="413">
        <f t="shared" si="65"/>
        <v>467</v>
      </c>
      <c r="H197" s="413">
        <f t="shared" si="65"/>
        <v>13527</v>
      </c>
      <c r="I197" s="413">
        <f t="shared" si="65"/>
        <v>2</v>
      </c>
      <c r="J197" s="474">
        <f t="shared" si="65"/>
        <v>44.94</v>
      </c>
      <c r="K197" s="413">
        <f t="shared" si="65"/>
        <v>194</v>
      </c>
      <c r="L197" s="413">
        <f t="shared" si="65"/>
        <v>9.613999999999999</v>
      </c>
      <c r="M197" s="413">
        <f t="shared" si="65"/>
        <v>6339</v>
      </c>
      <c r="N197" s="413">
        <f t="shared" si="65"/>
        <v>1236.1946179999998</v>
      </c>
      <c r="O197" s="413">
        <f t="shared" si="65"/>
        <v>344994523.22699994</v>
      </c>
      <c r="P197" s="413">
        <f t="shared" si="65"/>
        <v>2786</v>
      </c>
      <c r="Q197" s="413">
        <f t="shared" si="65"/>
        <v>265</v>
      </c>
      <c r="R197" s="413">
        <f t="shared" si="65"/>
        <v>375.46</v>
      </c>
      <c r="S197" s="414">
        <v>71</v>
      </c>
      <c r="T197" s="414">
        <v>171</v>
      </c>
      <c r="U197" s="414">
        <v>64</v>
      </c>
      <c r="V197" s="414">
        <v>96</v>
      </c>
      <c r="W197" s="414">
        <v>123</v>
      </c>
      <c r="X197" s="414">
        <v>94</v>
      </c>
      <c r="Y197" s="414">
        <v>255</v>
      </c>
      <c r="Z197" s="414">
        <v>583</v>
      </c>
      <c r="AA197" s="414">
        <v>36</v>
      </c>
      <c r="AB197" s="414">
        <v>599</v>
      </c>
      <c r="AC197" s="414">
        <v>0</v>
      </c>
      <c r="AD197" s="414">
        <v>0</v>
      </c>
      <c r="AE197" s="414">
        <v>13</v>
      </c>
      <c r="AF197" s="414">
        <v>0</v>
      </c>
      <c r="AG197" s="414">
        <v>0</v>
      </c>
      <c r="AH197" s="414">
        <v>7</v>
      </c>
      <c r="AI197" s="430"/>
      <c r="AJ197" s="430"/>
    </row>
    <row r="198" spans="1:36" ht="21" x14ac:dyDescent="0.5">
      <c r="A198" s="431">
        <v>2</v>
      </c>
      <c r="B198" s="432" t="s">
        <v>114</v>
      </c>
      <c r="C198" s="413">
        <f>C119</f>
        <v>186</v>
      </c>
      <c r="D198" s="413">
        <f t="shared" ref="D198:R198" si="66">D119</f>
        <v>693</v>
      </c>
      <c r="E198" s="413">
        <f t="shared" si="66"/>
        <v>136</v>
      </c>
      <c r="F198" s="413">
        <f t="shared" si="66"/>
        <v>1015</v>
      </c>
      <c r="G198" s="413">
        <f t="shared" si="66"/>
        <v>1015</v>
      </c>
      <c r="H198" s="413">
        <f t="shared" si="66"/>
        <v>1521</v>
      </c>
      <c r="I198" s="413">
        <f t="shared" si="66"/>
        <v>2</v>
      </c>
      <c r="J198" s="413">
        <f t="shared" si="66"/>
        <v>38.870000000000005</v>
      </c>
      <c r="K198" s="413">
        <f t="shared" si="66"/>
        <v>0</v>
      </c>
      <c r="L198" s="413">
        <f t="shared" si="66"/>
        <v>0</v>
      </c>
      <c r="M198" s="413">
        <f t="shared" si="66"/>
        <v>10092</v>
      </c>
      <c r="N198" s="413">
        <f t="shared" si="66"/>
        <v>296.74270000000001</v>
      </c>
      <c r="O198" s="413">
        <f t="shared" si="66"/>
        <v>89742313.217530251</v>
      </c>
      <c r="P198" s="413">
        <f t="shared" si="66"/>
        <v>2628</v>
      </c>
      <c r="Q198" s="413">
        <f t="shared" si="66"/>
        <v>758</v>
      </c>
      <c r="R198" s="413">
        <f t="shared" si="66"/>
        <v>234.8</v>
      </c>
      <c r="S198" s="414">
        <v>73</v>
      </c>
      <c r="T198" s="414">
        <v>179</v>
      </c>
      <c r="U198" s="414">
        <v>334</v>
      </c>
      <c r="V198" s="414">
        <v>484</v>
      </c>
      <c r="W198" s="414">
        <v>93</v>
      </c>
      <c r="X198" s="414">
        <v>17</v>
      </c>
      <c r="Y198" s="414">
        <v>384</v>
      </c>
      <c r="Z198" s="414">
        <v>1165</v>
      </c>
      <c r="AA198" s="414">
        <v>15</v>
      </c>
      <c r="AB198" s="414">
        <v>1142</v>
      </c>
      <c r="AC198" s="414">
        <v>0</v>
      </c>
      <c r="AD198" s="414">
        <v>1</v>
      </c>
      <c r="AE198" s="414">
        <v>32</v>
      </c>
      <c r="AF198" s="414">
        <v>1</v>
      </c>
      <c r="AG198" s="414">
        <v>0</v>
      </c>
      <c r="AH198" s="414">
        <v>4</v>
      </c>
      <c r="AI198" s="433"/>
      <c r="AJ198" s="433"/>
    </row>
    <row r="199" spans="1:36" ht="21" x14ac:dyDescent="0.5">
      <c r="A199" s="434">
        <v>3</v>
      </c>
      <c r="B199" s="432" t="s">
        <v>89</v>
      </c>
      <c r="C199" s="413">
        <f>C163</f>
        <v>199</v>
      </c>
      <c r="D199" s="413">
        <f t="shared" ref="D199:R199" si="67">D163</f>
        <v>202</v>
      </c>
      <c r="E199" s="413">
        <f t="shared" si="67"/>
        <v>147</v>
      </c>
      <c r="F199" s="413">
        <f t="shared" si="67"/>
        <v>548</v>
      </c>
      <c r="G199" s="413">
        <f t="shared" si="67"/>
        <v>267</v>
      </c>
      <c r="H199" s="413">
        <f t="shared" si="67"/>
        <v>1348</v>
      </c>
      <c r="I199" s="413">
        <f t="shared" si="67"/>
        <v>2</v>
      </c>
      <c r="J199" s="413">
        <f t="shared" si="67"/>
        <v>71.399999999999977</v>
      </c>
      <c r="K199" s="413">
        <f t="shared" si="67"/>
        <v>3705</v>
      </c>
      <c r="L199" s="413">
        <f t="shared" si="67"/>
        <v>77.986999999999995</v>
      </c>
      <c r="M199" s="413">
        <f t="shared" si="67"/>
        <v>2938</v>
      </c>
      <c r="N199" s="413">
        <f t="shared" si="67"/>
        <v>118.65539999999999</v>
      </c>
      <c r="O199" s="413">
        <f t="shared" si="67"/>
        <v>85897479.467240006</v>
      </c>
      <c r="P199" s="413">
        <f t="shared" si="67"/>
        <v>1095</v>
      </c>
      <c r="Q199" s="413">
        <f t="shared" si="67"/>
        <v>297</v>
      </c>
      <c r="R199" s="413">
        <f t="shared" si="67"/>
        <v>359.27</v>
      </c>
      <c r="S199" s="414">
        <v>110</v>
      </c>
      <c r="T199" s="414">
        <v>411</v>
      </c>
      <c r="U199" s="414">
        <v>158</v>
      </c>
      <c r="V199" s="414">
        <v>454</v>
      </c>
      <c r="W199" s="414">
        <v>101</v>
      </c>
      <c r="X199" s="414">
        <v>19</v>
      </c>
      <c r="Y199" s="414">
        <v>276</v>
      </c>
      <c r="Z199" s="414">
        <v>1236</v>
      </c>
      <c r="AA199" s="414">
        <v>17</v>
      </c>
      <c r="AB199" s="414">
        <v>1215</v>
      </c>
      <c r="AC199" s="414">
        <v>0</v>
      </c>
      <c r="AD199" s="414">
        <v>0</v>
      </c>
      <c r="AE199" s="414">
        <v>24</v>
      </c>
      <c r="AF199" s="414">
        <v>0</v>
      </c>
      <c r="AG199" s="414">
        <v>0</v>
      </c>
      <c r="AH199" s="414">
        <v>14</v>
      </c>
      <c r="AI199" s="433"/>
      <c r="AJ199" s="433"/>
    </row>
    <row r="200" spans="1:36" ht="21" x14ac:dyDescent="0.5">
      <c r="A200" s="435">
        <v>4</v>
      </c>
      <c r="B200" s="436" t="s">
        <v>90</v>
      </c>
      <c r="C200" s="413">
        <f>C80</f>
        <v>409</v>
      </c>
      <c r="D200" s="413">
        <f t="shared" ref="D200:R200" si="68">D80</f>
        <v>112</v>
      </c>
      <c r="E200" s="413">
        <f t="shared" si="68"/>
        <v>83</v>
      </c>
      <c r="F200" s="413">
        <f t="shared" si="68"/>
        <v>604</v>
      </c>
      <c r="G200" s="413">
        <f t="shared" si="68"/>
        <v>187</v>
      </c>
      <c r="H200" s="413">
        <f t="shared" si="68"/>
        <v>2780</v>
      </c>
      <c r="I200" s="413">
        <f t="shared" si="68"/>
        <v>1</v>
      </c>
      <c r="J200" s="474">
        <f t="shared" si="68"/>
        <v>26.230000000000075</v>
      </c>
      <c r="K200" s="413">
        <f t="shared" si="68"/>
        <v>0</v>
      </c>
      <c r="L200" s="413">
        <f t="shared" si="68"/>
        <v>0</v>
      </c>
      <c r="M200" s="413">
        <f t="shared" si="68"/>
        <v>2287</v>
      </c>
      <c r="N200" s="413">
        <f t="shared" si="68"/>
        <v>402.63930000000005</v>
      </c>
      <c r="O200" s="413">
        <f t="shared" si="68"/>
        <v>234897725.22419998</v>
      </c>
      <c r="P200" s="413">
        <f t="shared" si="68"/>
        <v>766</v>
      </c>
      <c r="Q200" s="413">
        <f t="shared" si="68"/>
        <v>181</v>
      </c>
      <c r="R200" s="413">
        <f t="shared" si="68"/>
        <v>600.79999999999995</v>
      </c>
      <c r="S200" s="414">
        <v>130</v>
      </c>
      <c r="T200" s="414">
        <v>540</v>
      </c>
      <c r="U200" s="414">
        <v>23</v>
      </c>
      <c r="V200" s="414">
        <v>140</v>
      </c>
      <c r="W200" s="414">
        <v>37</v>
      </c>
      <c r="X200" s="414">
        <v>8</v>
      </c>
      <c r="Y200" s="414">
        <v>290</v>
      </c>
      <c r="Z200" s="414">
        <v>851</v>
      </c>
      <c r="AA200" s="414">
        <v>27</v>
      </c>
      <c r="AB200" s="414">
        <v>867</v>
      </c>
      <c r="AC200" s="414">
        <v>0</v>
      </c>
      <c r="AD200" s="414">
        <v>0</v>
      </c>
      <c r="AE200" s="414">
        <v>4</v>
      </c>
      <c r="AF200" s="414">
        <v>1</v>
      </c>
      <c r="AG200" s="414">
        <v>0</v>
      </c>
      <c r="AH200" s="414">
        <v>6</v>
      </c>
      <c r="AI200" s="437"/>
      <c r="AJ200" s="437"/>
    </row>
    <row r="201" spans="1:36" ht="21" x14ac:dyDescent="0.5">
      <c r="A201" s="438"/>
      <c r="B201" s="306" t="s">
        <v>6</v>
      </c>
      <c r="C201" s="460">
        <f>SUM(C197:C200)</f>
        <v>1452</v>
      </c>
      <c r="D201" s="460">
        <f t="shared" ref="D201:R201" si="69">SUM(D197:D200)</f>
        <v>1194</v>
      </c>
      <c r="E201" s="460">
        <f t="shared" si="69"/>
        <v>550</v>
      </c>
      <c r="F201" s="460">
        <f t="shared" si="69"/>
        <v>3196</v>
      </c>
      <c r="G201" s="460">
        <f>SUM(G197:G200)</f>
        <v>1936</v>
      </c>
      <c r="H201" s="460">
        <v>19178</v>
      </c>
      <c r="I201" s="460">
        <v>0</v>
      </c>
      <c r="J201" s="462">
        <v>81.440000000000055</v>
      </c>
      <c r="K201" s="460">
        <f t="shared" si="69"/>
        <v>3899</v>
      </c>
      <c r="L201" s="462">
        <f t="shared" si="69"/>
        <v>87.600999999999999</v>
      </c>
      <c r="M201" s="460">
        <f t="shared" si="69"/>
        <v>21656</v>
      </c>
      <c r="N201" s="462">
        <f t="shared" si="69"/>
        <v>2054.2320179999997</v>
      </c>
      <c r="O201" s="315">
        <f t="shared" si="69"/>
        <v>755532041.13597023</v>
      </c>
      <c r="P201" s="315">
        <f t="shared" si="69"/>
        <v>7275</v>
      </c>
      <c r="Q201" s="315">
        <f t="shared" si="69"/>
        <v>1501</v>
      </c>
      <c r="R201" s="317">
        <f t="shared" si="69"/>
        <v>1570.33</v>
      </c>
      <c r="S201" s="310">
        <v>384</v>
      </c>
      <c r="T201" s="310">
        <v>1301</v>
      </c>
      <c r="U201" s="310">
        <v>579</v>
      </c>
      <c r="V201" s="310">
        <v>1174</v>
      </c>
      <c r="W201" s="310">
        <v>354</v>
      </c>
      <c r="X201" s="310">
        <v>138</v>
      </c>
      <c r="Y201" s="310">
        <v>1205</v>
      </c>
      <c r="Z201" s="310">
        <v>3835</v>
      </c>
      <c r="AA201" s="310">
        <v>95</v>
      </c>
      <c r="AB201" s="310">
        <v>3823</v>
      </c>
      <c r="AC201" s="310">
        <v>0</v>
      </c>
      <c r="AD201" s="310">
        <v>1</v>
      </c>
      <c r="AE201" s="310">
        <v>73</v>
      </c>
      <c r="AF201" s="310">
        <v>2</v>
      </c>
      <c r="AG201" s="310">
        <v>0</v>
      </c>
      <c r="AH201" s="310">
        <v>31</v>
      </c>
      <c r="AI201" s="439"/>
      <c r="AJ201" s="439"/>
    </row>
    <row r="202" spans="1:36" ht="21" x14ac:dyDescent="0.5">
      <c r="A202" s="440"/>
      <c r="B202" s="441"/>
      <c r="C202" s="442"/>
      <c r="D202" s="442"/>
      <c r="E202" s="442"/>
      <c r="F202" s="269"/>
      <c r="G202" s="442"/>
      <c r="H202" s="269"/>
      <c r="I202" s="269"/>
      <c r="J202" s="269"/>
      <c r="K202" s="442"/>
      <c r="L202" s="443"/>
      <c r="M202" s="442"/>
      <c r="N202" s="443"/>
      <c r="O202" s="440"/>
      <c r="P202" s="442"/>
      <c r="Q202" s="442"/>
      <c r="R202" s="444"/>
      <c r="S202" s="441"/>
      <c r="T202" s="441"/>
      <c r="U202" s="441"/>
      <c r="V202" s="441"/>
      <c r="W202" s="441"/>
      <c r="X202" s="441"/>
      <c r="Y202" s="441"/>
      <c r="Z202" s="441"/>
      <c r="AA202" s="441"/>
      <c r="AB202" s="441"/>
      <c r="AC202" s="441"/>
      <c r="AD202" s="441"/>
      <c r="AE202" s="441"/>
      <c r="AF202" s="441"/>
      <c r="AG202" s="441"/>
      <c r="AH202" s="441"/>
      <c r="AJ202" s="445"/>
    </row>
    <row r="203" spans="1:36" ht="21" x14ac:dyDescent="0.5">
      <c r="A203" s="579" t="s">
        <v>353</v>
      </c>
      <c r="B203" s="579"/>
      <c r="C203" s="579"/>
      <c r="D203" s="579"/>
      <c r="E203" s="579"/>
      <c r="F203" s="579"/>
      <c r="G203" s="579"/>
      <c r="H203" s="579"/>
      <c r="I203" s="579"/>
      <c r="J203" s="579"/>
      <c r="K203" s="579"/>
      <c r="L203" s="579"/>
      <c r="M203" s="579"/>
      <c r="N203" s="579"/>
      <c r="O203" s="579"/>
      <c r="P203" s="579"/>
      <c r="Q203" s="579"/>
      <c r="R203" s="579"/>
      <c r="S203" s="441"/>
      <c r="T203" s="441"/>
      <c r="U203" s="441"/>
      <c r="V203" s="441"/>
      <c r="W203" s="441"/>
      <c r="X203" s="441"/>
      <c r="Y203" s="441"/>
      <c r="Z203" s="441"/>
      <c r="AA203" s="441"/>
      <c r="AB203" s="441"/>
      <c r="AC203" s="441"/>
      <c r="AD203" s="441"/>
      <c r="AE203" s="441"/>
      <c r="AF203" s="441"/>
      <c r="AG203" s="441"/>
      <c r="AH203" s="441"/>
      <c r="AJ203" s="445"/>
    </row>
    <row r="204" spans="1:36" ht="21" x14ac:dyDescent="0.5">
      <c r="A204" s="440"/>
      <c r="B204" s="441"/>
      <c r="C204" s="442"/>
      <c r="D204" s="442"/>
      <c r="E204" s="442"/>
      <c r="F204" s="269"/>
      <c r="G204" s="442"/>
      <c r="H204" s="269"/>
      <c r="I204" s="269"/>
      <c r="J204" s="269"/>
      <c r="K204" s="442"/>
      <c r="L204" s="443"/>
      <c r="M204" s="442"/>
      <c r="N204" s="443"/>
      <c r="O204" s="440"/>
      <c r="P204" s="442"/>
      <c r="Q204" s="442"/>
      <c r="R204" s="444"/>
      <c r="S204" s="441"/>
      <c r="T204" s="441"/>
      <c r="U204" s="441"/>
      <c r="V204" s="441"/>
      <c r="W204" s="441"/>
      <c r="X204" s="441"/>
      <c r="Y204" s="441"/>
      <c r="Z204" s="441"/>
      <c r="AA204" s="441"/>
      <c r="AB204" s="441"/>
      <c r="AC204" s="441"/>
      <c r="AD204" s="441"/>
      <c r="AE204" s="441"/>
      <c r="AF204" s="441"/>
      <c r="AG204" s="441"/>
      <c r="AH204" s="441"/>
      <c r="AJ204" s="445"/>
    </row>
    <row r="205" spans="1:36" ht="21" x14ac:dyDescent="0.5">
      <c r="A205" s="440"/>
      <c r="B205" s="441"/>
      <c r="C205" s="442"/>
      <c r="D205" s="442"/>
      <c r="E205" s="442"/>
      <c r="F205" s="269"/>
      <c r="G205" s="442"/>
      <c r="H205" s="269"/>
      <c r="I205" s="269"/>
      <c r="J205" s="269"/>
      <c r="K205" s="442"/>
      <c r="L205" s="443"/>
      <c r="M205" s="442"/>
      <c r="N205" s="443"/>
      <c r="O205" s="440"/>
      <c r="P205" s="442"/>
      <c r="Q205" s="442"/>
      <c r="R205" s="444"/>
      <c r="S205" s="441"/>
      <c r="T205" s="441"/>
      <c r="U205" s="441"/>
      <c r="V205" s="441"/>
      <c r="W205" s="441"/>
      <c r="X205" s="441"/>
      <c r="Y205" s="441"/>
      <c r="Z205" s="441"/>
      <c r="AA205" s="441"/>
      <c r="AB205" s="441"/>
      <c r="AC205" s="441"/>
      <c r="AD205" s="441"/>
      <c r="AE205" s="441"/>
      <c r="AF205" s="441"/>
      <c r="AG205" s="441"/>
      <c r="AH205" s="441"/>
      <c r="AJ205" s="445"/>
    </row>
    <row r="206" spans="1:36" ht="21" x14ac:dyDescent="0.5">
      <c r="A206" s="440"/>
      <c r="B206" s="441"/>
      <c r="C206" s="442"/>
      <c r="D206" s="442"/>
      <c r="E206" s="442"/>
      <c r="F206" s="269"/>
      <c r="G206" s="442"/>
      <c r="H206" s="269"/>
      <c r="I206" s="269"/>
      <c r="J206" s="269"/>
      <c r="K206" s="442"/>
      <c r="L206" s="443"/>
      <c r="M206" s="442"/>
      <c r="N206" s="443"/>
      <c r="O206" s="440"/>
      <c r="P206" s="442"/>
      <c r="Q206" s="442"/>
      <c r="R206" s="444"/>
      <c r="S206" s="441"/>
      <c r="T206" s="441"/>
      <c r="U206" s="441"/>
      <c r="V206" s="441"/>
      <c r="W206" s="441"/>
      <c r="X206" s="441"/>
      <c r="Y206" s="441"/>
      <c r="Z206" s="441"/>
      <c r="AA206" s="441"/>
      <c r="AB206" s="441"/>
      <c r="AC206" s="441"/>
      <c r="AD206" s="441"/>
      <c r="AE206" s="441"/>
      <c r="AF206" s="441"/>
      <c r="AG206" s="441"/>
      <c r="AH206" s="441"/>
      <c r="AJ206" s="445"/>
    </row>
    <row r="207" spans="1:36" x14ac:dyDescent="0.5">
      <c r="AJ207" s="445"/>
    </row>
    <row r="208" spans="1:36" x14ac:dyDescent="0.5">
      <c r="AJ208" s="445"/>
    </row>
    <row r="209" spans="36:36" x14ac:dyDescent="0.5">
      <c r="AJ209" s="445"/>
    </row>
    <row r="210" spans="36:36" x14ac:dyDescent="0.5">
      <c r="AJ210" s="445"/>
    </row>
    <row r="211" spans="36:36" x14ac:dyDescent="0.5">
      <c r="AJ211" s="445"/>
    </row>
    <row r="212" spans="36:36" x14ac:dyDescent="0.5">
      <c r="AJ212" s="445"/>
    </row>
    <row r="213" spans="36:36" x14ac:dyDescent="0.5">
      <c r="AJ213" s="445"/>
    </row>
    <row r="214" spans="36:36" x14ac:dyDescent="0.5">
      <c r="AJ214" s="445"/>
    </row>
    <row r="215" spans="36:36" x14ac:dyDescent="0.5">
      <c r="AJ215" s="445"/>
    </row>
    <row r="216" spans="36:36" x14ac:dyDescent="0.5">
      <c r="AJ216" s="445"/>
    </row>
    <row r="217" spans="36:36" x14ac:dyDescent="0.5">
      <c r="AJ217" s="445"/>
    </row>
    <row r="218" spans="36:36" x14ac:dyDescent="0.5">
      <c r="AJ218" s="445"/>
    </row>
    <row r="219" spans="36:36" x14ac:dyDescent="0.5">
      <c r="AJ219" s="445"/>
    </row>
    <row r="220" spans="36:36" x14ac:dyDescent="0.5">
      <c r="AJ220" s="445"/>
    </row>
    <row r="221" spans="36:36" x14ac:dyDescent="0.5">
      <c r="AJ221" s="445"/>
    </row>
    <row r="222" spans="36:36" x14ac:dyDescent="0.5">
      <c r="AJ222" s="445"/>
    </row>
    <row r="223" spans="36:36" x14ac:dyDescent="0.5">
      <c r="AJ223" s="445"/>
    </row>
    <row r="224" spans="36:36" x14ac:dyDescent="0.5">
      <c r="AJ224" s="445"/>
    </row>
    <row r="225" spans="36:36" x14ac:dyDescent="0.5">
      <c r="AJ225" s="445"/>
    </row>
    <row r="226" spans="36:36" x14ac:dyDescent="0.5">
      <c r="AJ226" s="445"/>
    </row>
    <row r="227" spans="36:36" x14ac:dyDescent="0.5">
      <c r="AJ227" s="445"/>
    </row>
    <row r="228" spans="36:36" x14ac:dyDescent="0.5">
      <c r="AJ228" s="445"/>
    </row>
    <row r="229" spans="36:36" x14ac:dyDescent="0.5">
      <c r="AJ229" s="445"/>
    </row>
    <row r="230" spans="36:36" x14ac:dyDescent="0.5">
      <c r="AJ230" s="445"/>
    </row>
    <row r="231" spans="36:36" x14ac:dyDescent="0.5">
      <c r="AJ231" s="445"/>
    </row>
  </sheetData>
  <sheetProtection formatCells="0" formatColumns="0" insertColumns="0" insertRows="0"/>
  <mergeCells count="351">
    <mergeCell ref="A1:R1"/>
    <mergeCell ref="A2:R2"/>
    <mergeCell ref="A3:R3"/>
    <mergeCell ref="A5:A7"/>
    <mergeCell ref="B5:B7"/>
    <mergeCell ref="C5:E5"/>
    <mergeCell ref="F5:F7"/>
    <mergeCell ref="G5:G7"/>
    <mergeCell ref="H5:J5"/>
    <mergeCell ref="K5:N5"/>
    <mergeCell ref="AB5:AH5"/>
    <mergeCell ref="C6:C7"/>
    <mergeCell ref="D6:D7"/>
    <mergeCell ref="E6:E7"/>
    <mergeCell ref="H6:J6"/>
    <mergeCell ref="K6:L6"/>
    <mergeCell ref="M6:N6"/>
    <mergeCell ref="AB6:AD6"/>
    <mergeCell ref="AE6:AE7"/>
    <mergeCell ref="AF6:AF7"/>
    <mergeCell ref="V5:V7"/>
    <mergeCell ref="W5:W7"/>
    <mergeCell ref="X5:X7"/>
    <mergeCell ref="Y5:Y7"/>
    <mergeCell ref="Z5:Z7"/>
    <mergeCell ref="AA5:AA7"/>
    <mergeCell ref="O5:O7"/>
    <mergeCell ref="P5:P7"/>
    <mergeCell ref="Q5:R5"/>
    <mergeCell ref="S5:S7"/>
    <mergeCell ref="T5:T7"/>
    <mergeCell ref="U5:U7"/>
    <mergeCell ref="T22:T24"/>
    <mergeCell ref="AG6:AG7"/>
    <mergeCell ref="AH6:AH7"/>
    <mergeCell ref="B8:C8"/>
    <mergeCell ref="B13:C13"/>
    <mergeCell ref="A22:A24"/>
    <mergeCell ref="B22:B24"/>
    <mergeCell ref="C22:E22"/>
    <mergeCell ref="F22:F24"/>
    <mergeCell ref="G22:G24"/>
    <mergeCell ref="H22:J22"/>
    <mergeCell ref="AF23:AF24"/>
    <mergeCell ref="AG23:AG24"/>
    <mergeCell ref="AH23:AH24"/>
    <mergeCell ref="B25:C25"/>
    <mergeCell ref="B35:C35"/>
    <mergeCell ref="B43:C43"/>
    <mergeCell ref="AA22:AA24"/>
    <mergeCell ref="AB22:AH22"/>
    <mergeCell ref="C23:C24"/>
    <mergeCell ref="D23:D24"/>
    <mergeCell ref="E23:E24"/>
    <mergeCell ref="H23:J23"/>
    <mergeCell ref="K23:L23"/>
    <mergeCell ref="M23:N23"/>
    <mergeCell ref="AB23:AD23"/>
    <mergeCell ref="AE23:AE24"/>
    <mergeCell ref="U22:U24"/>
    <mergeCell ref="V22:V24"/>
    <mergeCell ref="W22:W24"/>
    <mergeCell ref="X22:X24"/>
    <mergeCell ref="Y22:Y24"/>
    <mergeCell ref="Z22:Z24"/>
    <mergeCell ref="K22:N22"/>
    <mergeCell ref="O22:O24"/>
    <mergeCell ref="P22:P24"/>
    <mergeCell ref="Q22:R22"/>
    <mergeCell ref="S22:S24"/>
    <mergeCell ref="Q52:R52"/>
    <mergeCell ref="S52:S54"/>
    <mergeCell ref="T52:T54"/>
    <mergeCell ref="A47:B47"/>
    <mergeCell ref="A48:R48"/>
    <mergeCell ref="A49:R49"/>
    <mergeCell ref="A50:R50"/>
    <mergeCell ref="A52:A54"/>
    <mergeCell ref="B52:B54"/>
    <mergeCell ref="C52:E52"/>
    <mergeCell ref="F52:F54"/>
    <mergeCell ref="G52:G54"/>
    <mergeCell ref="H52:J52"/>
    <mergeCell ref="A68:A70"/>
    <mergeCell ref="B68:B70"/>
    <mergeCell ref="C68:E68"/>
    <mergeCell ref="F68:F70"/>
    <mergeCell ref="G68:G70"/>
    <mergeCell ref="AA52:AA54"/>
    <mergeCell ref="AB52:AH52"/>
    <mergeCell ref="C53:C54"/>
    <mergeCell ref="D53:D54"/>
    <mergeCell ref="E53:E54"/>
    <mergeCell ref="H53:J53"/>
    <mergeCell ref="K53:L53"/>
    <mergeCell ref="M53:N53"/>
    <mergeCell ref="AB53:AD53"/>
    <mergeCell ref="AE53:AE54"/>
    <mergeCell ref="U52:U54"/>
    <mergeCell ref="V52:V54"/>
    <mergeCell ref="W52:W54"/>
    <mergeCell ref="X52:X54"/>
    <mergeCell ref="Y52:Y54"/>
    <mergeCell ref="Z52:Z54"/>
    <mergeCell ref="K52:N52"/>
    <mergeCell ref="O52:O54"/>
    <mergeCell ref="P52:P54"/>
    <mergeCell ref="AF53:AF54"/>
    <mergeCell ref="AG53:AG54"/>
    <mergeCell ref="AH53:AH54"/>
    <mergeCell ref="B55:C55"/>
    <mergeCell ref="B60:C60"/>
    <mergeCell ref="AE69:AE70"/>
    <mergeCell ref="AF69:AF70"/>
    <mergeCell ref="AG69:AG70"/>
    <mergeCell ref="AH69:AH70"/>
    <mergeCell ref="B71:C71"/>
    <mergeCell ref="B75:C75"/>
    <mergeCell ref="Z68:Z70"/>
    <mergeCell ref="AA68:AA70"/>
    <mergeCell ref="AB68:AH68"/>
    <mergeCell ref="C69:C70"/>
    <mergeCell ref="D69:D70"/>
    <mergeCell ref="E69:E70"/>
    <mergeCell ref="H69:J69"/>
    <mergeCell ref="K69:L69"/>
    <mergeCell ref="M69:N69"/>
    <mergeCell ref="AB69:AD69"/>
    <mergeCell ref="T68:T70"/>
    <mergeCell ref="U68:U70"/>
    <mergeCell ref="V68:V70"/>
    <mergeCell ref="W68:W70"/>
    <mergeCell ref="X68:X70"/>
    <mergeCell ref="Y68:Y70"/>
    <mergeCell ref="H68:J68"/>
    <mergeCell ref="K68:N68"/>
    <mergeCell ref="O68:O70"/>
    <mergeCell ref="P68:P70"/>
    <mergeCell ref="Q68:R68"/>
    <mergeCell ref="S68:S70"/>
    <mergeCell ref="A81:R81"/>
    <mergeCell ref="A82:R82"/>
    <mergeCell ref="A83:R83"/>
    <mergeCell ref="A85:A87"/>
    <mergeCell ref="B85:B87"/>
    <mergeCell ref="C85:E85"/>
    <mergeCell ref="F85:F87"/>
    <mergeCell ref="G85:G87"/>
    <mergeCell ref="H85:J85"/>
    <mergeCell ref="K85:N85"/>
    <mergeCell ref="AB85:AH85"/>
    <mergeCell ref="C86:C87"/>
    <mergeCell ref="D86:D87"/>
    <mergeCell ref="E86:E87"/>
    <mergeCell ref="H86:J86"/>
    <mergeCell ref="K86:L86"/>
    <mergeCell ref="M86:N86"/>
    <mergeCell ref="AB86:AD86"/>
    <mergeCell ref="AE86:AE87"/>
    <mergeCell ref="AF86:AF87"/>
    <mergeCell ref="V85:V87"/>
    <mergeCell ref="W85:W87"/>
    <mergeCell ref="X85:X87"/>
    <mergeCell ref="Y85:Y87"/>
    <mergeCell ref="Z85:Z87"/>
    <mergeCell ref="AA85:AA87"/>
    <mergeCell ref="O85:O87"/>
    <mergeCell ref="P85:P87"/>
    <mergeCell ref="Q85:R85"/>
    <mergeCell ref="S85:S87"/>
    <mergeCell ref="T85:T87"/>
    <mergeCell ref="U85:U87"/>
    <mergeCell ref="T100:T102"/>
    <mergeCell ref="AG86:AG87"/>
    <mergeCell ref="AH86:AH87"/>
    <mergeCell ref="B88:C88"/>
    <mergeCell ref="B93:C93"/>
    <mergeCell ref="A100:A102"/>
    <mergeCell ref="B100:B102"/>
    <mergeCell ref="C100:E100"/>
    <mergeCell ref="F100:F102"/>
    <mergeCell ref="G100:G102"/>
    <mergeCell ref="H100:J100"/>
    <mergeCell ref="AF101:AF102"/>
    <mergeCell ref="AG101:AG102"/>
    <mergeCell ref="AH101:AH102"/>
    <mergeCell ref="B103:C103"/>
    <mergeCell ref="B111:C111"/>
    <mergeCell ref="A119:B119"/>
    <mergeCell ref="AA100:AA102"/>
    <mergeCell ref="AB100:AH100"/>
    <mergeCell ref="C101:C102"/>
    <mergeCell ref="D101:D102"/>
    <mergeCell ref="E101:E102"/>
    <mergeCell ref="H101:J101"/>
    <mergeCell ref="K101:L101"/>
    <mergeCell ref="M101:N101"/>
    <mergeCell ref="AB101:AD101"/>
    <mergeCell ref="AE101:AE102"/>
    <mergeCell ref="U100:U102"/>
    <mergeCell ref="V100:V102"/>
    <mergeCell ref="W100:W102"/>
    <mergeCell ref="X100:X102"/>
    <mergeCell ref="Y100:Y102"/>
    <mergeCell ref="Z100:Z102"/>
    <mergeCell ref="K100:N100"/>
    <mergeCell ref="O100:O102"/>
    <mergeCell ref="P100:P102"/>
    <mergeCell ref="Q100:R100"/>
    <mergeCell ref="S100:S102"/>
    <mergeCell ref="Q124:R124"/>
    <mergeCell ref="S124:S126"/>
    <mergeCell ref="T124:T126"/>
    <mergeCell ref="U124:U126"/>
    <mergeCell ref="A120:R120"/>
    <mergeCell ref="A121:R121"/>
    <mergeCell ref="A122:R122"/>
    <mergeCell ref="A124:A126"/>
    <mergeCell ref="B124:B126"/>
    <mergeCell ref="C124:E124"/>
    <mergeCell ref="F124:F126"/>
    <mergeCell ref="G124:G126"/>
    <mergeCell ref="H124:J124"/>
    <mergeCell ref="K124:N124"/>
    <mergeCell ref="AG125:AG126"/>
    <mergeCell ref="AH125:AH126"/>
    <mergeCell ref="B127:C127"/>
    <mergeCell ref="B132:C132"/>
    <mergeCell ref="B138:C138"/>
    <mergeCell ref="B142:C142"/>
    <mergeCell ref="AB124:AH124"/>
    <mergeCell ref="C125:C126"/>
    <mergeCell ref="D125:D126"/>
    <mergeCell ref="E125:E126"/>
    <mergeCell ref="H125:J125"/>
    <mergeCell ref="K125:L125"/>
    <mergeCell ref="M125:N125"/>
    <mergeCell ref="AB125:AD125"/>
    <mergeCell ref="AE125:AE126"/>
    <mergeCell ref="AF125:AF126"/>
    <mergeCell ref="V124:V126"/>
    <mergeCell ref="W124:W126"/>
    <mergeCell ref="X124:X126"/>
    <mergeCell ref="Y124:Y126"/>
    <mergeCell ref="Z124:Z126"/>
    <mergeCell ref="AA124:AA126"/>
    <mergeCell ref="O124:O126"/>
    <mergeCell ref="P124:P126"/>
    <mergeCell ref="P145:P147"/>
    <mergeCell ref="Q145:R145"/>
    <mergeCell ref="S145:S147"/>
    <mergeCell ref="T145:T147"/>
    <mergeCell ref="A145:A147"/>
    <mergeCell ref="B145:B147"/>
    <mergeCell ref="C145:E145"/>
    <mergeCell ref="F145:F147"/>
    <mergeCell ref="G145:G147"/>
    <mergeCell ref="H145:J145"/>
    <mergeCell ref="AF146:AF147"/>
    <mergeCell ref="AG146:AG147"/>
    <mergeCell ref="AH146:AH147"/>
    <mergeCell ref="B148:C148"/>
    <mergeCell ref="B152:C152"/>
    <mergeCell ref="B156:C156"/>
    <mergeCell ref="AA145:AA147"/>
    <mergeCell ref="AB145:AH145"/>
    <mergeCell ref="C146:C147"/>
    <mergeCell ref="D146:D147"/>
    <mergeCell ref="E146:E147"/>
    <mergeCell ref="H146:J146"/>
    <mergeCell ref="K146:L146"/>
    <mergeCell ref="M146:N146"/>
    <mergeCell ref="AB146:AD146"/>
    <mergeCell ref="AE146:AE147"/>
    <mergeCell ref="U145:U147"/>
    <mergeCell ref="V145:V147"/>
    <mergeCell ref="W145:W147"/>
    <mergeCell ref="X145:X147"/>
    <mergeCell ref="Y145:Y147"/>
    <mergeCell ref="Z145:Z147"/>
    <mergeCell ref="K145:N145"/>
    <mergeCell ref="O145:O147"/>
    <mergeCell ref="B160:C160"/>
    <mergeCell ref="A163:B163"/>
    <mergeCell ref="A164:R164"/>
    <mergeCell ref="A165:R165"/>
    <mergeCell ref="A167:A169"/>
    <mergeCell ref="B167:B169"/>
    <mergeCell ref="C167:E167"/>
    <mergeCell ref="F167:F169"/>
    <mergeCell ref="G167:G169"/>
    <mergeCell ref="H167:J167"/>
    <mergeCell ref="V167:V169"/>
    <mergeCell ref="W167:W169"/>
    <mergeCell ref="X167:X169"/>
    <mergeCell ref="Y167:Y169"/>
    <mergeCell ref="Z167:Z169"/>
    <mergeCell ref="K167:N167"/>
    <mergeCell ref="O167:O169"/>
    <mergeCell ref="P167:P169"/>
    <mergeCell ref="Q167:R167"/>
    <mergeCell ref="S167:S169"/>
    <mergeCell ref="T167:T169"/>
    <mergeCell ref="P194:P196"/>
    <mergeCell ref="Q194:R194"/>
    <mergeCell ref="S194:S196"/>
    <mergeCell ref="AF168:AF169"/>
    <mergeCell ref="AG168:AG169"/>
    <mergeCell ref="AH168:AH169"/>
    <mergeCell ref="A192:R192"/>
    <mergeCell ref="A193:R193"/>
    <mergeCell ref="A194:A196"/>
    <mergeCell ref="B194:B196"/>
    <mergeCell ref="C194:E194"/>
    <mergeCell ref="F194:F196"/>
    <mergeCell ref="G194:G196"/>
    <mergeCell ref="AA167:AA169"/>
    <mergeCell ref="AB167:AH167"/>
    <mergeCell ref="C168:C169"/>
    <mergeCell ref="D168:D169"/>
    <mergeCell ref="E168:E169"/>
    <mergeCell ref="H168:J168"/>
    <mergeCell ref="K168:L168"/>
    <mergeCell ref="M168:N168"/>
    <mergeCell ref="AB168:AD168"/>
    <mergeCell ref="AE168:AE169"/>
    <mergeCell ref="U167:U169"/>
    <mergeCell ref="AE195:AE196"/>
    <mergeCell ref="AF195:AF196"/>
    <mergeCell ref="AG195:AG196"/>
    <mergeCell ref="AH195:AH196"/>
    <mergeCell ref="A203:R203"/>
    <mergeCell ref="Z194:Z196"/>
    <mergeCell ref="AA194:AA196"/>
    <mergeCell ref="AB194:AH194"/>
    <mergeCell ref="C195:C196"/>
    <mergeCell ref="D195:D196"/>
    <mergeCell ref="E195:E196"/>
    <mergeCell ref="H195:J195"/>
    <mergeCell ref="K195:L195"/>
    <mergeCell ref="M195:N195"/>
    <mergeCell ref="AB195:AD195"/>
    <mergeCell ref="T194:T196"/>
    <mergeCell ref="U194:U196"/>
    <mergeCell ref="V194:V196"/>
    <mergeCell ref="W194:W196"/>
    <mergeCell ref="X194:X196"/>
    <mergeCell ref="Y194:Y196"/>
    <mergeCell ref="H194:J194"/>
    <mergeCell ref="K194:N194"/>
    <mergeCell ref="O194:O196"/>
  </mergeCells>
  <printOptions horizontalCentered="1"/>
  <pageMargins left="0.23622047244094491" right="0.23622047244094491" top="0.74803149606299213" bottom="0.19685039370078741" header="0.31496062992125984" footer="0.31496062992125984"/>
  <pageSetup paperSize="9" scale="84" fitToHeight="0" orientation="landscape" verticalDpi="4294967293" r:id="rId1"/>
  <headerFooter alignWithMargins="0"/>
  <rowBreaks count="9" manualBreakCount="9">
    <brk id="21" max="17" man="1"/>
    <brk id="47" max="17" man="1"/>
    <brk id="67" max="17" man="1"/>
    <brk id="80" max="17" man="1"/>
    <brk id="99" max="17" man="1"/>
    <brk id="119" max="17" man="1"/>
    <brk id="144" max="17" man="1"/>
    <brk id="163" max="17" man="1"/>
    <brk id="191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53"/>
  <sheetViews>
    <sheetView view="pageBreakPreview" topLeftCell="A26" zoomScale="70" zoomScaleNormal="90" zoomScaleSheetLayoutView="70" workbookViewId="0">
      <selection activeCell="B37" sqref="B37"/>
    </sheetView>
  </sheetViews>
  <sheetFormatPr defaultColWidth="9.140625" defaultRowHeight="18.75" x14ac:dyDescent="0.3"/>
  <cols>
    <col min="1" max="1" width="9.42578125" style="92" customWidth="1"/>
    <col min="2" max="2" width="40.140625" style="72" customWidth="1"/>
    <col min="3" max="4" width="16.7109375" style="72" customWidth="1"/>
    <col min="5" max="6" width="16.7109375" style="93" customWidth="1"/>
    <col min="7" max="7" width="30.85546875" style="72" customWidth="1"/>
    <col min="8" max="16384" width="9.140625" style="72"/>
  </cols>
  <sheetData>
    <row r="1" spans="1:7" ht="26.25" x14ac:dyDescent="0.3">
      <c r="A1" s="631" t="s">
        <v>347</v>
      </c>
      <c r="B1" s="631"/>
      <c r="C1" s="631"/>
      <c r="D1" s="631"/>
      <c r="E1" s="631"/>
      <c r="F1" s="631"/>
      <c r="G1" s="631"/>
    </row>
    <row r="2" spans="1:7" ht="23.25" customHeight="1" x14ac:dyDescent="0.3">
      <c r="A2" s="631" t="s">
        <v>418</v>
      </c>
      <c r="B2" s="631"/>
      <c r="C2" s="631"/>
      <c r="D2" s="631"/>
      <c r="E2" s="631"/>
      <c r="F2" s="631"/>
      <c r="G2" s="631"/>
    </row>
    <row r="3" spans="1:7" ht="23.25" customHeight="1" x14ac:dyDescent="0.3">
      <c r="A3" s="632" t="s">
        <v>424</v>
      </c>
      <c r="B3" s="632"/>
      <c r="C3" s="632"/>
      <c r="D3" s="632"/>
      <c r="E3" s="632"/>
      <c r="F3" s="632"/>
      <c r="G3" s="632"/>
    </row>
    <row r="4" spans="1:7" ht="28.5" customHeight="1" x14ac:dyDescent="0.4">
      <c r="A4" s="633" t="s">
        <v>16</v>
      </c>
      <c r="B4" s="636" t="s">
        <v>174</v>
      </c>
      <c r="C4" s="73" t="s">
        <v>15</v>
      </c>
      <c r="D4" s="639" t="s">
        <v>120</v>
      </c>
      <c r="E4" s="642" t="s">
        <v>71</v>
      </c>
      <c r="F4" s="642"/>
      <c r="G4" s="642"/>
    </row>
    <row r="5" spans="1:7" ht="28.5" customHeight="1" x14ac:dyDescent="0.3">
      <c r="A5" s="634"/>
      <c r="B5" s="637"/>
      <c r="C5" s="74" t="s">
        <v>348</v>
      </c>
      <c r="D5" s="640"/>
      <c r="E5" s="628" t="s">
        <v>348</v>
      </c>
      <c r="F5" s="628"/>
      <c r="G5" s="629" t="s">
        <v>354</v>
      </c>
    </row>
    <row r="6" spans="1:7" ht="28.5" customHeight="1" x14ac:dyDescent="0.3">
      <c r="A6" s="635"/>
      <c r="B6" s="638"/>
      <c r="C6" s="75" t="s">
        <v>19</v>
      </c>
      <c r="D6" s="641"/>
      <c r="E6" s="76" t="s">
        <v>48</v>
      </c>
      <c r="F6" s="76" t="s">
        <v>407</v>
      </c>
      <c r="G6" s="630"/>
    </row>
    <row r="7" spans="1:7" ht="24" customHeight="1" x14ac:dyDescent="0.3">
      <c r="A7" s="77">
        <v>1</v>
      </c>
      <c r="B7" s="78" t="s">
        <v>426</v>
      </c>
      <c r="C7" s="79">
        <v>89</v>
      </c>
      <c r="D7" s="79">
        <v>101</v>
      </c>
      <c r="E7" s="242">
        <v>1495</v>
      </c>
      <c r="F7" s="258">
        <v>26.322999999999986</v>
      </c>
      <c r="G7" s="480">
        <f>F7*500000</f>
        <v>13161499.999999993</v>
      </c>
    </row>
    <row r="8" spans="1:7" ht="24" customHeight="1" x14ac:dyDescent="0.3">
      <c r="A8" s="80">
        <v>2</v>
      </c>
      <c r="B8" s="81" t="s">
        <v>427</v>
      </c>
      <c r="C8" s="243">
        <v>75</v>
      </c>
      <c r="D8" s="243">
        <v>52</v>
      </c>
      <c r="E8" s="243">
        <v>2023</v>
      </c>
      <c r="F8" s="259">
        <v>38.631</v>
      </c>
      <c r="G8" s="481">
        <f t="shared" ref="G8:G45" si="0">F8*500000</f>
        <v>19315500</v>
      </c>
    </row>
    <row r="9" spans="1:7" ht="24" customHeight="1" x14ac:dyDescent="0.3">
      <c r="A9" s="80">
        <v>3</v>
      </c>
      <c r="B9" s="81" t="s">
        <v>428</v>
      </c>
      <c r="C9" s="243">
        <v>68</v>
      </c>
      <c r="D9" s="243">
        <v>52</v>
      </c>
      <c r="E9" s="243">
        <v>524</v>
      </c>
      <c r="F9" s="259">
        <v>16.170699999999997</v>
      </c>
      <c r="G9" s="481">
        <f t="shared" si="0"/>
        <v>8085349.9999999981</v>
      </c>
    </row>
    <row r="10" spans="1:7" ht="24" customHeight="1" x14ac:dyDescent="0.3">
      <c r="A10" s="80">
        <v>4</v>
      </c>
      <c r="B10" s="81" t="s">
        <v>429</v>
      </c>
      <c r="C10" s="243">
        <v>61</v>
      </c>
      <c r="D10" s="243">
        <v>70</v>
      </c>
      <c r="E10" s="243">
        <v>692</v>
      </c>
      <c r="F10" s="259">
        <v>21.562000000000008</v>
      </c>
      <c r="G10" s="481">
        <f t="shared" si="0"/>
        <v>10781000.000000004</v>
      </c>
    </row>
    <row r="11" spans="1:7" ht="24" customHeight="1" x14ac:dyDescent="0.3">
      <c r="A11" s="80">
        <v>5</v>
      </c>
      <c r="B11" s="81" t="s">
        <v>430</v>
      </c>
      <c r="C11" s="243">
        <v>39</v>
      </c>
      <c r="D11" s="243">
        <v>58</v>
      </c>
      <c r="E11" s="243">
        <v>533</v>
      </c>
      <c r="F11" s="259">
        <v>5.2629999999999999</v>
      </c>
      <c r="G11" s="481">
        <f t="shared" si="0"/>
        <v>2631500</v>
      </c>
    </row>
    <row r="12" spans="1:7" ht="24" customHeight="1" x14ac:dyDescent="0.3">
      <c r="A12" s="80">
        <v>6</v>
      </c>
      <c r="B12" s="81" t="s">
        <v>431</v>
      </c>
      <c r="C12" s="243">
        <v>26</v>
      </c>
      <c r="D12" s="243">
        <v>31</v>
      </c>
      <c r="E12" s="243">
        <v>146</v>
      </c>
      <c r="F12" s="259">
        <v>2.9869999999999997</v>
      </c>
      <c r="G12" s="481">
        <f t="shared" si="0"/>
        <v>1493499.9999999998</v>
      </c>
    </row>
    <row r="13" spans="1:7" ht="24" customHeight="1" x14ac:dyDescent="0.3">
      <c r="A13" s="80">
        <v>7</v>
      </c>
      <c r="B13" s="81" t="s">
        <v>432</v>
      </c>
      <c r="C13" s="243">
        <v>24</v>
      </c>
      <c r="D13" s="243">
        <v>127</v>
      </c>
      <c r="E13" s="243">
        <v>882</v>
      </c>
      <c r="F13" s="259">
        <v>16.036999999999999</v>
      </c>
      <c r="G13" s="481">
        <f t="shared" si="0"/>
        <v>8018499.9999999991</v>
      </c>
    </row>
    <row r="14" spans="1:7" ht="24" customHeight="1" x14ac:dyDescent="0.3">
      <c r="A14" s="80">
        <v>8</v>
      </c>
      <c r="B14" s="81" t="s">
        <v>433</v>
      </c>
      <c r="C14" s="243">
        <v>17</v>
      </c>
      <c r="D14" s="243">
        <v>17</v>
      </c>
      <c r="E14" s="243">
        <v>294</v>
      </c>
      <c r="F14" s="259">
        <v>5.0780000000000003</v>
      </c>
      <c r="G14" s="481">
        <f t="shared" si="0"/>
        <v>2539000</v>
      </c>
    </row>
    <row r="15" spans="1:7" ht="24" customHeight="1" x14ac:dyDescent="0.3">
      <c r="A15" s="80">
        <v>9</v>
      </c>
      <c r="B15" s="81" t="s">
        <v>434</v>
      </c>
      <c r="C15" s="243">
        <v>17</v>
      </c>
      <c r="D15" s="243">
        <v>28</v>
      </c>
      <c r="E15" s="243">
        <v>191</v>
      </c>
      <c r="F15" s="259">
        <v>8.2990999999999993</v>
      </c>
      <c r="G15" s="481">
        <f t="shared" si="0"/>
        <v>4149549.9999999995</v>
      </c>
    </row>
    <row r="16" spans="1:7" ht="24" customHeight="1" x14ac:dyDescent="0.3">
      <c r="A16" s="80">
        <v>10</v>
      </c>
      <c r="B16" s="81" t="s">
        <v>435</v>
      </c>
      <c r="C16" s="243">
        <v>15</v>
      </c>
      <c r="D16" s="243">
        <v>12</v>
      </c>
      <c r="E16" s="243">
        <v>457</v>
      </c>
      <c r="F16" s="259">
        <v>8.1709999999999994</v>
      </c>
      <c r="G16" s="481">
        <f t="shared" si="0"/>
        <v>4085499.9999999995</v>
      </c>
    </row>
    <row r="17" spans="1:7" ht="24" customHeight="1" x14ac:dyDescent="0.3">
      <c r="A17" s="80">
        <v>11</v>
      </c>
      <c r="B17" s="81" t="s">
        <v>436</v>
      </c>
      <c r="C17" s="243">
        <v>13</v>
      </c>
      <c r="D17" s="243">
        <v>4</v>
      </c>
      <c r="E17" s="243">
        <v>164</v>
      </c>
      <c r="F17" s="259">
        <v>5.8551000000000002</v>
      </c>
      <c r="G17" s="481">
        <f t="shared" si="0"/>
        <v>2927550</v>
      </c>
    </row>
    <row r="18" spans="1:7" ht="24" customHeight="1" x14ac:dyDescent="0.3">
      <c r="A18" s="80">
        <v>12</v>
      </c>
      <c r="B18" s="81" t="s">
        <v>437</v>
      </c>
      <c r="C18" s="243">
        <v>13</v>
      </c>
      <c r="D18" s="243">
        <v>27</v>
      </c>
      <c r="E18" s="243">
        <v>87</v>
      </c>
      <c r="F18" s="259">
        <v>1.8380000000000001</v>
      </c>
      <c r="G18" s="481">
        <f t="shared" si="0"/>
        <v>919000</v>
      </c>
    </row>
    <row r="19" spans="1:7" ht="24" customHeight="1" x14ac:dyDescent="0.3">
      <c r="A19" s="80">
        <v>13</v>
      </c>
      <c r="B19" s="81" t="s">
        <v>438</v>
      </c>
      <c r="C19" s="243">
        <v>13</v>
      </c>
      <c r="D19" s="243">
        <v>28</v>
      </c>
      <c r="E19" s="243">
        <v>68</v>
      </c>
      <c r="F19" s="259">
        <v>2.8239999999999998</v>
      </c>
      <c r="G19" s="481">
        <f t="shared" si="0"/>
        <v>1412000</v>
      </c>
    </row>
    <row r="20" spans="1:7" ht="24" customHeight="1" x14ac:dyDescent="0.3">
      <c r="A20" s="80">
        <v>14</v>
      </c>
      <c r="B20" s="81" t="s">
        <v>439</v>
      </c>
      <c r="C20" s="243">
        <v>10</v>
      </c>
      <c r="D20" s="243">
        <v>24</v>
      </c>
      <c r="E20" s="243">
        <v>405</v>
      </c>
      <c r="F20" s="259">
        <v>4.87</v>
      </c>
      <c r="G20" s="481">
        <f t="shared" si="0"/>
        <v>2435000</v>
      </c>
    </row>
    <row r="21" spans="1:7" ht="24" customHeight="1" x14ac:dyDescent="0.3">
      <c r="A21" s="80">
        <v>15</v>
      </c>
      <c r="B21" s="81" t="s">
        <v>440</v>
      </c>
      <c r="C21" s="243">
        <v>7</v>
      </c>
      <c r="D21" s="243">
        <v>1</v>
      </c>
      <c r="E21" s="243">
        <v>67</v>
      </c>
      <c r="F21" s="259">
        <v>1.508</v>
      </c>
      <c r="G21" s="481">
        <f t="shared" si="0"/>
        <v>754000</v>
      </c>
    </row>
    <row r="22" spans="1:7" ht="24" customHeight="1" x14ac:dyDescent="0.3">
      <c r="A22" s="80">
        <v>16</v>
      </c>
      <c r="B22" s="81" t="s">
        <v>441</v>
      </c>
      <c r="C22" s="243">
        <v>7</v>
      </c>
      <c r="D22" s="243">
        <v>6</v>
      </c>
      <c r="E22" s="243">
        <v>69</v>
      </c>
      <c r="F22" s="259">
        <v>0.68989999999999996</v>
      </c>
      <c r="G22" s="481">
        <f t="shared" si="0"/>
        <v>344950</v>
      </c>
    </row>
    <row r="23" spans="1:7" ht="24" customHeight="1" x14ac:dyDescent="0.3">
      <c r="A23" s="80">
        <v>17</v>
      </c>
      <c r="B23" s="81" t="s">
        <v>442</v>
      </c>
      <c r="C23" s="243">
        <v>6</v>
      </c>
      <c r="D23" s="243">
        <v>4</v>
      </c>
      <c r="E23" s="243">
        <v>179</v>
      </c>
      <c r="F23" s="259">
        <v>2.5980000000000003</v>
      </c>
      <c r="G23" s="481">
        <f t="shared" si="0"/>
        <v>1299000.0000000002</v>
      </c>
    </row>
    <row r="24" spans="1:7" ht="24" customHeight="1" x14ac:dyDescent="0.3">
      <c r="A24" s="80">
        <v>18</v>
      </c>
      <c r="B24" s="81" t="s">
        <v>443</v>
      </c>
      <c r="C24" s="243">
        <v>6</v>
      </c>
      <c r="D24" s="243">
        <v>4</v>
      </c>
      <c r="E24" s="243">
        <v>69</v>
      </c>
      <c r="F24" s="259">
        <v>1.5640000000000001</v>
      </c>
      <c r="G24" s="481">
        <f t="shared" si="0"/>
        <v>782000</v>
      </c>
    </row>
    <row r="25" spans="1:7" ht="24" customHeight="1" x14ac:dyDescent="0.3">
      <c r="A25" s="80">
        <v>19</v>
      </c>
      <c r="B25" s="81" t="s">
        <v>444</v>
      </c>
      <c r="C25" s="243">
        <v>5</v>
      </c>
      <c r="D25" s="243">
        <v>2</v>
      </c>
      <c r="E25" s="243">
        <v>98</v>
      </c>
      <c r="F25" s="259">
        <v>1.147</v>
      </c>
      <c r="G25" s="481">
        <f t="shared" si="0"/>
        <v>573500</v>
      </c>
    </row>
    <row r="26" spans="1:7" ht="24" customHeight="1" x14ac:dyDescent="0.3">
      <c r="A26" s="80">
        <v>20</v>
      </c>
      <c r="B26" s="81" t="s">
        <v>445</v>
      </c>
      <c r="C26" s="243">
        <v>5</v>
      </c>
      <c r="D26" s="243">
        <v>15</v>
      </c>
      <c r="E26" s="243">
        <v>47</v>
      </c>
      <c r="F26" s="259">
        <v>4.0999999999999996</v>
      </c>
      <c r="G26" s="481">
        <f t="shared" si="0"/>
        <v>2049999.9999999998</v>
      </c>
    </row>
    <row r="27" spans="1:7" ht="24" customHeight="1" x14ac:dyDescent="0.3">
      <c r="A27" s="80">
        <v>21</v>
      </c>
      <c r="B27" s="81" t="s">
        <v>446</v>
      </c>
      <c r="C27" s="243">
        <v>4</v>
      </c>
      <c r="D27" s="243">
        <v>2</v>
      </c>
      <c r="E27" s="243">
        <v>23</v>
      </c>
      <c r="F27" s="259">
        <v>0.97</v>
      </c>
      <c r="G27" s="481">
        <f t="shared" si="0"/>
        <v>485000</v>
      </c>
    </row>
    <row r="28" spans="1:7" ht="24" customHeight="1" x14ac:dyDescent="0.3">
      <c r="A28" s="80">
        <v>22</v>
      </c>
      <c r="B28" s="81" t="s">
        <v>447</v>
      </c>
      <c r="C28" s="243">
        <v>4</v>
      </c>
      <c r="D28" s="243">
        <v>1</v>
      </c>
      <c r="E28" s="243">
        <v>20</v>
      </c>
      <c r="F28" s="259">
        <v>1.7109999999999999</v>
      </c>
      <c r="G28" s="481">
        <f t="shared" si="0"/>
        <v>855499.99999999988</v>
      </c>
    </row>
    <row r="29" spans="1:7" ht="24" customHeight="1" x14ac:dyDescent="0.3">
      <c r="A29" s="80">
        <v>23</v>
      </c>
      <c r="B29" s="81" t="s">
        <v>448</v>
      </c>
      <c r="C29" s="243">
        <v>4</v>
      </c>
      <c r="D29" s="243">
        <v>1</v>
      </c>
      <c r="E29" s="243">
        <v>262</v>
      </c>
      <c r="F29" s="259">
        <v>4.0739999999999998</v>
      </c>
      <c r="G29" s="481">
        <f t="shared" si="0"/>
        <v>2037000</v>
      </c>
    </row>
    <row r="30" spans="1:7" ht="24" customHeight="1" x14ac:dyDescent="0.3">
      <c r="A30" s="80">
        <v>24</v>
      </c>
      <c r="B30" s="81" t="s">
        <v>449</v>
      </c>
      <c r="C30" s="243">
        <v>4</v>
      </c>
      <c r="D30" s="243">
        <v>1</v>
      </c>
      <c r="E30" s="243">
        <v>150</v>
      </c>
      <c r="F30" s="259">
        <v>1.32</v>
      </c>
      <c r="G30" s="481">
        <f t="shared" si="0"/>
        <v>660000</v>
      </c>
    </row>
    <row r="31" spans="1:7" ht="24" customHeight="1" x14ac:dyDescent="0.3">
      <c r="A31" s="80">
        <v>25</v>
      </c>
      <c r="B31" s="81" t="s">
        <v>450</v>
      </c>
      <c r="C31" s="243">
        <v>3</v>
      </c>
      <c r="D31" s="243">
        <v>6</v>
      </c>
      <c r="E31" s="243">
        <v>35</v>
      </c>
      <c r="F31" s="259">
        <v>1.96</v>
      </c>
      <c r="G31" s="481">
        <f t="shared" si="0"/>
        <v>980000</v>
      </c>
    </row>
    <row r="32" spans="1:7" ht="24" customHeight="1" x14ac:dyDescent="0.3">
      <c r="A32" s="80">
        <v>26</v>
      </c>
      <c r="B32" s="81" t="s">
        <v>451</v>
      </c>
      <c r="C32" s="243">
        <v>3</v>
      </c>
      <c r="D32" s="243">
        <v>1</v>
      </c>
      <c r="E32" s="243">
        <v>13</v>
      </c>
      <c r="F32" s="259">
        <v>0.67999999999999994</v>
      </c>
      <c r="G32" s="481">
        <f t="shared" si="0"/>
        <v>339999.99999999994</v>
      </c>
    </row>
    <row r="33" spans="1:9" ht="24" customHeight="1" x14ac:dyDescent="0.3">
      <c r="A33" s="80">
        <v>27</v>
      </c>
      <c r="B33" s="81" t="s">
        <v>452</v>
      </c>
      <c r="C33" s="243">
        <v>3</v>
      </c>
      <c r="D33" s="243">
        <v>0</v>
      </c>
      <c r="E33" s="243">
        <v>6</v>
      </c>
      <c r="F33" s="259">
        <v>0.56200000000000006</v>
      </c>
      <c r="G33" s="481">
        <f t="shared" si="0"/>
        <v>281000</v>
      </c>
    </row>
    <row r="34" spans="1:9" ht="24" customHeight="1" x14ac:dyDescent="0.3">
      <c r="A34" s="80">
        <v>28</v>
      </c>
      <c r="B34" s="81" t="s">
        <v>453</v>
      </c>
      <c r="C34" s="243">
        <v>3</v>
      </c>
      <c r="D34" s="243">
        <v>0</v>
      </c>
      <c r="E34" s="243">
        <v>8</v>
      </c>
      <c r="F34" s="259">
        <v>0.82800000000000007</v>
      </c>
      <c r="G34" s="481">
        <f t="shared" si="0"/>
        <v>414000.00000000006</v>
      </c>
    </row>
    <row r="35" spans="1:9" ht="24" customHeight="1" x14ac:dyDescent="0.3">
      <c r="A35" s="80">
        <v>29</v>
      </c>
      <c r="B35" s="81" t="s">
        <v>454</v>
      </c>
      <c r="C35" s="243">
        <v>3</v>
      </c>
      <c r="D35" s="243">
        <v>2</v>
      </c>
      <c r="E35" s="243">
        <v>11</v>
      </c>
      <c r="F35" s="259">
        <v>0.29859999999999998</v>
      </c>
      <c r="G35" s="481">
        <f t="shared" si="0"/>
        <v>149300</v>
      </c>
    </row>
    <row r="36" spans="1:9" ht="24" customHeight="1" x14ac:dyDescent="0.3">
      <c r="A36" s="80">
        <v>30</v>
      </c>
      <c r="B36" s="81" t="s">
        <v>455</v>
      </c>
      <c r="C36" s="243">
        <v>2</v>
      </c>
      <c r="D36" s="243">
        <v>1</v>
      </c>
      <c r="E36" s="243">
        <v>13</v>
      </c>
      <c r="F36" s="259">
        <v>0.252</v>
      </c>
      <c r="G36" s="481">
        <f t="shared" si="0"/>
        <v>126000</v>
      </c>
    </row>
    <row r="37" spans="1:9" ht="24" customHeight="1" x14ac:dyDescent="0.3">
      <c r="A37" s="80">
        <v>31</v>
      </c>
      <c r="B37" s="505" t="s">
        <v>456</v>
      </c>
      <c r="C37" s="243">
        <v>1</v>
      </c>
      <c r="D37" s="243">
        <v>0</v>
      </c>
      <c r="E37" s="243">
        <v>4</v>
      </c>
      <c r="F37" s="259">
        <v>4.3</v>
      </c>
      <c r="G37" s="481">
        <f t="shared" si="0"/>
        <v>2150000</v>
      </c>
    </row>
    <row r="38" spans="1:9" ht="24" customHeight="1" x14ac:dyDescent="0.3">
      <c r="A38" s="80">
        <v>32</v>
      </c>
      <c r="B38" s="81" t="s">
        <v>457</v>
      </c>
      <c r="C38" s="243">
        <v>1</v>
      </c>
      <c r="D38" s="243">
        <v>0</v>
      </c>
      <c r="E38" s="243">
        <v>8</v>
      </c>
      <c r="F38" s="259">
        <v>0.10300000000000001</v>
      </c>
      <c r="G38" s="481">
        <f t="shared" si="0"/>
        <v>51500.000000000007</v>
      </c>
    </row>
    <row r="39" spans="1:9" ht="24" customHeight="1" x14ac:dyDescent="0.3">
      <c r="A39" s="80">
        <v>33</v>
      </c>
      <c r="B39" s="81" t="s">
        <v>458</v>
      </c>
      <c r="C39" s="243">
        <v>1</v>
      </c>
      <c r="D39" s="243">
        <v>0</v>
      </c>
      <c r="E39" s="243">
        <v>9</v>
      </c>
      <c r="F39" s="259">
        <v>0.63</v>
      </c>
      <c r="G39" s="481">
        <f t="shared" si="0"/>
        <v>315000</v>
      </c>
    </row>
    <row r="40" spans="1:9" ht="24" customHeight="1" x14ac:dyDescent="0.3">
      <c r="A40" s="80">
        <v>34</v>
      </c>
      <c r="B40" s="81" t="s">
        <v>459</v>
      </c>
      <c r="C40" s="243">
        <v>1</v>
      </c>
      <c r="D40" s="243">
        <v>2</v>
      </c>
      <c r="E40" s="243">
        <v>3</v>
      </c>
      <c r="F40" s="259">
        <v>0.42</v>
      </c>
      <c r="G40" s="481">
        <f t="shared" si="0"/>
        <v>210000</v>
      </c>
    </row>
    <row r="41" spans="1:9" ht="24" customHeight="1" x14ac:dyDescent="0.3">
      <c r="A41" s="80">
        <v>35</v>
      </c>
      <c r="B41" s="81" t="s">
        <v>460</v>
      </c>
      <c r="C41" s="243">
        <v>1</v>
      </c>
      <c r="D41" s="243">
        <v>0</v>
      </c>
      <c r="E41" s="243">
        <v>6</v>
      </c>
      <c r="F41" s="259">
        <v>0.49</v>
      </c>
      <c r="G41" s="481">
        <f t="shared" si="0"/>
        <v>245000</v>
      </c>
    </row>
    <row r="42" spans="1:9" ht="24" customHeight="1" x14ac:dyDescent="0.3">
      <c r="A42" s="80">
        <v>36</v>
      </c>
      <c r="B42" s="81" t="s">
        <v>461</v>
      </c>
      <c r="C42" s="243">
        <v>1</v>
      </c>
      <c r="D42" s="243">
        <v>0</v>
      </c>
      <c r="E42" s="243">
        <v>3</v>
      </c>
      <c r="F42" s="259">
        <v>0.28000000000000003</v>
      </c>
      <c r="G42" s="481">
        <f t="shared" si="0"/>
        <v>140000</v>
      </c>
    </row>
    <row r="43" spans="1:9" ht="24" customHeight="1" x14ac:dyDescent="0.3">
      <c r="A43" s="80">
        <v>37</v>
      </c>
      <c r="B43" s="81" t="s">
        <v>462</v>
      </c>
      <c r="C43" s="243">
        <v>1</v>
      </c>
      <c r="D43" s="243">
        <v>2</v>
      </c>
      <c r="E43" s="243">
        <v>4</v>
      </c>
      <c r="F43" s="259">
        <v>0.61</v>
      </c>
      <c r="G43" s="481">
        <f t="shared" si="0"/>
        <v>305000</v>
      </c>
    </row>
    <row r="44" spans="1:9" ht="24" customHeight="1" x14ac:dyDescent="0.3">
      <c r="A44" s="80">
        <v>38</v>
      </c>
      <c r="B44" s="81" t="s">
        <v>463</v>
      </c>
      <c r="C44" s="243">
        <v>1</v>
      </c>
      <c r="D44" s="243">
        <v>5</v>
      </c>
      <c r="E44" s="243">
        <v>457</v>
      </c>
      <c r="F44" s="259">
        <v>26.900500000000001</v>
      </c>
      <c r="G44" s="481">
        <f t="shared" si="0"/>
        <v>13450250</v>
      </c>
    </row>
    <row r="45" spans="1:9" ht="24" customHeight="1" x14ac:dyDescent="0.3">
      <c r="A45" s="80">
        <v>39</v>
      </c>
      <c r="B45" s="81" t="s">
        <v>464</v>
      </c>
      <c r="C45" s="243">
        <v>1</v>
      </c>
      <c r="D45" s="243">
        <v>4</v>
      </c>
      <c r="E45" s="243">
        <v>2</v>
      </c>
      <c r="F45" s="259">
        <v>0.04</v>
      </c>
      <c r="G45" s="481">
        <f t="shared" si="0"/>
        <v>20000</v>
      </c>
    </row>
    <row r="46" spans="1:9" s="82" customFormat="1" ht="24.75" customHeight="1" x14ac:dyDescent="0.35">
      <c r="A46" s="244"/>
      <c r="B46" s="245" t="s">
        <v>425</v>
      </c>
      <c r="C46" s="246">
        <f>SUM(C7:C45)</f>
        <v>558</v>
      </c>
      <c r="D46" s="246">
        <f>SUM(D7:D45)</f>
        <v>691</v>
      </c>
      <c r="E46" s="458">
        <f>SUM(E7:E45)</f>
        <v>9527</v>
      </c>
      <c r="F46" s="459">
        <f>SUM(F7:F45)</f>
        <v>221.94490000000005</v>
      </c>
      <c r="G46" s="246">
        <f>SUM(G7:G45)</f>
        <v>110972450</v>
      </c>
      <c r="I46" s="457"/>
    </row>
    <row r="47" spans="1:9" s="82" customFormat="1" ht="3.75" customHeight="1" x14ac:dyDescent="0.4">
      <c r="A47" s="83"/>
      <c r="B47" s="83"/>
      <c r="C47" s="84"/>
      <c r="D47" s="84"/>
      <c r="E47" s="85"/>
      <c r="F47" s="86"/>
      <c r="G47" s="87"/>
    </row>
    <row r="48" spans="1:9" ht="26.25" customHeight="1" x14ac:dyDescent="0.4">
      <c r="A48" s="88"/>
      <c r="B48" s="255" t="s">
        <v>349</v>
      </c>
      <c r="C48" s="89"/>
      <c r="D48" s="89"/>
      <c r="E48" s="90"/>
      <c r="F48" s="90"/>
      <c r="G48" s="91"/>
    </row>
    <row r="52" spans="5:6" x14ac:dyDescent="0.3">
      <c r="E52" s="94"/>
      <c r="F52" s="94"/>
    </row>
    <row r="53" spans="5:6" x14ac:dyDescent="0.3">
      <c r="E53" s="94"/>
      <c r="F53" s="94"/>
    </row>
  </sheetData>
  <mergeCells count="9">
    <mergeCell ref="E5:F5"/>
    <mergeCell ref="G5:G6"/>
    <mergeCell ref="A1:G1"/>
    <mergeCell ref="A2:G2"/>
    <mergeCell ref="A3:G3"/>
    <mergeCell ref="A4:A6"/>
    <mergeCell ref="B4:B6"/>
    <mergeCell ref="D4:D6"/>
    <mergeCell ref="E4:G4"/>
  </mergeCells>
  <printOptions horizontalCentered="1"/>
  <pageMargins left="3.9370078740157501E-2" right="3.9370078740157501E-2" top="0.39370078740157499" bottom="0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TOTALall </vt:lpstr>
      <vt:lpstr>Total คดีสัตว์ป่า</vt:lpstr>
      <vt:lpstr>รายเดือน</vt:lpstr>
      <vt:lpstr>หน่วยงาน เรียงตามคดี</vt:lpstr>
      <vt:lpstr>จังหวัด สบอ</vt:lpstr>
      <vt:lpstr>คดีไม้พะยูง</vt:lpstr>
      <vt:lpstr>'TOTALall '!Print_Area</vt:lpstr>
      <vt:lpstr>คดีไม้พะยูง!Print_Area</vt:lpstr>
      <vt:lpstr>'จังหวัด สบอ'!Print_Area</vt:lpstr>
      <vt:lpstr>รายเดือน!Print_Area</vt:lpstr>
      <vt:lpstr>'หน่วยงาน เรียงตามคดี'!Print_Area</vt:lpstr>
      <vt:lpstr>คดีไม้พะยูง!Print_Titles</vt:lpstr>
      <vt:lpstr>'หน่วยงาน เรียงตามคดี'!Print_Titles</vt:lpstr>
    </vt:vector>
  </TitlesOfParts>
  <Company>forest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rungar2001</dc:creator>
  <cp:lastModifiedBy>kook</cp:lastModifiedBy>
  <cp:lastPrinted>2018-10-25T07:38:07Z</cp:lastPrinted>
  <dcterms:created xsi:type="dcterms:W3CDTF">2005-03-27T03:24:19Z</dcterms:created>
  <dcterms:modified xsi:type="dcterms:W3CDTF">2018-11-01T04:48:56Z</dcterms:modified>
</cp:coreProperties>
</file>