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9440" windowHeight="11760" tabRatio="658" activeTab="2"/>
  </bookViews>
  <sheets>
    <sheet name="TOTALall " sheetId="37" r:id="rId1"/>
    <sheet name="Total คดีสัตว์ป่า" sheetId="38" r:id="rId2"/>
    <sheet name="รายเดือน" sheetId="34" r:id="rId3"/>
    <sheet name="หน่วยงาน เรียงตามคดี" sheetId="40" r:id="rId4"/>
    <sheet name="จังหวัด สบอ" sheetId="39" r:id="rId5"/>
    <sheet name="คดีไม้พะยูง" sheetId="31" r:id="rId6"/>
  </sheets>
  <externalReferences>
    <externalReference r:id="rId7"/>
  </externalReferences>
  <definedNames>
    <definedName name="_xlnm._FilterDatabase" localSheetId="5" hidden="1">คดีไม้พะยูง!$A$7:$G$31</definedName>
    <definedName name="_xlnm.Print_Area" localSheetId="0">'TOTALall '!$A$1:$I$48</definedName>
    <definedName name="_xlnm.Print_Area" localSheetId="5">คดีไม้พะยูง!$A$1:$G$34</definedName>
    <definedName name="_xlnm.Print_Area" localSheetId="2">รายเดือน!$A$1:$T$17</definedName>
    <definedName name="_xlnm.Print_Area" localSheetId="3">'หน่วยงาน เรียงตามคดี'!$A$1:$U$474</definedName>
    <definedName name="_xlnm.Print_Titles" localSheetId="5">คดีไม้พะยูง!$1:$6</definedName>
    <definedName name="_xlnm.Print_Titles" localSheetId="3">'หน่วยงาน เรียงตามคดี'!$3:$6</definedName>
    <definedName name="Z_1EFA904E_A20A_413E_9CBB_37505A0C1F46_.wvu.Cols" localSheetId="4" hidden="1">'จังหวัด สบอ'!#REF!</definedName>
    <definedName name="Z_1EFA904E_A20A_413E_9CBB_37505A0C1F46_.wvu.Cols" localSheetId="3" hidden="1">'หน่วยงาน เรียงตามคดี'!$E:$G</definedName>
    <definedName name="Z_1EFA904E_A20A_413E_9CBB_37505A0C1F46_.wvu.Rows" localSheetId="3" hidden="1">'หน่วยงาน เรียงตามคดี'!$2:$3</definedName>
    <definedName name="Z_73B74DF8_D6D9_4340_A063_5DEEC9ABB7BE_.wvu.Cols" localSheetId="4" hidden="1">'จังหวัด สบอ'!#REF!</definedName>
    <definedName name="Z_73B74DF8_D6D9_4340_A063_5DEEC9ABB7BE_.wvu.Cols" localSheetId="3" hidden="1">'หน่วยงาน เรียงตามคดี'!$E:$G</definedName>
    <definedName name="Z_73B74DF8_D6D9_4340_A063_5DEEC9ABB7BE_.wvu.Rows" localSheetId="3" hidden="1">'หน่วยงาน เรียงตามคดี'!$2:$3</definedName>
    <definedName name="Z_A296B0E8_C7DF_4B36_A546_97FFC2589B37_.wvu.Cols" localSheetId="4" hidden="1">'จังหวัด สบอ'!#REF!</definedName>
    <definedName name="Z_A296B0E8_C7DF_4B36_A546_97FFC2589B37_.wvu.Cols" localSheetId="3" hidden="1">'หน่วยงาน เรียงตามคดี'!$E:$G</definedName>
    <definedName name="Z_A296B0E8_C7DF_4B36_A546_97FFC2589B37_.wvu.Rows" localSheetId="3" hidden="1">'หน่วยงาน เรียงตามคดี'!$2:$3</definedName>
    <definedName name="Z_A8F49D6C_427E_41A8_8F1A_E85405206937_.wvu.Cols" localSheetId="4" hidden="1">'จังหวัด สบอ'!#REF!</definedName>
    <definedName name="Z_A8F49D6C_427E_41A8_8F1A_E85405206937_.wvu.Cols" localSheetId="3" hidden="1">'หน่วยงาน เรียงตามคดี'!$E:$G</definedName>
    <definedName name="Z_A8F49D6C_427E_41A8_8F1A_E85405206937_.wvu.Rows" localSheetId="3" hidden="1">'หน่วยงาน เรียงตามคดี'!$2:$3</definedName>
    <definedName name="Z_D64DDD4C_2393_4286_AE18_5E8A754ABDE3_.wvu.Cols" localSheetId="3" hidden="1">'หน่วยงาน เรียงตามคดี'!#REF!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2" i="40" l="1"/>
  <c r="L80" i="39" l="1"/>
  <c r="N472" i="40"/>
  <c r="O472" i="40"/>
  <c r="P472" i="40"/>
  <c r="Q472" i="40"/>
  <c r="R472" i="40"/>
  <c r="S472" i="40"/>
  <c r="T472" i="40"/>
  <c r="U472" i="40"/>
  <c r="M472" i="40"/>
  <c r="L472" i="40"/>
  <c r="K472" i="40"/>
  <c r="F472" i="40"/>
  <c r="G472" i="40"/>
  <c r="H472" i="40"/>
  <c r="I472" i="40"/>
  <c r="E472" i="40"/>
  <c r="N35" i="39" l="1"/>
  <c r="N22" i="39"/>
  <c r="N13" i="39"/>
  <c r="N171" i="39" l="1"/>
  <c r="N172" i="39"/>
  <c r="N173" i="39"/>
  <c r="H171" i="39"/>
  <c r="V171" i="39"/>
  <c r="W171" i="39"/>
  <c r="X171" i="39"/>
  <c r="Y171" i="39"/>
  <c r="Z171" i="39"/>
  <c r="AA171" i="39"/>
  <c r="AB171" i="39"/>
  <c r="AC171" i="39"/>
  <c r="AD171" i="39"/>
  <c r="AE171" i="39"/>
  <c r="AF171" i="39"/>
  <c r="AG171" i="39"/>
  <c r="AH171" i="39"/>
  <c r="AI171" i="39"/>
  <c r="AJ171" i="39"/>
  <c r="AK171" i="39"/>
  <c r="H172" i="39"/>
  <c r="Q172" i="39"/>
  <c r="U172" i="39"/>
  <c r="V172" i="39"/>
  <c r="W172" i="39"/>
  <c r="X172" i="39"/>
  <c r="Y172" i="39"/>
  <c r="Z172" i="39"/>
  <c r="AA172" i="39"/>
  <c r="AB172" i="39"/>
  <c r="AC172" i="39"/>
  <c r="AD172" i="39"/>
  <c r="AE172" i="39"/>
  <c r="AF172" i="39"/>
  <c r="AG172" i="39"/>
  <c r="AH172" i="39"/>
  <c r="AI172" i="39"/>
  <c r="AJ172" i="39"/>
  <c r="AK172" i="39"/>
  <c r="V173" i="39"/>
  <c r="W173" i="39"/>
  <c r="X173" i="39"/>
  <c r="Y173" i="39"/>
  <c r="Z173" i="39"/>
  <c r="AA173" i="39"/>
  <c r="AB173" i="39"/>
  <c r="AC173" i="39"/>
  <c r="AD173" i="39"/>
  <c r="AE173" i="39"/>
  <c r="AF173" i="39"/>
  <c r="AG173" i="39"/>
  <c r="AH173" i="39"/>
  <c r="AI173" i="39"/>
  <c r="AJ173" i="39"/>
  <c r="AK173" i="39"/>
  <c r="V174" i="39"/>
  <c r="W174" i="39"/>
  <c r="X174" i="39"/>
  <c r="Y174" i="39"/>
  <c r="Z174" i="39"/>
  <c r="AA174" i="39"/>
  <c r="AB174" i="39"/>
  <c r="AC174" i="39"/>
  <c r="AD174" i="39"/>
  <c r="AE174" i="39"/>
  <c r="AF174" i="39"/>
  <c r="AG174" i="39"/>
  <c r="AH174" i="39"/>
  <c r="AI174" i="39"/>
  <c r="AJ174" i="39"/>
  <c r="AK174" i="39"/>
  <c r="V175" i="39"/>
  <c r="W175" i="39"/>
  <c r="X175" i="39"/>
  <c r="Y175" i="39"/>
  <c r="Z175" i="39"/>
  <c r="AA175" i="39"/>
  <c r="AB175" i="39"/>
  <c r="AC175" i="39"/>
  <c r="AD175" i="39"/>
  <c r="AE175" i="39"/>
  <c r="AF175" i="39"/>
  <c r="AG175" i="39"/>
  <c r="AH175" i="39"/>
  <c r="AI175" i="39"/>
  <c r="AJ175" i="39"/>
  <c r="AK175" i="39"/>
  <c r="V177" i="39"/>
  <c r="W177" i="39"/>
  <c r="X177" i="39"/>
  <c r="Y177" i="39"/>
  <c r="Z177" i="39"/>
  <c r="AA177" i="39"/>
  <c r="AB177" i="39"/>
  <c r="AC177" i="39"/>
  <c r="AD177" i="39"/>
  <c r="AE177" i="39"/>
  <c r="AF177" i="39"/>
  <c r="AG177" i="39"/>
  <c r="AH177" i="39"/>
  <c r="AI177" i="39"/>
  <c r="AJ177" i="39"/>
  <c r="AK177" i="39"/>
  <c r="L179" i="39"/>
  <c r="V180" i="39"/>
  <c r="W180" i="39"/>
  <c r="X180" i="39"/>
  <c r="Y180" i="39"/>
  <c r="Z180" i="39"/>
  <c r="AA180" i="39"/>
  <c r="AB180" i="39"/>
  <c r="AC180" i="39"/>
  <c r="AD180" i="39"/>
  <c r="AE180" i="39"/>
  <c r="AF180" i="39"/>
  <c r="AG180" i="39"/>
  <c r="AH180" i="39"/>
  <c r="AI180" i="39"/>
  <c r="AJ180" i="39"/>
  <c r="AK180" i="39"/>
  <c r="V182" i="39"/>
  <c r="W182" i="39"/>
  <c r="X182" i="39"/>
  <c r="Y182" i="39"/>
  <c r="Z182" i="39"/>
  <c r="AA182" i="39"/>
  <c r="AB182" i="39"/>
  <c r="AC182" i="39"/>
  <c r="AD182" i="39"/>
  <c r="AE182" i="39"/>
  <c r="AF182" i="39"/>
  <c r="AG182" i="39"/>
  <c r="AH182" i="39"/>
  <c r="AI182" i="39"/>
  <c r="AJ182" i="39"/>
  <c r="AK182" i="39"/>
  <c r="E183" i="39"/>
  <c r="F183" i="39"/>
  <c r="G183" i="39"/>
  <c r="H183" i="39"/>
  <c r="I183" i="39"/>
  <c r="J183" i="39"/>
  <c r="K183" i="39"/>
  <c r="L183" i="39"/>
  <c r="M183" i="39"/>
  <c r="N183" i="39"/>
  <c r="O183" i="39"/>
  <c r="P183" i="39"/>
  <c r="Q183" i="39"/>
  <c r="R183" i="39"/>
  <c r="S183" i="39"/>
  <c r="T183" i="39"/>
  <c r="U183" i="39"/>
  <c r="V183" i="39"/>
  <c r="W183" i="39"/>
  <c r="X183" i="39"/>
  <c r="Y183" i="39"/>
  <c r="Z183" i="39"/>
  <c r="AA183" i="39"/>
  <c r="AB183" i="39"/>
  <c r="AC183" i="39"/>
  <c r="AD183" i="39"/>
  <c r="AE183" i="39"/>
  <c r="AF183" i="39"/>
  <c r="AG183" i="39"/>
  <c r="AH183" i="39"/>
  <c r="AI183" i="39"/>
  <c r="AJ183" i="39"/>
  <c r="AK183" i="39"/>
  <c r="S184" i="39"/>
  <c r="V184" i="39"/>
  <c r="W184" i="39"/>
  <c r="X184" i="39"/>
  <c r="Y184" i="39"/>
  <c r="Z184" i="39"/>
  <c r="AA184" i="39"/>
  <c r="AB184" i="39"/>
  <c r="AC184" i="39"/>
  <c r="AD184" i="39"/>
  <c r="AE184" i="39"/>
  <c r="AF184" i="39"/>
  <c r="AG184" i="39"/>
  <c r="AH184" i="39"/>
  <c r="AI184" i="39"/>
  <c r="AJ184" i="39"/>
  <c r="AK184" i="39"/>
  <c r="V187" i="39"/>
  <c r="W187" i="39"/>
  <c r="X187" i="39"/>
  <c r="Y187" i="39"/>
  <c r="Z187" i="39"/>
  <c r="AA187" i="39"/>
  <c r="AB187" i="39"/>
  <c r="AC187" i="39"/>
  <c r="AD187" i="39"/>
  <c r="AE187" i="39"/>
  <c r="AF187" i="39"/>
  <c r="AG187" i="39"/>
  <c r="AH187" i="39"/>
  <c r="AI187" i="39"/>
  <c r="AJ187" i="39"/>
  <c r="AK187" i="39"/>
  <c r="D183" i="39"/>
  <c r="D13" i="39"/>
  <c r="D171" i="39" s="1"/>
  <c r="E13" i="39"/>
  <c r="E171" i="39" s="1"/>
  <c r="F13" i="39"/>
  <c r="F171" i="39" s="1"/>
  <c r="G13" i="39"/>
  <c r="G171" i="39" s="1"/>
  <c r="H13" i="39"/>
  <c r="I13" i="39"/>
  <c r="I171" i="39" s="1"/>
  <c r="L13" i="39"/>
  <c r="K13" i="39" s="1"/>
  <c r="J13" i="39" s="1"/>
  <c r="J171" i="39" s="1"/>
  <c r="M13" i="39"/>
  <c r="M171" i="39" s="1"/>
  <c r="O13" i="39"/>
  <c r="O171" i="39" s="1"/>
  <c r="P13" i="39"/>
  <c r="P171" i="39" s="1"/>
  <c r="Q13" i="39"/>
  <c r="Q171" i="39" s="1"/>
  <c r="R13" i="39"/>
  <c r="R171" i="39" s="1"/>
  <c r="S13" i="39"/>
  <c r="S171" i="39" s="1"/>
  <c r="T13" i="39"/>
  <c r="T171" i="39" s="1"/>
  <c r="U13" i="39"/>
  <c r="U171" i="39" s="1"/>
  <c r="D22" i="39"/>
  <c r="D172" i="39" s="1"/>
  <c r="E22" i="39"/>
  <c r="E172" i="39" s="1"/>
  <c r="F22" i="39"/>
  <c r="F172" i="39" s="1"/>
  <c r="G22" i="39"/>
  <c r="G172" i="39" s="1"/>
  <c r="H22" i="39"/>
  <c r="I22" i="39"/>
  <c r="I172" i="39" s="1"/>
  <c r="L22" i="39"/>
  <c r="L172" i="39" s="1"/>
  <c r="M22" i="39"/>
  <c r="M172" i="39" s="1"/>
  <c r="O22" i="39"/>
  <c r="O172" i="39" s="1"/>
  <c r="P22" i="39"/>
  <c r="P172" i="39" s="1"/>
  <c r="Q22" i="39"/>
  <c r="R22" i="39"/>
  <c r="R172" i="39" s="1"/>
  <c r="S22" i="39"/>
  <c r="S172" i="39" s="1"/>
  <c r="T22" i="39"/>
  <c r="T172" i="39" s="1"/>
  <c r="U470" i="40"/>
  <c r="T470" i="40"/>
  <c r="S470" i="40"/>
  <c r="R470" i="40"/>
  <c r="Q470" i="40"/>
  <c r="P470" i="40"/>
  <c r="O470" i="40"/>
  <c r="N470" i="40"/>
  <c r="M470" i="40"/>
  <c r="L470" i="40"/>
  <c r="K470" i="40"/>
  <c r="J470" i="40" s="1"/>
  <c r="I470" i="40"/>
  <c r="G470" i="40"/>
  <c r="F470" i="40"/>
  <c r="E470" i="40"/>
  <c r="H470" i="40" s="1"/>
  <c r="U469" i="40"/>
  <c r="T469" i="40"/>
  <c r="S469" i="40"/>
  <c r="R469" i="40"/>
  <c r="Q469" i="40"/>
  <c r="P469" i="40"/>
  <c r="O469" i="40"/>
  <c r="N469" i="40"/>
  <c r="M469" i="40"/>
  <c r="L469" i="40"/>
  <c r="K469" i="40"/>
  <c r="J469" i="40" s="1"/>
  <c r="I469" i="40"/>
  <c r="G469" i="40"/>
  <c r="F469" i="40"/>
  <c r="E469" i="40"/>
  <c r="U468" i="40"/>
  <c r="T468" i="40"/>
  <c r="S468" i="40"/>
  <c r="R468" i="40"/>
  <c r="Q468" i="40"/>
  <c r="P468" i="40"/>
  <c r="O468" i="40"/>
  <c r="N468" i="40"/>
  <c r="M468" i="40"/>
  <c r="L468" i="40"/>
  <c r="K468" i="40"/>
  <c r="J468" i="40" s="1"/>
  <c r="I468" i="40"/>
  <c r="G468" i="40"/>
  <c r="F468" i="40"/>
  <c r="E468" i="40"/>
  <c r="U467" i="40"/>
  <c r="T467" i="40"/>
  <c r="S467" i="40"/>
  <c r="R467" i="40"/>
  <c r="Q467" i="40"/>
  <c r="P467" i="40"/>
  <c r="O467" i="40"/>
  <c r="N467" i="40"/>
  <c r="M467" i="40"/>
  <c r="L467" i="40"/>
  <c r="K467" i="40"/>
  <c r="J467" i="40" s="1"/>
  <c r="I467" i="40"/>
  <c r="G467" i="40"/>
  <c r="F467" i="40"/>
  <c r="E467" i="40"/>
  <c r="U466" i="40"/>
  <c r="T466" i="40"/>
  <c r="S466" i="40"/>
  <c r="R466" i="40"/>
  <c r="Q466" i="40"/>
  <c r="P466" i="40"/>
  <c r="O466" i="40"/>
  <c r="N466" i="40"/>
  <c r="M466" i="40"/>
  <c r="L466" i="40"/>
  <c r="K466" i="40"/>
  <c r="J466" i="40" s="1"/>
  <c r="I466" i="40"/>
  <c r="G466" i="40"/>
  <c r="F466" i="40"/>
  <c r="E466" i="40"/>
  <c r="H466" i="40" s="1"/>
  <c r="U465" i="40"/>
  <c r="T465" i="40"/>
  <c r="S465" i="40"/>
  <c r="R465" i="40"/>
  <c r="Q465" i="40"/>
  <c r="P465" i="40"/>
  <c r="O465" i="40"/>
  <c r="N465" i="40"/>
  <c r="M465" i="40"/>
  <c r="L465" i="40"/>
  <c r="K465" i="40"/>
  <c r="J465" i="40" s="1"/>
  <c r="I465" i="40"/>
  <c r="G465" i="40"/>
  <c r="F465" i="40"/>
  <c r="E465" i="40"/>
  <c r="U464" i="40"/>
  <c r="T464" i="40"/>
  <c r="S464" i="40"/>
  <c r="R464" i="40"/>
  <c r="Q464" i="40"/>
  <c r="P464" i="40"/>
  <c r="O464" i="40"/>
  <c r="N464" i="40"/>
  <c r="M464" i="40"/>
  <c r="L464" i="40"/>
  <c r="K464" i="40"/>
  <c r="J464" i="40" s="1"/>
  <c r="I464" i="40"/>
  <c r="G464" i="40"/>
  <c r="F464" i="40"/>
  <c r="E464" i="40"/>
  <c r="U463" i="40"/>
  <c r="T463" i="40"/>
  <c r="S463" i="40"/>
  <c r="R463" i="40"/>
  <c r="Q463" i="40"/>
  <c r="P463" i="40"/>
  <c r="O463" i="40"/>
  <c r="N463" i="40"/>
  <c r="M463" i="40"/>
  <c r="L463" i="40"/>
  <c r="K463" i="40"/>
  <c r="J463" i="40" s="1"/>
  <c r="I463" i="40"/>
  <c r="G463" i="40"/>
  <c r="F463" i="40"/>
  <c r="E463" i="40"/>
  <c r="U462" i="40"/>
  <c r="T462" i="40"/>
  <c r="S462" i="40"/>
  <c r="R462" i="40"/>
  <c r="Q462" i="40"/>
  <c r="P462" i="40"/>
  <c r="O462" i="40"/>
  <c r="N462" i="40"/>
  <c r="M462" i="40"/>
  <c r="L462" i="40"/>
  <c r="K462" i="40"/>
  <c r="J462" i="40" s="1"/>
  <c r="I462" i="40"/>
  <c r="G462" i="40"/>
  <c r="F462" i="40"/>
  <c r="E462" i="40"/>
  <c r="U461" i="40"/>
  <c r="T461" i="40"/>
  <c r="S461" i="40"/>
  <c r="R461" i="40"/>
  <c r="Q461" i="40"/>
  <c r="P461" i="40"/>
  <c r="O461" i="40"/>
  <c r="N461" i="40"/>
  <c r="M461" i="40"/>
  <c r="L461" i="40"/>
  <c r="K461" i="40"/>
  <c r="J461" i="40" s="1"/>
  <c r="I461" i="40"/>
  <c r="G461" i="40"/>
  <c r="F461" i="40"/>
  <c r="E461" i="40"/>
  <c r="U460" i="40"/>
  <c r="T460" i="40"/>
  <c r="S460" i="40"/>
  <c r="R460" i="40"/>
  <c r="Q460" i="40"/>
  <c r="P460" i="40"/>
  <c r="O460" i="40"/>
  <c r="N460" i="40"/>
  <c r="M460" i="40"/>
  <c r="L460" i="40"/>
  <c r="K460" i="40"/>
  <c r="J460" i="40" s="1"/>
  <c r="I460" i="40"/>
  <c r="G460" i="40"/>
  <c r="F460" i="40"/>
  <c r="E460" i="40"/>
  <c r="U459" i="40"/>
  <c r="T459" i="40"/>
  <c r="S459" i="40"/>
  <c r="R459" i="40"/>
  <c r="Q459" i="40"/>
  <c r="P459" i="40"/>
  <c r="O459" i="40"/>
  <c r="N459" i="40"/>
  <c r="M459" i="40"/>
  <c r="L459" i="40"/>
  <c r="K459" i="40"/>
  <c r="J459" i="40" s="1"/>
  <c r="I459" i="40"/>
  <c r="G459" i="40"/>
  <c r="F459" i="40"/>
  <c r="E459" i="40"/>
  <c r="U458" i="40"/>
  <c r="T458" i="40"/>
  <c r="S458" i="40"/>
  <c r="R458" i="40"/>
  <c r="Q458" i="40"/>
  <c r="P458" i="40"/>
  <c r="O458" i="40"/>
  <c r="N458" i="40"/>
  <c r="M458" i="40"/>
  <c r="L458" i="40"/>
  <c r="K458" i="40"/>
  <c r="J458" i="40" s="1"/>
  <c r="I458" i="40"/>
  <c r="G458" i="40"/>
  <c r="F458" i="40"/>
  <c r="E458" i="40"/>
  <c r="U457" i="40"/>
  <c r="T457" i="40"/>
  <c r="S457" i="40"/>
  <c r="R457" i="40"/>
  <c r="Q457" i="40"/>
  <c r="P457" i="40"/>
  <c r="O457" i="40"/>
  <c r="N457" i="40"/>
  <c r="M457" i="40"/>
  <c r="L457" i="40"/>
  <c r="K457" i="40"/>
  <c r="J457" i="40" s="1"/>
  <c r="I457" i="40"/>
  <c r="G457" i="40"/>
  <c r="F457" i="40"/>
  <c r="E457" i="40"/>
  <c r="U456" i="40"/>
  <c r="T456" i="40"/>
  <c r="S456" i="40"/>
  <c r="R456" i="40"/>
  <c r="Q456" i="40"/>
  <c r="P456" i="40"/>
  <c r="O456" i="40"/>
  <c r="N456" i="40"/>
  <c r="M456" i="40"/>
  <c r="L456" i="40"/>
  <c r="K456" i="40"/>
  <c r="J456" i="40" s="1"/>
  <c r="I456" i="40"/>
  <c r="G456" i="40"/>
  <c r="F456" i="40"/>
  <c r="E456" i="40"/>
  <c r="U455" i="40"/>
  <c r="T455" i="40"/>
  <c r="S455" i="40"/>
  <c r="R455" i="40"/>
  <c r="Q455" i="40"/>
  <c r="P455" i="40"/>
  <c r="O455" i="40"/>
  <c r="N455" i="40"/>
  <c r="M455" i="40"/>
  <c r="L455" i="40"/>
  <c r="K455" i="40"/>
  <c r="J455" i="40" s="1"/>
  <c r="I455" i="40"/>
  <c r="G455" i="40"/>
  <c r="F455" i="40"/>
  <c r="E455" i="40"/>
  <c r="U454" i="40"/>
  <c r="T454" i="40"/>
  <c r="S454" i="40"/>
  <c r="R454" i="40"/>
  <c r="Q454" i="40"/>
  <c r="P454" i="40"/>
  <c r="O454" i="40"/>
  <c r="N454" i="40"/>
  <c r="M454" i="40"/>
  <c r="L454" i="40"/>
  <c r="K454" i="40"/>
  <c r="J454" i="40" s="1"/>
  <c r="I454" i="40"/>
  <c r="G454" i="40"/>
  <c r="F454" i="40"/>
  <c r="E454" i="40"/>
  <c r="U453" i="40"/>
  <c r="T453" i="40"/>
  <c r="S453" i="40"/>
  <c r="R453" i="40"/>
  <c r="Q453" i="40"/>
  <c r="P453" i="40"/>
  <c r="O453" i="40"/>
  <c r="N453" i="40"/>
  <c r="M453" i="40"/>
  <c r="L453" i="40"/>
  <c r="K453" i="40"/>
  <c r="J453" i="40" s="1"/>
  <c r="I453" i="40"/>
  <c r="G453" i="40"/>
  <c r="F453" i="40"/>
  <c r="E453" i="40"/>
  <c r="U452" i="40"/>
  <c r="T452" i="40"/>
  <c r="S452" i="40"/>
  <c r="R452" i="40"/>
  <c r="Q452" i="40"/>
  <c r="P452" i="40"/>
  <c r="O452" i="40"/>
  <c r="N452" i="40"/>
  <c r="M452" i="40"/>
  <c r="L452" i="40"/>
  <c r="K452" i="40"/>
  <c r="J452" i="40" s="1"/>
  <c r="I452" i="40"/>
  <c r="G452" i="40"/>
  <c r="F452" i="40"/>
  <c r="E452" i="40"/>
  <c r="U451" i="40"/>
  <c r="T451" i="40"/>
  <c r="S451" i="40"/>
  <c r="R451" i="40"/>
  <c r="Q451" i="40"/>
  <c r="P451" i="40"/>
  <c r="O451" i="40"/>
  <c r="N451" i="40"/>
  <c r="M451" i="40"/>
  <c r="L451" i="40"/>
  <c r="K451" i="40"/>
  <c r="J451" i="40" s="1"/>
  <c r="I451" i="40"/>
  <c r="G451" i="40"/>
  <c r="F451" i="40"/>
  <c r="E451" i="40"/>
  <c r="U450" i="40"/>
  <c r="T450" i="40"/>
  <c r="S450" i="40"/>
  <c r="R450" i="40"/>
  <c r="Q450" i="40"/>
  <c r="P450" i="40"/>
  <c r="O450" i="40"/>
  <c r="N450" i="40"/>
  <c r="M450" i="40"/>
  <c r="L450" i="40"/>
  <c r="K450" i="40"/>
  <c r="J450" i="40" s="1"/>
  <c r="I450" i="40"/>
  <c r="G450" i="40"/>
  <c r="F450" i="40"/>
  <c r="E450" i="40"/>
  <c r="U449" i="40"/>
  <c r="T449" i="40"/>
  <c r="S449" i="40"/>
  <c r="R449" i="40"/>
  <c r="Q449" i="40"/>
  <c r="P449" i="40"/>
  <c r="O449" i="40"/>
  <c r="N449" i="40"/>
  <c r="M449" i="40"/>
  <c r="L449" i="40"/>
  <c r="K449" i="40"/>
  <c r="J449" i="40" s="1"/>
  <c r="I449" i="40"/>
  <c r="G449" i="40"/>
  <c r="F449" i="40"/>
  <c r="E449" i="40"/>
  <c r="U448" i="40"/>
  <c r="T448" i="40"/>
  <c r="S448" i="40"/>
  <c r="R448" i="40"/>
  <c r="Q448" i="40"/>
  <c r="P448" i="40"/>
  <c r="O448" i="40"/>
  <c r="N448" i="40"/>
  <c r="M448" i="40"/>
  <c r="L448" i="40"/>
  <c r="K448" i="40"/>
  <c r="J448" i="40" s="1"/>
  <c r="I448" i="40"/>
  <c r="G448" i="40"/>
  <c r="F448" i="40"/>
  <c r="E448" i="40"/>
  <c r="U447" i="40"/>
  <c r="T447" i="40"/>
  <c r="S447" i="40"/>
  <c r="R447" i="40"/>
  <c r="Q447" i="40"/>
  <c r="P447" i="40"/>
  <c r="O447" i="40"/>
  <c r="N447" i="40"/>
  <c r="M447" i="40"/>
  <c r="L447" i="40"/>
  <c r="K447" i="40"/>
  <c r="J447" i="40" s="1"/>
  <c r="I447" i="40"/>
  <c r="G447" i="40"/>
  <c r="F447" i="40"/>
  <c r="E447" i="40"/>
  <c r="U446" i="40"/>
  <c r="T446" i="40"/>
  <c r="S446" i="40"/>
  <c r="R446" i="40"/>
  <c r="Q446" i="40"/>
  <c r="P446" i="40"/>
  <c r="O446" i="40"/>
  <c r="N446" i="40"/>
  <c r="M446" i="40"/>
  <c r="L446" i="40"/>
  <c r="K446" i="40"/>
  <c r="J446" i="40" s="1"/>
  <c r="I446" i="40"/>
  <c r="G446" i="40"/>
  <c r="F446" i="40"/>
  <c r="E446" i="40"/>
  <c r="U445" i="40"/>
  <c r="T445" i="40"/>
  <c r="S445" i="40"/>
  <c r="R445" i="40"/>
  <c r="Q445" i="40"/>
  <c r="P445" i="40"/>
  <c r="O445" i="40"/>
  <c r="N445" i="40"/>
  <c r="M445" i="40"/>
  <c r="L445" i="40"/>
  <c r="K445" i="40"/>
  <c r="J445" i="40" s="1"/>
  <c r="I445" i="40"/>
  <c r="G445" i="40"/>
  <c r="F445" i="40"/>
  <c r="E445" i="40"/>
  <c r="U444" i="40"/>
  <c r="T444" i="40"/>
  <c r="S444" i="40"/>
  <c r="R444" i="40"/>
  <c r="Q444" i="40"/>
  <c r="P444" i="40"/>
  <c r="O444" i="40"/>
  <c r="N444" i="40"/>
  <c r="M444" i="40"/>
  <c r="L444" i="40"/>
  <c r="K444" i="40"/>
  <c r="J444" i="40" s="1"/>
  <c r="I444" i="40"/>
  <c r="G444" i="40"/>
  <c r="F444" i="40"/>
  <c r="E444" i="40"/>
  <c r="U443" i="40"/>
  <c r="T443" i="40"/>
  <c r="S443" i="40"/>
  <c r="R443" i="40"/>
  <c r="Q443" i="40"/>
  <c r="P443" i="40"/>
  <c r="O443" i="40"/>
  <c r="N443" i="40"/>
  <c r="M443" i="40"/>
  <c r="L443" i="40"/>
  <c r="K443" i="40"/>
  <c r="J443" i="40" s="1"/>
  <c r="I443" i="40"/>
  <c r="G443" i="40"/>
  <c r="F443" i="40"/>
  <c r="E443" i="40"/>
  <c r="U442" i="40"/>
  <c r="T442" i="40"/>
  <c r="S442" i="40"/>
  <c r="R442" i="40"/>
  <c r="Q442" i="40"/>
  <c r="P442" i="40"/>
  <c r="O442" i="40"/>
  <c r="N442" i="40"/>
  <c r="M442" i="40"/>
  <c r="L442" i="40"/>
  <c r="K442" i="40"/>
  <c r="J442" i="40" s="1"/>
  <c r="I442" i="40"/>
  <c r="G442" i="40"/>
  <c r="F442" i="40"/>
  <c r="E442" i="40"/>
  <c r="U441" i="40"/>
  <c r="T441" i="40"/>
  <c r="S441" i="40"/>
  <c r="R441" i="40"/>
  <c r="Q441" i="40"/>
  <c r="P441" i="40"/>
  <c r="O441" i="40"/>
  <c r="N441" i="40"/>
  <c r="M441" i="40"/>
  <c r="L441" i="40"/>
  <c r="K441" i="40"/>
  <c r="J441" i="40" s="1"/>
  <c r="I441" i="40"/>
  <c r="G441" i="40"/>
  <c r="F441" i="40"/>
  <c r="E441" i="40"/>
  <c r="U440" i="40"/>
  <c r="T440" i="40"/>
  <c r="S440" i="40"/>
  <c r="R440" i="40"/>
  <c r="Q440" i="40"/>
  <c r="P440" i="40"/>
  <c r="O440" i="40"/>
  <c r="N440" i="40"/>
  <c r="M440" i="40"/>
  <c r="L440" i="40"/>
  <c r="K440" i="40"/>
  <c r="J440" i="40" s="1"/>
  <c r="I440" i="40"/>
  <c r="G440" i="40"/>
  <c r="F440" i="40"/>
  <c r="E440" i="40"/>
  <c r="U439" i="40"/>
  <c r="T439" i="40"/>
  <c r="S439" i="40"/>
  <c r="R439" i="40"/>
  <c r="Q439" i="40"/>
  <c r="P439" i="40"/>
  <c r="O439" i="40"/>
  <c r="N439" i="40"/>
  <c r="M439" i="40"/>
  <c r="L439" i="40"/>
  <c r="K439" i="40"/>
  <c r="J439" i="40" s="1"/>
  <c r="I439" i="40"/>
  <c r="G439" i="40"/>
  <c r="F439" i="40"/>
  <c r="E439" i="40"/>
  <c r="U438" i="40"/>
  <c r="T438" i="40"/>
  <c r="S438" i="40"/>
  <c r="R438" i="40"/>
  <c r="Q438" i="40"/>
  <c r="P438" i="40"/>
  <c r="O438" i="40"/>
  <c r="N438" i="40"/>
  <c r="M438" i="40"/>
  <c r="L438" i="40"/>
  <c r="K438" i="40"/>
  <c r="J438" i="40" s="1"/>
  <c r="I438" i="40"/>
  <c r="G438" i="40"/>
  <c r="F438" i="40"/>
  <c r="E438" i="40"/>
  <c r="U437" i="40"/>
  <c r="T437" i="40"/>
  <c r="S437" i="40"/>
  <c r="R437" i="40"/>
  <c r="Q437" i="40"/>
  <c r="P437" i="40"/>
  <c r="O437" i="40"/>
  <c r="N437" i="40"/>
  <c r="M437" i="40"/>
  <c r="L437" i="40"/>
  <c r="K437" i="40"/>
  <c r="J437" i="40" s="1"/>
  <c r="I437" i="40"/>
  <c r="G437" i="40"/>
  <c r="F437" i="40"/>
  <c r="E437" i="40"/>
  <c r="U436" i="40"/>
  <c r="T436" i="40"/>
  <c r="S436" i="40"/>
  <c r="R436" i="40"/>
  <c r="Q436" i="40"/>
  <c r="P436" i="40"/>
  <c r="O436" i="40"/>
  <c r="N436" i="40"/>
  <c r="M436" i="40"/>
  <c r="L436" i="40"/>
  <c r="K436" i="40"/>
  <c r="J436" i="40" s="1"/>
  <c r="I436" i="40"/>
  <c r="G436" i="40"/>
  <c r="F436" i="40"/>
  <c r="E436" i="40"/>
  <c r="U435" i="40"/>
  <c r="T435" i="40"/>
  <c r="S435" i="40"/>
  <c r="R435" i="40"/>
  <c r="Q435" i="40"/>
  <c r="P435" i="40"/>
  <c r="O435" i="40"/>
  <c r="N435" i="40"/>
  <c r="M435" i="40"/>
  <c r="L435" i="40"/>
  <c r="K435" i="40"/>
  <c r="J435" i="40" s="1"/>
  <c r="I435" i="40"/>
  <c r="G435" i="40"/>
  <c r="F435" i="40"/>
  <c r="E435" i="40"/>
  <c r="U434" i="40"/>
  <c r="T434" i="40"/>
  <c r="S434" i="40"/>
  <c r="R434" i="40"/>
  <c r="Q434" i="40"/>
  <c r="P434" i="40"/>
  <c r="O434" i="40"/>
  <c r="N434" i="40"/>
  <c r="M434" i="40"/>
  <c r="L434" i="40"/>
  <c r="K434" i="40"/>
  <c r="J434" i="40" s="1"/>
  <c r="I434" i="40"/>
  <c r="G434" i="40"/>
  <c r="F434" i="40"/>
  <c r="E434" i="40"/>
  <c r="U433" i="40"/>
  <c r="T433" i="40"/>
  <c r="S433" i="40"/>
  <c r="R433" i="40"/>
  <c r="Q433" i="40"/>
  <c r="P433" i="40"/>
  <c r="O433" i="40"/>
  <c r="N433" i="40"/>
  <c r="M433" i="40"/>
  <c r="L433" i="40"/>
  <c r="K433" i="40"/>
  <c r="J433" i="40" s="1"/>
  <c r="I433" i="40"/>
  <c r="G433" i="40"/>
  <c r="F433" i="40"/>
  <c r="E433" i="40"/>
  <c r="U432" i="40"/>
  <c r="T432" i="40"/>
  <c r="S432" i="40"/>
  <c r="R432" i="40"/>
  <c r="Q432" i="40"/>
  <c r="P432" i="40"/>
  <c r="O432" i="40"/>
  <c r="N432" i="40"/>
  <c r="M432" i="40"/>
  <c r="L432" i="40"/>
  <c r="K432" i="40"/>
  <c r="J432" i="40" s="1"/>
  <c r="I432" i="40"/>
  <c r="G432" i="40"/>
  <c r="F432" i="40"/>
  <c r="E432" i="40"/>
  <c r="U431" i="40"/>
  <c r="T431" i="40"/>
  <c r="S431" i="40"/>
  <c r="R431" i="40"/>
  <c r="Q431" i="40"/>
  <c r="P431" i="40"/>
  <c r="O431" i="40"/>
  <c r="N431" i="40"/>
  <c r="M431" i="40"/>
  <c r="L431" i="40"/>
  <c r="K431" i="40"/>
  <c r="J431" i="40" s="1"/>
  <c r="I431" i="40"/>
  <c r="G431" i="40"/>
  <c r="F431" i="40"/>
  <c r="E431" i="40"/>
  <c r="U430" i="40"/>
  <c r="T430" i="40"/>
  <c r="S430" i="40"/>
  <c r="R430" i="40"/>
  <c r="Q430" i="40"/>
  <c r="P430" i="40"/>
  <c r="O430" i="40"/>
  <c r="N430" i="40"/>
  <c r="M430" i="40"/>
  <c r="L430" i="40"/>
  <c r="K430" i="40"/>
  <c r="J430" i="40" s="1"/>
  <c r="I430" i="40"/>
  <c r="G430" i="40"/>
  <c r="F430" i="40"/>
  <c r="E430" i="40"/>
  <c r="U429" i="40"/>
  <c r="T429" i="40"/>
  <c r="S429" i="40"/>
  <c r="R429" i="40"/>
  <c r="Q429" i="40"/>
  <c r="P429" i="40"/>
  <c r="O429" i="40"/>
  <c r="N429" i="40"/>
  <c r="M429" i="40"/>
  <c r="L429" i="40"/>
  <c r="K429" i="40"/>
  <c r="J429" i="40" s="1"/>
  <c r="I429" i="40"/>
  <c r="G429" i="40"/>
  <c r="F429" i="40"/>
  <c r="E429" i="40"/>
  <c r="U428" i="40"/>
  <c r="T428" i="40"/>
  <c r="S428" i="40"/>
  <c r="R428" i="40"/>
  <c r="Q428" i="40"/>
  <c r="P428" i="40"/>
  <c r="O428" i="40"/>
  <c r="N428" i="40"/>
  <c r="M428" i="40"/>
  <c r="L428" i="40"/>
  <c r="K428" i="40"/>
  <c r="J428" i="40" s="1"/>
  <c r="I428" i="40"/>
  <c r="G428" i="40"/>
  <c r="F428" i="40"/>
  <c r="E428" i="40"/>
  <c r="U427" i="40"/>
  <c r="T427" i="40"/>
  <c r="S427" i="40"/>
  <c r="R427" i="40"/>
  <c r="Q427" i="40"/>
  <c r="P427" i="40"/>
  <c r="O427" i="40"/>
  <c r="N427" i="40"/>
  <c r="M427" i="40"/>
  <c r="L427" i="40"/>
  <c r="K427" i="40"/>
  <c r="J427" i="40" s="1"/>
  <c r="I427" i="40"/>
  <c r="G427" i="40"/>
  <c r="F427" i="40"/>
  <c r="E427" i="40"/>
  <c r="U426" i="40"/>
  <c r="T426" i="40"/>
  <c r="S426" i="40"/>
  <c r="R426" i="40"/>
  <c r="Q426" i="40"/>
  <c r="P426" i="40"/>
  <c r="O426" i="40"/>
  <c r="N426" i="40"/>
  <c r="M426" i="40"/>
  <c r="L426" i="40"/>
  <c r="K426" i="40"/>
  <c r="J426" i="40" s="1"/>
  <c r="I426" i="40"/>
  <c r="G426" i="40"/>
  <c r="F426" i="40"/>
  <c r="E426" i="40"/>
  <c r="U425" i="40"/>
  <c r="T425" i="40"/>
  <c r="S425" i="40"/>
  <c r="R425" i="40"/>
  <c r="Q425" i="40"/>
  <c r="P425" i="40"/>
  <c r="O425" i="40"/>
  <c r="N425" i="40"/>
  <c r="M425" i="40"/>
  <c r="L425" i="40"/>
  <c r="K425" i="40"/>
  <c r="J425" i="40" s="1"/>
  <c r="I425" i="40"/>
  <c r="G425" i="40"/>
  <c r="F425" i="40"/>
  <c r="E425" i="40"/>
  <c r="U424" i="40"/>
  <c r="T424" i="40"/>
  <c r="S424" i="40"/>
  <c r="R424" i="40"/>
  <c r="Q424" i="40"/>
  <c r="P424" i="40"/>
  <c r="O424" i="40"/>
  <c r="N424" i="40"/>
  <c r="M424" i="40"/>
  <c r="L424" i="40"/>
  <c r="K424" i="40"/>
  <c r="J424" i="40" s="1"/>
  <c r="I424" i="40"/>
  <c r="G424" i="40"/>
  <c r="F424" i="40"/>
  <c r="E424" i="40"/>
  <c r="U423" i="40"/>
  <c r="T423" i="40"/>
  <c r="S423" i="40"/>
  <c r="R423" i="40"/>
  <c r="Q423" i="40"/>
  <c r="P423" i="40"/>
  <c r="O423" i="40"/>
  <c r="N423" i="40"/>
  <c r="M423" i="40"/>
  <c r="L423" i="40"/>
  <c r="K423" i="40"/>
  <c r="J423" i="40" s="1"/>
  <c r="I423" i="40"/>
  <c r="G423" i="40"/>
  <c r="F423" i="40"/>
  <c r="E423" i="40"/>
  <c r="U422" i="40"/>
  <c r="T422" i="40"/>
  <c r="S422" i="40"/>
  <c r="R422" i="40"/>
  <c r="Q422" i="40"/>
  <c r="P422" i="40"/>
  <c r="O422" i="40"/>
  <c r="N422" i="40"/>
  <c r="M422" i="40"/>
  <c r="L422" i="40"/>
  <c r="K422" i="40"/>
  <c r="J422" i="40" s="1"/>
  <c r="I422" i="40"/>
  <c r="G422" i="40"/>
  <c r="F422" i="40"/>
  <c r="E422" i="40"/>
  <c r="U421" i="40"/>
  <c r="T421" i="40"/>
  <c r="S421" i="40"/>
  <c r="R421" i="40"/>
  <c r="Q421" i="40"/>
  <c r="P421" i="40"/>
  <c r="O421" i="40"/>
  <c r="N421" i="40"/>
  <c r="M421" i="40"/>
  <c r="L421" i="40"/>
  <c r="K421" i="40"/>
  <c r="J421" i="40" s="1"/>
  <c r="I421" i="40"/>
  <c r="G421" i="40"/>
  <c r="F421" i="40"/>
  <c r="E421" i="40"/>
  <c r="U420" i="40"/>
  <c r="T420" i="40"/>
  <c r="S420" i="40"/>
  <c r="R420" i="40"/>
  <c r="Q420" i="40"/>
  <c r="P420" i="40"/>
  <c r="O420" i="40"/>
  <c r="N420" i="40"/>
  <c r="M420" i="40"/>
  <c r="L420" i="40"/>
  <c r="K420" i="40"/>
  <c r="J420" i="40" s="1"/>
  <c r="I420" i="40"/>
  <c r="G420" i="40"/>
  <c r="F420" i="40"/>
  <c r="E420" i="40"/>
  <c r="U419" i="40"/>
  <c r="T419" i="40"/>
  <c r="S419" i="40"/>
  <c r="R419" i="40"/>
  <c r="Q419" i="40"/>
  <c r="P419" i="40"/>
  <c r="O419" i="40"/>
  <c r="N419" i="40"/>
  <c r="M419" i="40"/>
  <c r="L419" i="40"/>
  <c r="K419" i="40"/>
  <c r="J419" i="40" s="1"/>
  <c r="I419" i="40"/>
  <c r="G419" i="40"/>
  <c r="F419" i="40"/>
  <c r="E419" i="40"/>
  <c r="U418" i="40"/>
  <c r="T418" i="40"/>
  <c r="S418" i="40"/>
  <c r="R418" i="40"/>
  <c r="Q418" i="40"/>
  <c r="P418" i="40"/>
  <c r="O418" i="40"/>
  <c r="N418" i="40"/>
  <c r="M418" i="40"/>
  <c r="L418" i="40"/>
  <c r="K418" i="40"/>
  <c r="J418" i="40" s="1"/>
  <c r="I418" i="40"/>
  <c r="G418" i="40"/>
  <c r="F418" i="40"/>
  <c r="E418" i="40"/>
  <c r="U417" i="40"/>
  <c r="T417" i="40"/>
  <c r="S417" i="40"/>
  <c r="R417" i="40"/>
  <c r="Q417" i="40"/>
  <c r="P417" i="40"/>
  <c r="O417" i="40"/>
  <c r="N417" i="40"/>
  <c r="M417" i="40"/>
  <c r="L417" i="40"/>
  <c r="K417" i="40"/>
  <c r="J417" i="40" s="1"/>
  <c r="I417" i="40"/>
  <c r="G417" i="40"/>
  <c r="F417" i="40"/>
  <c r="E417" i="40"/>
  <c r="U416" i="40"/>
  <c r="T416" i="40"/>
  <c r="S416" i="40"/>
  <c r="R416" i="40"/>
  <c r="Q416" i="40"/>
  <c r="P416" i="40"/>
  <c r="O416" i="40"/>
  <c r="N416" i="40"/>
  <c r="M416" i="40"/>
  <c r="L416" i="40"/>
  <c r="K416" i="40"/>
  <c r="J416" i="40" s="1"/>
  <c r="I416" i="40"/>
  <c r="G416" i="40"/>
  <c r="F416" i="40"/>
  <c r="E416" i="40"/>
  <c r="U415" i="40"/>
  <c r="T415" i="40"/>
  <c r="S415" i="40"/>
  <c r="R415" i="40"/>
  <c r="Q415" i="40"/>
  <c r="P415" i="40"/>
  <c r="O415" i="40"/>
  <c r="N415" i="40"/>
  <c r="M415" i="40"/>
  <c r="L415" i="40"/>
  <c r="K415" i="40"/>
  <c r="J415" i="40" s="1"/>
  <c r="I415" i="40"/>
  <c r="G415" i="40"/>
  <c r="F415" i="40"/>
  <c r="E415" i="40"/>
  <c r="U414" i="40"/>
  <c r="T414" i="40"/>
  <c r="S414" i="40"/>
  <c r="R414" i="40"/>
  <c r="Q414" i="40"/>
  <c r="P414" i="40"/>
  <c r="O414" i="40"/>
  <c r="N414" i="40"/>
  <c r="M414" i="40"/>
  <c r="L414" i="40"/>
  <c r="K414" i="40"/>
  <c r="J414" i="40" s="1"/>
  <c r="I414" i="40"/>
  <c r="G414" i="40"/>
  <c r="F414" i="40"/>
  <c r="E414" i="40"/>
  <c r="U413" i="40"/>
  <c r="T413" i="40"/>
  <c r="S413" i="40"/>
  <c r="R413" i="40"/>
  <c r="Q413" i="40"/>
  <c r="P413" i="40"/>
  <c r="O413" i="40"/>
  <c r="N413" i="40"/>
  <c r="M413" i="40"/>
  <c r="L413" i="40"/>
  <c r="K413" i="40"/>
  <c r="J413" i="40" s="1"/>
  <c r="I413" i="40"/>
  <c r="G413" i="40"/>
  <c r="F413" i="40"/>
  <c r="E413" i="40"/>
  <c r="U412" i="40"/>
  <c r="T412" i="40"/>
  <c r="S412" i="40"/>
  <c r="R412" i="40"/>
  <c r="Q412" i="40"/>
  <c r="P412" i="40"/>
  <c r="O412" i="40"/>
  <c r="N412" i="40"/>
  <c r="M412" i="40"/>
  <c r="L412" i="40"/>
  <c r="K412" i="40"/>
  <c r="J412" i="40" s="1"/>
  <c r="I412" i="40"/>
  <c r="G412" i="40"/>
  <c r="F412" i="40"/>
  <c r="E412" i="40"/>
  <c r="U411" i="40"/>
  <c r="T411" i="40"/>
  <c r="S411" i="40"/>
  <c r="R411" i="40"/>
  <c r="Q411" i="40"/>
  <c r="P411" i="40"/>
  <c r="O411" i="40"/>
  <c r="N411" i="40"/>
  <c r="M411" i="40"/>
  <c r="L411" i="40"/>
  <c r="K411" i="40"/>
  <c r="J411" i="40" s="1"/>
  <c r="I411" i="40"/>
  <c r="G411" i="40"/>
  <c r="F411" i="40"/>
  <c r="E411" i="40"/>
  <c r="U410" i="40"/>
  <c r="T410" i="40"/>
  <c r="S410" i="40"/>
  <c r="R410" i="40"/>
  <c r="Q410" i="40"/>
  <c r="P410" i="40"/>
  <c r="O410" i="40"/>
  <c r="N410" i="40"/>
  <c r="M410" i="40"/>
  <c r="L410" i="40"/>
  <c r="K410" i="40"/>
  <c r="J410" i="40" s="1"/>
  <c r="I410" i="40"/>
  <c r="G410" i="40"/>
  <c r="F410" i="40"/>
  <c r="E410" i="40"/>
  <c r="U409" i="40"/>
  <c r="T409" i="40"/>
  <c r="S409" i="40"/>
  <c r="R409" i="40"/>
  <c r="Q409" i="40"/>
  <c r="P409" i="40"/>
  <c r="O409" i="40"/>
  <c r="N409" i="40"/>
  <c r="M409" i="40"/>
  <c r="L409" i="40"/>
  <c r="K409" i="40"/>
  <c r="J409" i="40" s="1"/>
  <c r="I409" i="40"/>
  <c r="G409" i="40"/>
  <c r="F409" i="40"/>
  <c r="E409" i="40"/>
  <c r="U408" i="40"/>
  <c r="T408" i="40"/>
  <c r="S408" i="40"/>
  <c r="R408" i="40"/>
  <c r="Q408" i="40"/>
  <c r="P408" i="40"/>
  <c r="O408" i="40"/>
  <c r="N408" i="40"/>
  <c r="M408" i="40"/>
  <c r="L408" i="40"/>
  <c r="K408" i="40"/>
  <c r="J408" i="40" s="1"/>
  <c r="I408" i="40"/>
  <c r="G408" i="40"/>
  <c r="F408" i="40"/>
  <c r="E408" i="40"/>
  <c r="U407" i="40"/>
  <c r="T407" i="40"/>
  <c r="S407" i="40"/>
  <c r="R407" i="40"/>
  <c r="Q407" i="40"/>
  <c r="P407" i="40"/>
  <c r="O407" i="40"/>
  <c r="N407" i="40"/>
  <c r="M407" i="40"/>
  <c r="L407" i="40"/>
  <c r="K407" i="40"/>
  <c r="J407" i="40" s="1"/>
  <c r="I407" i="40"/>
  <c r="G407" i="40"/>
  <c r="F407" i="40"/>
  <c r="E407" i="40"/>
  <c r="U406" i="40"/>
  <c r="T406" i="40"/>
  <c r="S406" i="40"/>
  <c r="R406" i="40"/>
  <c r="Q406" i="40"/>
  <c r="P406" i="40"/>
  <c r="O406" i="40"/>
  <c r="N406" i="40"/>
  <c r="M406" i="40"/>
  <c r="L406" i="40"/>
  <c r="K406" i="40"/>
  <c r="J406" i="40" s="1"/>
  <c r="I406" i="40"/>
  <c r="G406" i="40"/>
  <c r="F406" i="40"/>
  <c r="E406" i="40"/>
  <c r="U405" i="40"/>
  <c r="T405" i="40"/>
  <c r="S405" i="40"/>
  <c r="R405" i="40"/>
  <c r="Q405" i="40"/>
  <c r="P405" i="40"/>
  <c r="O405" i="40"/>
  <c r="N405" i="40"/>
  <c r="M405" i="40"/>
  <c r="L405" i="40"/>
  <c r="K405" i="40"/>
  <c r="J405" i="40" s="1"/>
  <c r="I405" i="40"/>
  <c r="G405" i="40"/>
  <c r="F405" i="40"/>
  <c r="E405" i="40"/>
  <c r="U404" i="40"/>
  <c r="T404" i="40"/>
  <c r="S404" i="40"/>
  <c r="R404" i="40"/>
  <c r="Q404" i="40"/>
  <c r="P404" i="40"/>
  <c r="O404" i="40"/>
  <c r="N404" i="40"/>
  <c r="M404" i="40"/>
  <c r="L404" i="40"/>
  <c r="K404" i="40"/>
  <c r="J404" i="40" s="1"/>
  <c r="I404" i="40"/>
  <c r="G404" i="40"/>
  <c r="F404" i="40"/>
  <c r="E404" i="40"/>
  <c r="U403" i="40"/>
  <c r="T403" i="40"/>
  <c r="S403" i="40"/>
  <c r="R403" i="40"/>
  <c r="Q403" i="40"/>
  <c r="P403" i="40"/>
  <c r="O403" i="40"/>
  <c r="N403" i="40"/>
  <c r="M403" i="40"/>
  <c r="L403" i="40"/>
  <c r="K403" i="40"/>
  <c r="J403" i="40" s="1"/>
  <c r="I403" i="40"/>
  <c r="G403" i="40"/>
  <c r="F403" i="40"/>
  <c r="E403" i="40"/>
  <c r="U402" i="40"/>
  <c r="T402" i="40"/>
  <c r="S402" i="40"/>
  <c r="R402" i="40"/>
  <c r="Q402" i="40"/>
  <c r="P402" i="40"/>
  <c r="O402" i="40"/>
  <c r="N402" i="40"/>
  <c r="M402" i="40"/>
  <c r="L402" i="40"/>
  <c r="K402" i="40"/>
  <c r="J402" i="40" s="1"/>
  <c r="I402" i="40"/>
  <c r="G402" i="40"/>
  <c r="F402" i="40"/>
  <c r="E402" i="40"/>
  <c r="U401" i="40"/>
  <c r="T401" i="40"/>
  <c r="S401" i="40"/>
  <c r="R401" i="40"/>
  <c r="Q401" i="40"/>
  <c r="P401" i="40"/>
  <c r="O401" i="40"/>
  <c r="N401" i="40"/>
  <c r="M401" i="40"/>
  <c r="L401" i="40"/>
  <c r="K401" i="40"/>
  <c r="J401" i="40" s="1"/>
  <c r="I401" i="40"/>
  <c r="G401" i="40"/>
  <c r="F401" i="40"/>
  <c r="E401" i="40"/>
  <c r="U400" i="40"/>
  <c r="T400" i="40"/>
  <c r="S400" i="40"/>
  <c r="R400" i="40"/>
  <c r="Q400" i="40"/>
  <c r="P400" i="40"/>
  <c r="O400" i="40"/>
  <c r="N400" i="40"/>
  <c r="M400" i="40"/>
  <c r="L400" i="40"/>
  <c r="K400" i="40"/>
  <c r="J400" i="40" s="1"/>
  <c r="I400" i="40"/>
  <c r="G400" i="40"/>
  <c r="F400" i="40"/>
  <c r="E400" i="40"/>
  <c r="U399" i="40"/>
  <c r="T399" i="40"/>
  <c r="S399" i="40"/>
  <c r="R399" i="40"/>
  <c r="Q399" i="40"/>
  <c r="P399" i="40"/>
  <c r="O399" i="40"/>
  <c r="N399" i="40"/>
  <c r="M399" i="40"/>
  <c r="L399" i="40"/>
  <c r="K399" i="40"/>
  <c r="J399" i="40" s="1"/>
  <c r="I399" i="40"/>
  <c r="G399" i="40"/>
  <c r="F399" i="40"/>
  <c r="E399" i="40"/>
  <c r="U398" i="40"/>
  <c r="T398" i="40"/>
  <c r="S398" i="40"/>
  <c r="R398" i="40"/>
  <c r="Q398" i="40"/>
  <c r="P398" i="40"/>
  <c r="O398" i="40"/>
  <c r="N398" i="40"/>
  <c r="M398" i="40"/>
  <c r="L398" i="40"/>
  <c r="K398" i="40"/>
  <c r="J398" i="40" s="1"/>
  <c r="I398" i="40"/>
  <c r="G398" i="40"/>
  <c r="F398" i="40"/>
  <c r="E398" i="40"/>
  <c r="U397" i="40"/>
  <c r="T397" i="40"/>
  <c r="S397" i="40"/>
  <c r="R397" i="40"/>
  <c r="Q397" i="40"/>
  <c r="P397" i="40"/>
  <c r="O397" i="40"/>
  <c r="N397" i="40"/>
  <c r="M397" i="40"/>
  <c r="L397" i="40"/>
  <c r="K397" i="40"/>
  <c r="J397" i="40" s="1"/>
  <c r="I397" i="40"/>
  <c r="G397" i="40"/>
  <c r="F397" i="40"/>
  <c r="E397" i="40"/>
  <c r="U396" i="40"/>
  <c r="T396" i="40"/>
  <c r="S396" i="40"/>
  <c r="R396" i="40"/>
  <c r="Q396" i="40"/>
  <c r="P396" i="40"/>
  <c r="O396" i="40"/>
  <c r="N396" i="40"/>
  <c r="M396" i="40"/>
  <c r="L396" i="40"/>
  <c r="K396" i="40"/>
  <c r="J396" i="40" s="1"/>
  <c r="I396" i="40"/>
  <c r="G396" i="40"/>
  <c r="F396" i="40"/>
  <c r="E396" i="40"/>
  <c r="U395" i="40"/>
  <c r="T395" i="40"/>
  <c r="S395" i="40"/>
  <c r="R395" i="40"/>
  <c r="Q395" i="40"/>
  <c r="P395" i="40"/>
  <c r="O395" i="40"/>
  <c r="N395" i="40"/>
  <c r="M395" i="40"/>
  <c r="L395" i="40"/>
  <c r="K395" i="40"/>
  <c r="J395" i="40" s="1"/>
  <c r="I395" i="40"/>
  <c r="G395" i="40"/>
  <c r="F395" i="40"/>
  <c r="E395" i="40"/>
  <c r="U394" i="40"/>
  <c r="T394" i="40"/>
  <c r="S394" i="40"/>
  <c r="R394" i="40"/>
  <c r="Q394" i="40"/>
  <c r="P394" i="40"/>
  <c r="O394" i="40"/>
  <c r="N394" i="40"/>
  <c r="M394" i="40"/>
  <c r="L394" i="40"/>
  <c r="K394" i="40"/>
  <c r="J394" i="40" s="1"/>
  <c r="I394" i="40"/>
  <c r="G394" i="40"/>
  <c r="F394" i="40"/>
  <c r="E394" i="40"/>
  <c r="U393" i="40"/>
  <c r="T393" i="40"/>
  <c r="S393" i="40"/>
  <c r="R393" i="40"/>
  <c r="Q393" i="40"/>
  <c r="P393" i="40"/>
  <c r="O393" i="40"/>
  <c r="N393" i="40"/>
  <c r="M393" i="40"/>
  <c r="L393" i="40"/>
  <c r="K393" i="40"/>
  <c r="J393" i="40" s="1"/>
  <c r="I393" i="40"/>
  <c r="G393" i="40"/>
  <c r="F393" i="40"/>
  <c r="E393" i="40"/>
  <c r="U392" i="40"/>
  <c r="T392" i="40"/>
  <c r="S392" i="40"/>
  <c r="R392" i="40"/>
  <c r="Q392" i="40"/>
  <c r="P392" i="40"/>
  <c r="O392" i="40"/>
  <c r="N392" i="40"/>
  <c r="M392" i="40"/>
  <c r="L392" i="40"/>
  <c r="K392" i="40"/>
  <c r="J392" i="40" s="1"/>
  <c r="I392" i="40"/>
  <c r="G392" i="40"/>
  <c r="F392" i="40"/>
  <c r="E392" i="40"/>
  <c r="U391" i="40"/>
  <c r="T391" i="40"/>
  <c r="S391" i="40"/>
  <c r="R391" i="40"/>
  <c r="Q391" i="40"/>
  <c r="P391" i="40"/>
  <c r="O391" i="40"/>
  <c r="N391" i="40"/>
  <c r="M391" i="40"/>
  <c r="L391" i="40"/>
  <c r="K391" i="40"/>
  <c r="J391" i="40" s="1"/>
  <c r="I391" i="40"/>
  <c r="G391" i="40"/>
  <c r="F391" i="40"/>
  <c r="E391" i="40"/>
  <c r="U390" i="40"/>
  <c r="T390" i="40"/>
  <c r="S390" i="40"/>
  <c r="R390" i="40"/>
  <c r="Q390" i="40"/>
  <c r="P390" i="40"/>
  <c r="O390" i="40"/>
  <c r="N390" i="40"/>
  <c r="M390" i="40"/>
  <c r="L390" i="40"/>
  <c r="K390" i="40"/>
  <c r="J390" i="40" s="1"/>
  <c r="I390" i="40"/>
  <c r="G390" i="40"/>
  <c r="F390" i="40"/>
  <c r="E390" i="40"/>
  <c r="U389" i="40"/>
  <c r="T389" i="40"/>
  <c r="S389" i="40"/>
  <c r="R389" i="40"/>
  <c r="Q389" i="40"/>
  <c r="P389" i="40"/>
  <c r="O389" i="40"/>
  <c r="N389" i="40"/>
  <c r="M389" i="40"/>
  <c r="L389" i="40"/>
  <c r="K389" i="40"/>
  <c r="J389" i="40" s="1"/>
  <c r="I389" i="40"/>
  <c r="G389" i="40"/>
  <c r="F389" i="40"/>
  <c r="E389" i="40"/>
  <c r="U388" i="40"/>
  <c r="T388" i="40"/>
  <c r="S388" i="40"/>
  <c r="R388" i="40"/>
  <c r="Q388" i="40"/>
  <c r="P388" i="40"/>
  <c r="O388" i="40"/>
  <c r="N388" i="40"/>
  <c r="M388" i="40"/>
  <c r="L388" i="40"/>
  <c r="K388" i="40"/>
  <c r="J388" i="40" s="1"/>
  <c r="I388" i="40"/>
  <c r="G388" i="40"/>
  <c r="F388" i="40"/>
  <c r="E388" i="40"/>
  <c r="U387" i="40"/>
  <c r="T387" i="40"/>
  <c r="S387" i="40"/>
  <c r="R387" i="40"/>
  <c r="Q387" i="40"/>
  <c r="P387" i="40"/>
  <c r="O387" i="40"/>
  <c r="N387" i="40"/>
  <c r="M387" i="40"/>
  <c r="L387" i="40"/>
  <c r="K387" i="40"/>
  <c r="J387" i="40" s="1"/>
  <c r="I387" i="40"/>
  <c r="G387" i="40"/>
  <c r="F387" i="40"/>
  <c r="E387" i="40"/>
  <c r="U386" i="40"/>
  <c r="T386" i="40"/>
  <c r="S386" i="40"/>
  <c r="R386" i="40"/>
  <c r="Q386" i="40"/>
  <c r="P386" i="40"/>
  <c r="O386" i="40"/>
  <c r="N386" i="40"/>
  <c r="M386" i="40"/>
  <c r="L386" i="40"/>
  <c r="K386" i="40"/>
  <c r="J386" i="40" s="1"/>
  <c r="I386" i="40"/>
  <c r="G386" i="40"/>
  <c r="F386" i="40"/>
  <c r="E386" i="40"/>
  <c r="U385" i="40"/>
  <c r="T385" i="40"/>
  <c r="S385" i="40"/>
  <c r="R385" i="40"/>
  <c r="Q385" i="40"/>
  <c r="P385" i="40"/>
  <c r="O385" i="40"/>
  <c r="N385" i="40"/>
  <c r="M385" i="40"/>
  <c r="L385" i="40"/>
  <c r="K385" i="40"/>
  <c r="J385" i="40" s="1"/>
  <c r="I385" i="40"/>
  <c r="G385" i="40"/>
  <c r="F385" i="40"/>
  <c r="E385" i="40"/>
  <c r="U384" i="40"/>
  <c r="T384" i="40"/>
  <c r="S384" i="40"/>
  <c r="R384" i="40"/>
  <c r="Q384" i="40"/>
  <c r="P384" i="40"/>
  <c r="O384" i="40"/>
  <c r="N384" i="40"/>
  <c r="M384" i="40"/>
  <c r="L384" i="40"/>
  <c r="K384" i="40"/>
  <c r="J384" i="40" s="1"/>
  <c r="I384" i="40"/>
  <c r="G384" i="40"/>
  <c r="F384" i="40"/>
  <c r="E384" i="40"/>
  <c r="U383" i="40"/>
  <c r="T383" i="40"/>
  <c r="S383" i="40"/>
  <c r="R383" i="40"/>
  <c r="Q383" i="40"/>
  <c r="P383" i="40"/>
  <c r="O383" i="40"/>
  <c r="N383" i="40"/>
  <c r="M383" i="40"/>
  <c r="L383" i="40"/>
  <c r="K383" i="40"/>
  <c r="J383" i="40" s="1"/>
  <c r="I383" i="40"/>
  <c r="G383" i="40"/>
  <c r="F383" i="40"/>
  <c r="E383" i="40"/>
  <c r="U382" i="40"/>
  <c r="T382" i="40"/>
  <c r="S382" i="40"/>
  <c r="R382" i="40"/>
  <c r="Q382" i="40"/>
  <c r="P382" i="40"/>
  <c r="O382" i="40"/>
  <c r="N382" i="40"/>
  <c r="M382" i="40"/>
  <c r="L382" i="40"/>
  <c r="K382" i="40"/>
  <c r="J382" i="40" s="1"/>
  <c r="I382" i="40"/>
  <c r="G382" i="40"/>
  <c r="F382" i="40"/>
  <c r="E382" i="40"/>
  <c r="U381" i="40"/>
  <c r="T381" i="40"/>
  <c r="S381" i="40"/>
  <c r="R381" i="40"/>
  <c r="Q381" i="40"/>
  <c r="P381" i="40"/>
  <c r="O381" i="40"/>
  <c r="N381" i="40"/>
  <c r="M381" i="40"/>
  <c r="L381" i="40"/>
  <c r="K381" i="40"/>
  <c r="J381" i="40" s="1"/>
  <c r="I381" i="40"/>
  <c r="G381" i="40"/>
  <c r="F381" i="40"/>
  <c r="E381" i="40"/>
  <c r="U380" i="40"/>
  <c r="T380" i="40"/>
  <c r="S380" i="40"/>
  <c r="R380" i="40"/>
  <c r="Q380" i="40"/>
  <c r="P380" i="40"/>
  <c r="O380" i="40"/>
  <c r="N380" i="40"/>
  <c r="M380" i="40"/>
  <c r="L380" i="40"/>
  <c r="K380" i="40"/>
  <c r="J380" i="40" s="1"/>
  <c r="I380" i="40"/>
  <c r="G380" i="40"/>
  <c r="F380" i="40"/>
  <c r="E380" i="40"/>
  <c r="U379" i="40"/>
  <c r="T379" i="40"/>
  <c r="S379" i="40"/>
  <c r="R379" i="40"/>
  <c r="Q379" i="40"/>
  <c r="P379" i="40"/>
  <c r="O379" i="40"/>
  <c r="N379" i="40"/>
  <c r="M379" i="40"/>
  <c r="L379" i="40"/>
  <c r="K379" i="40"/>
  <c r="J379" i="40" s="1"/>
  <c r="I379" i="40"/>
  <c r="G379" i="40"/>
  <c r="F379" i="40"/>
  <c r="E379" i="40"/>
  <c r="U378" i="40"/>
  <c r="T378" i="40"/>
  <c r="S378" i="40"/>
  <c r="R378" i="40"/>
  <c r="Q378" i="40"/>
  <c r="P378" i="40"/>
  <c r="O378" i="40"/>
  <c r="N378" i="40"/>
  <c r="M378" i="40"/>
  <c r="L378" i="40"/>
  <c r="K378" i="40"/>
  <c r="J378" i="40" s="1"/>
  <c r="I378" i="40"/>
  <c r="G378" i="40"/>
  <c r="F378" i="40"/>
  <c r="E378" i="40"/>
  <c r="U377" i="40"/>
  <c r="T377" i="40"/>
  <c r="S377" i="40"/>
  <c r="R377" i="40"/>
  <c r="Q377" i="40"/>
  <c r="P377" i="40"/>
  <c r="O377" i="40"/>
  <c r="N377" i="40"/>
  <c r="M377" i="40"/>
  <c r="L377" i="40"/>
  <c r="K377" i="40"/>
  <c r="J377" i="40" s="1"/>
  <c r="I377" i="40"/>
  <c r="G377" i="40"/>
  <c r="F377" i="40"/>
  <c r="E377" i="40"/>
  <c r="U376" i="40"/>
  <c r="T376" i="40"/>
  <c r="S376" i="40"/>
  <c r="R376" i="40"/>
  <c r="Q376" i="40"/>
  <c r="P376" i="40"/>
  <c r="O376" i="40"/>
  <c r="N376" i="40"/>
  <c r="M376" i="40"/>
  <c r="L376" i="40"/>
  <c r="K376" i="40"/>
  <c r="J376" i="40" s="1"/>
  <c r="I376" i="40"/>
  <c r="G376" i="40"/>
  <c r="F376" i="40"/>
  <c r="E376" i="40"/>
  <c r="U375" i="40"/>
  <c r="T375" i="40"/>
  <c r="S375" i="40"/>
  <c r="R375" i="40"/>
  <c r="Q375" i="40"/>
  <c r="P375" i="40"/>
  <c r="O375" i="40"/>
  <c r="N375" i="40"/>
  <c r="M375" i="40"/>
  <c r="L375" i="40"/>
  <c r="K375" i="40"/>
  <c r="J375" i="40" s="1"/>
  <c r="I375" i="40"/>
  <c r="G375" i="40"/>
  <c r="F375" i="40"/>
  <c r="E375" i="40"/>
  <c r="U374" i="40"/>
  <c r="T374" i="40"/>
  <c r="S374" i="40"/>
  <c r="R374" i="40"/>
  <c r="Q374" i="40"/>
  <c r="P374" i="40"/>
  <c r="O374" i="40"/>
  <c r="N374" i="40"/>
  <c r="M374" i="40"/>
  <c r="L374" i="40"/>
  <c r="K374" i="40"/>
  <c r="J374" i="40" s="1"/>
  <c r="I374" i="40"/>
  <c r="G374" i="40"/>
  <c r="F374" i="40"/>
  <c r="E374" i="40"/>
  <c r="U373" i="40"/>
  <c r="T373" i="40"/>
  <c r="S373" i="40"/>
  <c r="R373" i="40"/>
  <c r="Q373" i="40"/>
  <c r="P373" i="40"/>
  <c r="O373" i="40"/>
  <c r="N373" i="40"/>
  <c r="M373" i="40"/>
  <c r="L373" i="40"/>
  <c r="K373" i="40"/>
  <c r="J373" i="40" s="1"/>
  <c r="I373" i="40"/>
  <c r="G373" i="40"/>
  <c r="F373" i="40"/>
  <c r="E373" i="40"/>
  <c r="U372" i="40"/>
  <c r="T372" i="40"/>
  <c r="S372" i="40"/>
  <c r="R372" i="40"/>
  <c r="Q372" i="40"/>
  <c r="P372" i="40"/>
  <c r="O372" i="40"/>
  <c r="N372" i="40"/>
  <c r="M372" i="40"/>
  <c r="L372" i="40"/>
  <c r="K372" i="40"/>
  <c r="J372" i="40" s="1"/>
  <c r="I372" i="40"/>
  <c r="G372" i="40"/>
  <c r="F372" i="40"/>
  <c r="E372" i="40"/>
  <c r="U371" i="40"/>
  <c r="T371" i="40"/>
  <c r="S371" i="40"/>
  <c r="R371" i="40"/>
  <c r="Q371" i="40"/>
  <c r="P371" i="40"/>
  <c r="O371" i="40"/>
  <c r="N371" i="40"/>
  <c r="M371" i="40"/>
  <c r="L371" i="40"/>
  <c r="K371" i="40"/>
  <c r="J371" i="40" s="1"/>
  <c r="I371" i="40"/>
  <c r="G371" i="40"/>
  <c r="F371" i="40"/>
  <c r="E371" i="40"/>
  <c r="U370" i="40"/>
  <c r="T370" i="40"/>
  <c r="S370" i="40"/>
  <c r="R370" i="40"/>
  <c r="Q370" i="40"/>
  <c r="P370" i="40"/>
  <c r="O370" i="40"/>
  <c r="N370" i="40"/>
  <c r="M370" i="40"/>
  <c r="L370" i="40"/>
  <c r="K370" i="40"/>
  <c r="J370" i="40" s="1"/>
  <c r="I370" i="40"/>
  <c r="G370" i="40"/>
  <c r="F370" i="40"/>
  <c r="E370" i="40"/>
  <c r="U369" i="40"/>
  <c r="T369" i="40"/>
  <c r="S369" i="40"/>
  <c r="R369" i="40"/>
  <c r="Q369" i="40"/>
  <c r="P369" i="40"/>
  <c r="O369" i="40"/>
  <c r="N369" i="40"/>
  <c r="M369" i="40"/>
  <c r="L369" i="40"/>
  <c r="K369" i="40"/>
  <c r="J369" i="40" s="1"/>
  <c r="I369" i="40"/>
  <c r="G369" i="40"/>
  <c r="F369" i="40"/>
  <c r="E369" i="40"/>
  <c r="U368" i="40"/>
  <c r="T368" i="40"/>
  <c r="S368" i="40"/>
  <c r="R368" i="40"/>
  <c r="Q368" i="40"/>
  <c r="P368" i="40"/>
  <c r="O368" i="40"/>
  <c r="N368" i="40"/>
  <c r="M368" i="40"/>
  <c r="L368" i="40"/>
  <c r="K368" i="40"/>
  <c r="J368" i="40" s="1"/>
  <c r="I368" i="40"/>
  <c r="G368" i="40"/>
  <c r="F368" i="40"/>
  <c r="E368" i="40"/>
  <c r="U367" i="40"/>
  <c r="T367" i="40"/>
  <c r="S367" i="40"/>
  <c r="R367" i="40"/>
  <c r="Q367" i="40"/>
  <c r="P367" i="40"/>
  <c r="O367" i="40"/>
  <c r="N367" i="40"/>
  <c r="M367" i="40"/>
  <c r="L367" i="40"/>
  <c r="K367" i="40"/>
  <c r="J367" i="40" s="1"/>
  <c r="I367" i="40"/>
  <c r="G367" i="40"/>
  <c r="F367" i="40"/>
  <c r="E367" i="40"/>
  <c r="U366" i="40"/>
  <c r="T366" i="40"/>
  <c r="S366" i="40"/>
  <c r="R366" i="40"/>
  <c r="Q366" i="40"/>
  <c r="P366" i="40"/>
  <c r="O366" i="40"/>
  <c r="N366" i="40"/>
  <c r="M366" i="40"/>
  <c r="L366" i="40"/>
  <c r="K366" i="40"/>
  <c r="J366" i="40" s="1"/>
  <c r="I366" i="40"/>
  <c r="G366" i="40"/>
  <c r="F366" i="40"/>
  <c r="E366" i="40"/>
  <c r="U365" i="40"/>
  <c r="T365" i="40"/>
  <c r="S365" i="40"/>
  <c r="R365" i="40"/>
  <c r="Q365" i="40"/>
  <c r="P365" i="40"/>
  <c r="O365" i="40"/>
  <c r="N365" i="40"/>
  <c r="M365" i="40"/>
  <c r="L365" i="40"/>
  <c r="K365" i="40"/>
  <c r="J365" i="40" s="1"/>
  <c r="I365" i="40"/>
  <c r="G365" i="40"/>
  <c r="F365" i="40"/>
  <c r="E365" i="40"/>
  <c r="U364" i="40"/>
  <c r="T364" i="40"/>
  <c r="S364" i="40"/>
  <c r="R364" i="40"/>
  <c r="Q364" i="40"/>
  <c r="P364" i="40"/>
  <c r="O364" i="40"/>
  <c r="N364" i="40"/>
  <c r="M364" i="40"/>
  <c r="L364" i="40"/>
  <c r="K364" i="40"/>
  <c r="J364" i="40" s="1"/>
  <c r="I364" i="40"/>
  <c r="G364" i="40"/>
  <c r="F364" i="40"/>
  <c r="E364" i="40"/>
  <c r="U363" i="40"/>
  <c r="T363" i="40"/>
  <c r="S363" i="40"/>
  <c r="R363" i="40"/>
  <c r="Q363" i="40"/>
  <c r="P363" i="40"/>
  <c r="O363" i="40"/>
  <c r="N363" i="40"/>
  <c r="M363" i="40"/>
  <c r="L363" i="40"/>
  <c r="K363" i="40"/>
  <c r="J363" i="40" s="1"/>
  <c r="I363" i="40"/>
  <c r="G363" i="40"/>
  <c r="F363" i="40"/>
  <c r="E363" i="40"/>
  <c r="U362" i="40"/>
  <c r="T362" i="40"/>
  <c r="S362" i="40"/>
  <c r="R362" i="40"/>
  <c r="Q362" i="40"/>
  <c r="P362" i="40"/>
  <c r="O362" i="40"/>
  <c r="N362" i="40"/>
  <c r="M362" i="40"/>
  <c r="L362" i="40"/>
  <c r="K362" i="40"/>
  <c r="J362" i="40" s="1"/>
  <c r="I362" i="40"/>
  <c r="G362" i="40"/>
  <c r="F362" i="40"/>
  <c r="E362" i="40"/>
  <c r="U361" i="40"/>
  <c r="T361" i="40"/>
  <c r="S361" i="40"/>
  <c r="R361" i="40"/>
  <c r="Q361" i="40"/>
  <c r="P361" i="40"/>
  <c r="O361" i="40"/>
  <c r="N361" i="40"/>
  <c r="M361" i="40"/>
  <c r="L361" i="40"/>
  <c r="K361" i="40"/>
  <c r="J361" i="40" s="1"/>
  <c r="I361" i="40"/>
  <c r="G361" i="40"/>
  <c r="F361" i="40"/>
  <c r="E361" i="40"/>
  <c r="U360" i="40"/>
  <c r="T360" i="40"/>
  <c r="S360" i="40"/>
  <c r="R360" i="40"/>
  <c r="Q360" i="40"/>
  <c r="P360" i="40"/>
  <c r="O360" i="40"/>
  <c r="N360" i="40"/>
  <c r="M360" i="40"/>
  <c r="L360" i="40"/>
  <c r="K360" i="40"/>
  <c r="J360" i="40" s="1"/>
  <c r="I360" i="40"/>
  <c r="G360" i="40"/>
  <c r="F360" i="40"/>
  <c r="E360" i="40"/>
  <c r="U359" i="40"/>
  <c r="T359" i="40"/>
  <c r="S359" i="40"/>
  <c r="R359" i="40"/>
  <c r="Q359" i="40"/>
  <c r="P359" i="40"/>
  <c r="O359" i="40"/>
  <c r="N359" i="40"/>
  <c r="M359" i="40"/>
  <c r="L359" i="40"/>
  <c r="K359" i="40"/>
  <c r="J359" i="40" s="1"/>
  <c r="I359" i="40"/>
  <c r="G359" i="40"/>
  <c r="F359" i="40"/>
  <c r="E359" i="40"/>
  <c r="U358" i="40"/>
  <c r="T358" i="40"/>
  <c r="S358" i="40"/>
  <c r="R358" i="40"/>
  <c r="Q358" i="40"/>
  <c r="P358" i="40"/>
  <c r="O358" i="40"/>
  <c r="N358" i="40"/>
  <c r="M358" i="40"/>
  <c r="L358" i="40"/>
  <c r="K358" i="40"/>
  <c r="J358" i="40" s="1"/>
  <c r="I358" i="40"/>
  <c r="G358" i="40"/>
  <c r="F358" i="40"/>
  <c r="E358" i="40"/>
  <c r="U357" i="40"/>
  <c r="T357" i="40"/>
  <c r="S357" i="40"/>
  <c r="R357" i="40"/>
  <c r="Q357" i="40"/>
  <c r="P357" i="40"/>
  <c r="O357" i="40"/>
  <c r="N357" i="40"/>
  <c r="M357" i="40"/>
  <c r="L357" i="40"/>
  <c r="K357" i="40"/>
  <c r="J357" i="40" s="1"/>
  <c r="I357" i="40"/>
  <c r="G357" i="40"/>
  <c r="F357" i="40"/>
  <c r="E357" i="40"/>
  <c r="U356" i="40"/>
  <c r="T356" i="40"/>
  <c r="S356" i="40"/>
  <c r="R356" i="40"/>
  <c r="Q356" i="40"/>
  <c r="P356" i="40"/>
  <c r="O356" i="40"/>
  <c r="N356" i="40"/>
  <c r="M356" i="40"/>
  <c r="L356" i="40"/>
  <c r="K356" i="40"/>
  <c r="J356" i="40" s="1"/>
  <c r="I356" i="40"/>
  <c r="G356" i="40"/>
  <c r="F356" i="40"/>
  <c r="E356" i="40"/>
  <c r="U355" i="40"/>
  <c r="T355" i="40"/>
  <c r="S355" i="40"/>
  <c r="R355" i="40"/>
  <c r="Q355" i="40"/>
  <c r="P355" i="40"/>
  <c r="O355" i="40"/>
  <c r="N355" i="40"/>
  <c r="M355" i="40"/>
  <c r="L355" i="40"/>
  <c r="K355" i="40"/>
  <c r="J355" i="40" s="1"/>
  <c r="I355" i="40"/>
  <c r="G355" i="40"/>
  <c r="F355" i="40"/>
  <c r="E355" i="40"/>
  <c r="U354" i="40"/>
  <c r="T354" i="40"/>
  <c r="S354" i="40"/>
  <c r="R354" i="40"/>
  <c r="Q354" i="40"/>
  <c r="P354" i="40"/>
  <c r="O354" i="40"/>
  <c r="N354" i="40"/>
  <c r="M354" i="40"/>
  <c r="L354" i="40"/>
  <c r="K354" i="40"/>
  <c r="J354" i="40" s="1"/>
  <c r="I354" i="40"/>
  <c r="G354" i="40"/>
  <c r="F354" i="40"/>
  <c r="E354" i="40"/>
  <c r="U353" i="40"/>
  <c r="T353" i="40"/>
  <c r="S353" i="40"/>
  <c r="R353" i="40"/>
  <c r="Q353" i="40"/>
  <c r="P353" i="40"/>
  <c r="O353" i="40"/>
  <c r="N353" i="40"/>
  <c r="M353" i="40"/>
  <c r="L353" i="40"/>
  <c r="K353" i="40"/>
  <c r="J353" i="40" s="1"/>
  <c r="I353" i="40"/>
  <c r="G353" i="40"/>
  <c r="F353" i="40"/>
  <c r="E353" i="40"/>
  <c r="U352" i="40"/>
  <c r="T352" i="40"/>
  <c r="S352" i="40"/>
  <c r="R352" i="40"/>
  <c r="Q352" i="40"/>
  <c r="P352" i="40"/>
  <c r="O352" i="40"/>
  <c r="N352" i="40"/>
  <c r="M352" i="40"/>
  <c r="L352" i="40"/>
  <c r="K352" i="40"/>
  <c r="J352" i="40" s="1"/>
  <c r="I352" i="40"/>
  <c r="G352" i="40"/>
  <c r="F352" i="40"/>
  <c r="E352" i="40"/>
  <c r="U351" i="40"/>
  <c r="T351" i="40"/>
  <c r="S351" i="40"/>
  <c r="R351" i="40"/>
  <c r="Q351" i="40"/>
  <c r="P351" i="40"/>
  <c r="O351" i="40"/>
  <c r="N351" i="40"/>
  <c r="M351" i="40"/>
  <c r="L351" i="40"/>
  <c r="K351" i="40"/>
  <c r="J351" i="40" s="1"/>
  <c r="I351" i="40"/>
  <c r="G351" i="40"/>
  <c r="F351" i="40"/>
  <c r="E351" i="40"/>
  <c r="U350" i="40"/>
  <c r="T350" i="40"/>
  <c r="S350" i="40"/>
  <c r="R350" i="40"/>
  <c r="Q350" i="40"/>
  <c r="P350" i="40"/>
  <c r="O350" i="40"/>
  <c r="N350" i="40"/>
  <c r="M350" i="40"/>
  <c r="L350" i="40"/>
  <c r="K350" i="40"/>
  <c r="J350" i="40" s="1"/>
  <c r="I350" i="40"/>
  <c r="G350" i="40"/>
  <c r="F350" i="40"/>
  <c r="E350" i="40"/>
  <c r="U349" i="40"/>
  <c r="T349" i="40"/>
  <c r="S349" i="40"/>
  <c r="R349" i="40"/>
  <c r="Q349" i="40"/>
  <c r="P349" i="40"/>
  <c r="O349" i="40"/>
  <c r="N349" i="40"/>
  <c r="M349" i="40"/>
  <c r="L349" i="40"/>
  <c r="K349" i="40"/>
  <c r="J349" i="40" s="1"/>
  <c r="I349" i="40"/>
  <c r="G349" i="40"/>
  <c r="F349" i="40"/>
  <c r="E349" i="40"/>
  <c r="U348" i="40"/>
  <c r="T348" i="40"/>
  <c r="S348" i="40"/>
  <c r="R348" i="40"/>
  <c r="Q348" i="40"/>
  <c r="P348" i="40"/>
  <c r="O348" i="40"/>
  <c r="N348" i="40"/>
  <c r="M348" i="40"/>
  <c r="L348" i="40"/>
  <c r="K348" i="40"/>
  <c r="J348" i="40" s="1"/>
  <c r="I348" i="40"/>
  <c r="G348" i="40"/>
  <c r="F348" i="40"/>
  <c r="E348" i="40"/>
  <c r="U347" i="40"/>
  <c r="T347" i="40"/>
  <c r="S347" i="40"/>
  <c r="R347" i="40"/>
  <c r="Q347" i="40"/>
  <c r="P347" i="40"/>
  <c r="O347" i="40"/>
  <c r="N347" i="40"/>
  <c r="M347" i="40"/>
  <c r="L347" i="40"/>
  <c r="K347" i="40"/>
  <c r="J347" i="40" s="1"/>
  <c r="I347" i="40"/>
  <c r="G347" i="40"/>
  <c r="F347" i="40"/>
  <c r="E347" i="40"/>
  <c r="U346" i="40"/>
  <c r="T346" i="40"/>
  <c r="S346" i="40"/>
  <c r="R346" i="40"/>
  <c r="Q346" i="40"/>
  <c r="P346" i="40"/>
  <c r="O346" i="40"/>
  <c r="N346" i="40"/>
  <c r="M346" i="40"/>
  <c r="L346" i="40"/>
  <c r="K346" i="40"/>
  <c r="J346" i="40" s="1"/>
  <c r="I346" i="40"/>
  <c r="G346" i="40"/>
  <c r="F346" i="40"/>
  <c r="E346" i="40"/>
  <c r="U345" i="40"/>
  <c r="T345" i="40"/>
  <c r="S345" i="40"/>
  <c r="R345" i="40"/>
  <c r="Q345" i="40"/>
  <c r="P345" i="40"/>
  <c r="O345" i="40"/>
  <c r="N345" i="40"/>
  <c r="M345" i="40"/>
  <c r="L345" i="40"/>
  <c r="K345" i="40"/>
  <c r="J345" i="40" s="1"/>
  <c r="I345" i="40"/>
  <c r="G345" i="40"/>
  <c r="F345" i="40"/>
  <c r="E345" i="40"/>
  <c r="U344" i="40"/>
  <c r="T344" i="40"/>
  <c r="S344" i="40"/>
  <c r="R344" i="40"/>
  <c r="Q344" i="40"/>
  <c r="P344" i="40"/>
  <c r="O344" i="40"/>
  <c r="N344" i="40"/>
  <c r="M344" i="40"/>
  <c r="L344" i="40"/>
  <c r="K344" i="40"/>
  <c r="J344" i="40" s="1"/>
  <c r="I344" i="40"/>
  <c r="G344" i="40"/>
  <c r="F344" i="40"/>
  <c r="E344" i="40"/>
  <c r="U343" i="40"/>
  <c r="T343" i="40"/>
  <c r="S343" i="40"/>
  <c r="R343" i="40"/>
  <c r="Q343" i="40"/>
  <c r="P343" i="40"/>
  <c r="O343" i="40"/>
  <c r="N343" i="40"/>
  <c r="M343" i="40"/>
  <c r="L343" i="40"/>
  <c r="K343" i="40"/>
  <c r="J343" i="40" s="1"/>
  <c r="I343" i="40"/>
  <c r="G343" i="40"/>
  <c r="F343" i="40"/>
  <c r="E343" i="40"/>
  <c r="U342" i="40"/>
  <c r="T342" i="40"/>
  <c r="S342" i="40"/>
  <c r="R342" i="40"/>
  <c r="Q342" i="40"/>
  <c r="P342" i="40"/>
  <c r="O342" i="40"/>
  <c r="N342" i="40"/>
  <c r="M342" i="40"/>
  <c r="L342" i="40"/>
  <c r="K342" i="40"/>
  <c r="J342" i="40" s="1"/>
  <c r="I342" i="40"/>
  <c r="G342" i="40"/>
  <c r="F342" i="40"/>
  <c r="E342" i="40"/>
  <c r="U341" i="40"/>
  <c r="T341" i="40"/>
  <c r="S341" i="40"/>
  <c r="R341" i="40"/>
  <c r="Q341" i="40"/>
  <c r="P341" i="40"/>
  <c r="O341" i="40"/>
  <c r="N341" i="40"/>
  <c r="M341" i="40"/>
  <c r="L341" i="40"/>
  <c r="K341" i="40"/>
  <c r="J341" i="40" s="1"/>
  <c r="I341" i="40"/>
  <c r="G341" i="40"/>
  <c r="F341" i="40"/>
  <c r="E341" i="40"/>
  <c r="U340" i="40"/>
  <c r="T340" i="40"/>
  <c r="S340" i="40"/>
  <c r="R340" i="40"/>
  <c r="Q340" i="40"/>
  <c r="P340" i="40"/>
  <c r="O340" i="40"/>
  <c r="N340" i="40"/>
  <c r="M340" i="40"/>
  <c r="L340" i="40"/>
  <c r="K340" i="40"/>
  <c r="J340" i="40" s="1"/>
  <c r="I340" i="40"/>
  <c r="G340" i="40"/>
  <c r="F340" i="40"/>
  <c r="E340" i="40"/>
  <c r="U339" i="40"/>
  <c r="T339" i="40"/>
  <c r="S339" i="40"/>
  <c r="R339" i="40"/>
  <c r="Q339" i="40"/>
  <c r="P339" i="40"/>
  <c r="O339" i="40"/>
  <c r="N339" i="40"/>
  <c r="M339" i="40"/>
  <c r="L339" i="40"/>
  <c r="K339" i="40"/>
  <c r="J339" i="40" s="1"/>
  <c r="I339" i="40"/>
  <c r="G339" i="40"/>
  <c r="F339" i="40"/>
  <c r="E339" i="40"/>
  <c r="U338" i="40"/>
  <c r="T338" i="40"/>
  <c r="S338" i="40"/>
  <c r="R338" i="40"/>
  <c r="Q338" i="40"/>
  <c r="P338" i="40"/>
  <c r="O338" i="40"/>
  <c r="N338" i="40"/>
  <c r="M338" i="40"/>
  <c r="L338" i="40"/>
  <c r="K338" i="40"/>
  <c r="J338" i="40" s="1"/>
  <c r="I338" i="40"/>
  <c r="G338" i="40"/>
  <c r="F338" i="40"/>
  <c r="E338" i="40"/>
  <c r="U337" i="40"/>
  <c r="T337" i="40"/>
  <c r="S337" i="40"/>
  <c r="R337" i="40"/>
  <c r="Q337" i="40"/>
  <c r="P337" i="40"/>
  <c r="O337" i="40"/>
  <c r="N337" i="40"/>
  <c r="M337" i="40"/>
  <c r="L337" i="40"/>
  <c r="K337" i="40"/>
  <c r="J337" i="40" s="1"/>
  <c r="I337" i="40"/>
  <c r="G337" i="40"/>
  <c r="F337" i="40"/>
  <c r="E337" i="40"/>
  <c r="U336" i="40"/>
  <c r="T336" i="40"/>
  <c r="S336" i="40"/>
  <c r="R336" i="40"/>
  <c r="Q336" i="40"/>
  <c r="P336" i="40"/>
  <c r="O336" i="40"/>
  <c r="N336" i="40"/>
  <c r="M336" i="40"/>
  <c r="L336" i="40"/>
  <c r="K336" i="40"/>
  <c r="J336" i="40" s="1"/>
  <c r="I336" i="40"/>
  <c r="G336" i="40"/>
  <c r="F336" i="40"/>
  <c r="E336" i="40"/>
  <c r="U335" i="40"/>
  <c r="T335" i="40"/>
  <c r="S335" i="40"/>
  <c r="R335" i="40"/>
  <c r="Q335" i="40"/>
  <c r="P335" i="40"/>
  <c r="O335" i="40"/>
  <c r="N335" i="40"/>
  <c r="M335" i="40"/>
  <c r="L335" i="40"/>
  <c r="K335" i="40"/>
  <c r="J335" i="40" s="1"/>
  <c r="I335" i="40"/>
  <c r="G335" i="40"/>
  <c r="F335" i="40"/>
  <c r="E335" i="40"/>
  <c r="U334" i="40"/>
  <c r="T334" i="40"/>
  <c r="S334" i="40"/>
  <c r="R334" i="40"/>
  <c r="Q334" i="40"/>
  <c r="P334" i="40"/>
  <c r="O334" i="40"/>
  <c r="N334" i="40"/>
  <c r="M334" i="40"/>
  <c r="L334" i="40"/>
  <c r="K334" i="40"/>
  <c r="J334" i="40" s="1"/>
  <c r="I334" i="40"/>
  <c r="G334" i="40"/>
  <c r="F334" i="40"/>
  <c r="E334" i="40"/>
  <c r="U333" i="40"/>
  <c r="T333" i="40"/>
  <c r="S333" i="40"/>
  <c r="R333" i="40"/>
  <c r="Q333" i="40"/>
  <c r="P333" i="40"/>
  <c r="O333" i="40"/>
  <c r="N333" i="40"/>
  <c r="M333" i="40"/>
  <c r="L333" i="40"/>
  <c r="K333" i="40"/>
  <c r="J333" i="40" s="1"/>
  <c r="I333" i="40"/>
  <c r="G333" i="40"/>
  <c r="F333" i="40"/>
  <c r="E333" i="40"/>
  <c r="U332" i="40"/>
  <c r="T332" i="40"/>
  <c r="S332" i="40"/>
  <c r="R332" i="40"/>
  <c r="Q332" i="40"/>
  <c r="P332" i="40"/>
  <c r="O332" i="40"/>
  <c r="N332" i="40"/>
  <c r="M332" i="40"/>
  <c r="L332" i="40"/>
  <c r="K332" i="40"/>
  <c r="J332" i="40" s="1"/>
  <c r="I332" i="40"/>
  <c r="G332" i="40"/>
  <c r="F332" i="40"/>
  <c r="E332" i="40"/>
  <c r="U331" i="40"/>
  <c r="T331" i="40"/>
  <c r="S331" i="40"/>
  <c r="R331" i="40"/>
  <c r="Q331" i="40"/>
  <c r="P331" i="40"/>
  <c r="O331" i="40"/>
  <c r="N331" i="40"/>
  <c r="M331" i="40"/>
  <c r="L331" i="40"/>
  <c r="K331" i="40"/>
  <c r="J331" i="40" s="1"/>
  <c r="I331" i="40"/>
  <c r="G331" i="40"/>
  <c r="F331" i="40"/>
  <c r="E331" i="40"/>
  <c r="U330" i="40"/>
  <c r="T330" i="40"/>
  <c r="S330" i="40"/>
  <c r="R330" i="40"/>
  <c r="Q330" i="40"/>
  <c r="P330" i="40"/>
  <c r="O330" i="40"/>
  <c r="N330" i="40"/>
  <c r="M330" i="40"/>
  <c r="L330" i="40"/>
  <c r="K330" i="40"/>
  <c r="J330" i="40" s="1"/>
  <c r="I330" i="40"/>
  <c r="G330" i="40"/>
  <c r="F330" i="40"/>
  <c r="E330" i="40"/>
  <c r="U329" i="40"/>
  <c r="T329" i="40"/>
  <c r="S329" i="40"/>
  <c r="R329" i="40"/>
  <c r="Q329" i="40"/>
  <c r="P329" i="40"/>
  <c r="O329" i="40"/>
  <c r="N329" i="40"/>
  <c r="M329" i="40"/>
  <c r="L329" i="40"/>
  <c r="K329" i="40"/>
  <c r="J329" i="40" s="1"/>
  <c r="I329" i="40"/>
  <c r="G329" i="40"/>
  <c r="F329" i="40"/>
  <c r="E329" i="40"/>
  <c r="U328" i="40"/>
  <c r="T328" i="40"/>
  <c r="S328" i="40"/>
  <c r="R328" i="40"/>
  <c r="Q328" i="40"/>
  <c r="P328" i="40"/>
  <c r="O328" i="40"/>
  <c r="N328" i="40"/>
  <c r="M328" i="40"/>
  <c r="L328" i="40"/>
  <c r="K328" i="40"/>
  <c r="J328" i="40" s="1"/>
  <c r="I328" i="40"/>
  <c r="G328" i="40"/>
  <c r="F328" i="40"/>
  <c r="E328" i="40"/>
  <c r="U327" i="40"/>
  <c r="T327" i="40"/>
  <c r="S327" i="40"/>
  <c r="R327" i="40"/>
  <c r="Q327" i="40"/>
  <c r="P327" i="40"/>
  <c r="O327" i="40"/>
  <c r="N327" i="40"/>
  <c r="M327" i="40"/>
  <c r="L327" i="40"/>
  <c r="K327" i="40"/>
  <c r="J327" i="40" s="1"/>
  <c r="I327" i="40"/>
  <c r="G327" i="40"/>
  <c r="F327" i="40"/>
  <c r="E327" i="40"/>
  <c r="U326" i="40"/>
  <c r="T326" i="40"/>
  <c r="S326" i="40"/>
  <c r="R326" i="40"/>
  <c r="Q326" i="40"/>
  <c r="P326" i="40"/>
  <c r="O326" i="40"/>
  <c r="N326" i="40"/>
  <c r="M326" i="40"/>
  <c r="L326" i="40"/>
  <c r="K326" i="40"/>
  <c r="J326" i="40" s="1"/>
  <c r="I326" i="40"/>
  <c r="G326" i="40"/>
  <c r="F326" i="40"/>
  <c r="E326" i="40"/>
  <c r="U325" i="40"/>
  <c r="T325" i="40"/>
  <c r="S325" i="40"/>
  <c r="R325" i="40"/>
  <c r="Q325" i="40"/>
  <c r="P325" i="40"/>
  <c r="O325" i="40"/>
  <c r="N325" i="40"/>
  <c r="M325" i="40"/>
  <c r="L325" i="40"/>
  <c r="K325" i="40"/>
  <c r="J325" i="40" s="1"/>
  <c r="I325" i="40"/>
  <c r="G325" i="40"/>
  <c r="F325" i="40"/>
  <c r="E325" i="40"/>
  <c r="U324" i="40"/>
  <c r="T324" i="40"/>
  <c r="S324" i="40"/>
  <c r="R324" i="40"/>
  <c r="Q324" i="40"/>
  <c r="P324" i="40"/>
  <c r="O324" i="40"/>
  <c r="N324" i="40"/>
  <c r="M324" i="40"/>
  <c r="L324" i="40"/>
  <c r="K324" i="40"/>
  <c r="J324" i="40" s="1"/>
  <c r="I324" i="40"/>
  <c r="G324" i="40"/>
  <c r="F324" i="40"/>
  <c r="E324" i="40"/>
  <c r="U323" i="40"/>
  <c r="T323" i="40"/>
  <c r="S323" i="40"/>
  <c r="R323" i="40"/>
  <c r="Q323" i="40"/>
  <c r="P323" i="40"/>
  <c r="O323" i="40"/>
  <c r="N323" i="40"/>
  <c r="M323" i="40"/>
  <c r="L323" i="40"/>
  <c r="K323" i="40"/>
  <c r="J323" i="40" s="1"/>
  <c r="I323" i="40"/>
  <c r="G323" i="40"/>
  <c r="F323" i="40"/>
  <c r="E323" i="40"/>
  <c r="U322" i="40"/>
  <c r="T322" i="40"/>
  <c r="S322" i="40"/>
  <c r="R322" i="40"/>
  <c r="Q322" i="40"/>
  <c r="P322" i="40"/>
  <c r="O322" i="40"/>
  <c r="N322" i="40"/>
  <c r="M322" i="40"/>
  <c r="L322" i="40"/>
  <c r="K322" i="40"/>
  <c r="J322" i="40" s="1"/>
  <c r="I322" i="40"/>
  <c r="G322" i="40"/>
  <c r="F322" i="40"/>
  <c r="E322" i="40"/>
  <c r="U321" i="40"/>
  <c r="T321" i="40"/>
  <c r="S321" i="40"/>
  <c r="R321" i="40"/>
  <c r="Q321" i="40"/>
  <c r="P321" i="40"/>
  <c r="O321" i="40"/>
  <c r="N321" i="40"/>
  <c r="M321" i="40"/>
  <c r="L321" i="40"/>
  <c r="K321" i="40"/>
  <c r="J321" i="40" s="1"/>
  <c r="I321" i="40"/>
  <c r="G321" i="40"/>
  <c r="F321" i="40"/>
  <c r="E321" i="40"/>
  <c r="U320" i="40"/>
  <c r="T320" i="40"/>
  <c r="S320" i="40"/>
  <c r="R320" i="40"/>
  <c r="Q320" i="40"/>
  <c r="P320" i="40"/>
  <c r="O320" i="40"/>
  <c r="N320" i="40"/>
  <c r="M320" i="40"/>
  <c r="L320" i="40"/>
  <c r="K320" i="40"/>
  <c r="J320" i="40" s="1"/>
  <c r="I320" i="40"/>
  <c r="G320" i="40"/>
  <c r="F320" i="40"/>
  <c r="E320" i="40"/>
  <c r="U319" i="40"/>
  <c r="T319" i="40"/>
  <c r="S319" i="40"/>
  <c r="R319" i="40"/>
  <c r="Q319" i="40"/>
  <c r="P319" i="40"/>
  <c r="O319" i="40"/>
  <c r="N319" i="40"/>
  <c r="M319" i="40"/>
  <c r="L319" i="40"/>
  <c r="K319" i="40"/>
  <c r="J319" i="40" s="1"/>
  <c r="I319" i="40"/>
  <c r="G319" i="40"/>
  <c r="F319" i="40"/>
  <c r="E319" i="40"/>
  <c r="U318" i="40"/>
  <c r="T318" i="40"/>
  <c r="S318" i="40"/>
  <c r="R318" i="40"/>
  <c r="Q318" i="40"/>
  <c r="P318" i="40"/>
  <c r="O318" i="40"/>
  <c r="N318" i="40"/>
  <c r="M318" i="40"/>
  <c r="L318" i="40"/>
  <c r="K318" i="40"/>
  <c r="J318" i="40" s="1"/>
  <c r="I318" i="40"/>
  <c r="G318" i="40"/>
  <c r="F318" i="40"/>
  <c r="E318" i="40"/>
  <c r="U317" i="40"/>
  <c r="T317" i="40"/>
  <c r="S317" i="40"/>
  <c r="R317" i="40"/>
  <c r="Q317" i="40"/>
  <c r="P317" i="40"/>
  <c r="O317" i="40"/>
  <c r="N317" i="40"/>
  <c r="M317" i="40"/>
  <c r="L317" i="40"/>
  <c r="K317" i="40"/>
  <c r="J317" i="40" s="1"/>
  <c r="I317" i="40"/>
  <c r="G317" i="40"/>
  <c r="F317" i="40"/>
  <c r="E317" i="40"/>
  <c r="U316" i="40"/>
  <c r="T316" i="40"/>
  <c r="S316" i="40"/>
  <c r="R316" i="40"/>
  <c r="Q316" i="40"/>
  <c r="P316" i="40"/>
  <c r="O316" i="40"/>
  <c r="N316" i="40"/>
  <c r="M316" i="40"/>
  <c r="L316" i="40"/>
  <c r="K316" i="40"/>
  <c r="J316" i="40" s="1"/>
  <c r="I316" i="40"/>
  <c r="G316" i="40"/>
  <c r="F316" i="40"/>
  <c r="E316" i="40"/>
  <c r="U315" i="40"/>
  <c r="T315" i="40"/>
  <c r="S315" i="40"/>
  <c r="R315" i="40"/>
  <c r="Q315" i="40"/>
  <c r="P315" i="40"/>
  <c r="O315" i="40"/>
  <c r="N315" i="40"/>
  <c r="M315" i="40"/>
  <c r="L315" i="40"/>
  <c r="K315" i="40"/>
  <c r="J315" i="40" s="1"/>
  <c r="I315" i="40"/>
  <c r="G315" i="40"/>
  <c r="F315" i="40"/>
  <c r="E315" i="40"/>
  <c r="U314" i="40"/>
  <c r="T314" i="40"/>
  <c r="S314" i="40"/>
  <c r="R314" i="40"/>
  <c r="Q314" i="40"/>
  <c r="P314" i="40"/>
  <c r="O314" i="40"/>
  <c r="N314" i="40"/>
  <c r="M314" i="40"/>
  <c r="L314" i="40"/>
  <c r="K314" i="40"/>
  <c r="J314" i="40" s="1"/>
  <c r="I314" i="40"/>
  <c r="G314" i="40"/>
  <c r="F314" i="40"/>
  <c r="E314" i="40"/>
  <c r="U313" i="40"/>
  <c r="T313" i="40"/>
  <c r="S313" i="40"/>
  <c r="R313" i="40"/>
  <c r="Q313" i="40"/>
  <c r="P313" i="40"/>
  <c r="O313" i="40"/>
  <c r="N313" i="40"/>
  <c r="M313" i="40"/>
  <c r="L313" i="40"/>
  <c r="K313" i="40"/>
  <c r="J313" i="40" s="1"/>
  <c r="I313" i="40"/>
  <c r="G313" i="40"/>
  <c r="F313" i="40"/>
  <c r="E313" i="40"/>
  <c r="U312" i="40"/>
  <c r="T312" i="40"/>
  <c r="S312" i="40"/>
  <c r="R312" i="40"/>
  <c r="Q312" i="40"/>
  <c r="P312" i="40"/>
  <c r="O312" i="40"/>
  <c r="N312" i="40"/>
  <c r="M312" i="40"/>
  <c r="L312" i="40"/>
  <c r="K312" i="40"/>
  <c r="J312" i="40" s="1"/>
  <c r="I312" i="40"/>
  <c r="G312" i="40"/>
  <c r="F312" i="40"/>
  <c r="E312" i="40"/>
  <c r="U311" i="40"/>
  <c r="T311" i="40"/>
  <c r="S311" i="40"/>
  <c r="R311" i="40"/>
  <c r="Q311" i="40"/>
  <c r="P311" i="40"/>
  <c r="O311" i="40"/>
  <c r="N311" i="40"/>
  <c r="M311" i="40"/>
  <c r="L311" i="40"/>
  <c r="K311" i="40"/>
  <c r="J311" i="40" s="1"/>
  <c r="I311" i="40"/>
  <c r="G311" i="40"/>
  <c r="F311" i="40"/>
  <c r="E311" i="40"/>
  <c r="U310" i="40"/>
  <c r="T310" i="40"/>
  <c r="S310" i="40"/>
  <c r="R310" i="40"/>
  <c r="Q310" i="40"/>
  <c r="P310" i="40"/>
  <c r="O310" i="40"/>
  <c r="N310" i="40"/>
  <c r="M310" i="40"/>
  <c r="L310" i="40"/>
  <c r="K310" i="40"/>
  <c r="J310" i="40" s="1"/>
  <c r="I310" i="40"/>
  <c r="G310" i="40"/>
  <c r="F310" i="40"/>
  <c r="E310" i="40"/>
  <c r="U309" i="40"/>
  <c r="T309" i="40"/>
  <c r="S309" i="40"/>
  <c r="R309" i="40"/>
  <c r="Q309" i="40"/>
  <c r="P309" i="40"/>
  <c r="O309" i="40"/>
  <c r="N309" i="40"/>
  <c r="M309" i="40"/>
  <c r="L309" i="40"/>
  <c r="K309" i="40"/>
  <c r="J309" i="40" s="1"/>
  <c r="I309" i="40"/>
  <c r="G309" i="40"/>
  <c r="F309" i="40"/>
  <c r="E309" i="40"/>
  <c r="U308" i="40"/>
  <c r="T308" i="40"/>
  <c r="S308" i="40"/>
  <c r="R308" i="40"/>
  <c r="Q308" i="40"/>
  <c r="P308" i="40"/>
  <c r="O308" i="40"/>
  <c r="N308" i="40"/>
  <c r="M308" i="40"/>
  <c r="L308" i="40"/>
  <c r="K308" i="40"/>
  <c r="J308" i="40" s="1"/>
  <c r="I308" i="40"/>
  <c r="G308" i="40"/>
  <c r="F308" i="40"/>
  <c r="E308" i="40"/>
  <c r="U307" i="40"/>
  <c r="T307" i="40"/>
  <c r="S307" i="40"/>
  <c r="R307" i="40"/>
  <c r="Q307" i="40"/>
  <c r="P307" i="40"/>
  <c r="O307" i="40"/>
  <c r="N307" i="40"/>
  <c r="M307" i="40"/>
  <c r="L307" i="40"/>
  <c r="K307" i="40"/>
  <c r="J307" i="40" s="1"/>
  <c r="I307" i="40"/>
  <c r="G307" i="40"/>
  <c r="F307" i="40"/>
  <c r="E307" i="40"/>
  <c r="U306" i="40"/>
  <c r="T306" i="40"/>
  <c r="S306" i="40"/>
  <c r="R306" i="40"/>
  <c r="Q306" i="40"/>
  <c r="P306" i="40"/>
  <c r="O306" i="40"/>
  <c r="N306" i="40"/>
  <c r="M306" i="40"/>
  <c r="L306" i="40"/>
  <c r="K306" i="40"/>
  <c r="J306" i="40" s="1"/>
  <c r="I306" i="40"/>
  <c r="G306" i="40"/>
  <c r="F306" i="40"/>
  <c r="E306" i="40"/>
  <c r="U305" i="40"/>
  <c r="T305" i="40"/>
  <c r="S305" i="40"/>
  <c r="R305" i="40"/>
  <c r="Q305" i="40"/>
  <c r="P305" i="40"/>
  <c r="O305" i="40"/>
  <c r="N305" i="40"/>
  <c r="M305" i="40"/>
  <c r="L305" i="40"/>
  <c r="K305" i="40"/>
  <c r="J305" i="40" s="1"/>
  <c r="I305" i="40"/>
  <c r="G305" i="40"/>
  <c r="F305" i="40"/>
  <c r="E305" i="40"/>
  <c r="U304" i="40"/>
  <c r="T304" i="40"/>
  <c r="S304" i="40"/>
  <c r="R304" i="40"/>
  <c r="Q304" i="40"/>
  <c r="P304" i="40"/>
  <c r="O304" i="40"/>
  <c r="N304" i="40"/>
  <c r="M304" i="40"/>
  <c r="L304" i="40"/>
  <c r="K304" i="40"/>
  <c r="J304" i="40" s="1"/>
  <c r="I304" i="40"/>
  <c r="G304" i="40"/>
  <c r="F304" i="40"/>
  <c r="E304" i="40"/>
  <c r="U303" i="40"/>
  <c r="T303" i="40"/>
  <c r="S303" i="40"/>
  <c r="R303" i="40"/>
  <c r="Q303" i="40"/>
  <c r="P303" i="40"/>
  <c r="O303" i="40"/>
  <c r="N303" i="40"/>
  <c r="M303" i="40"/>
  <c r="L303" i="40"/>
  <c r="K303" i="40"/>
  <c r="J303" i="40" s="1"/>
  <c r="I303" i="40"/>
  <c r="G303" i="40"/>
  <c r="F303" i="40"/>
  <c r="E303" i="40"/>
  <c r="U302" i="40"/>
  <c r="T302" i="40"/>
  <c r="S302" i="40"/>
  <c r="R302" i="40"/>
  <c r="Q302" i="40"/>
  <c r="P302" i="40"/>
  <c r="O302" i="40"/>
  <c r="N302" i="40"/>
  <c r="M302" i="40"/>
  <c r="L302" i="40"/>
  <c r="K302" i="40"/>
  <c r="J302" i="40" s="1"/>
  <c r="I302" i="40"/>
  <c r="G302" i="40"/>
  <c r="F302" i="40"/>
  <c r="E302" i="40"/>
  <c r="U301" i="40"/>
  <c r="T301" i="40"/>
  <c r="S301" i="40"/>
  <c r="R301" i="40"/>
  <c r="Q301" i="40"/>
  <c r="P301" i="40"/>
  <c r="O301" i="40"/>
  <c r="N301" i="40"/>
  <c r="M301" i="40"/>
  <c r="L301" i="40"/>
  <c r="K301" i="40"/>
  <c r="J301" i="40" s="1"/>
  <c r="I301" i="40"/>
  <c r="G301" i="40"/>
  <c r="F301" i="40"/>
  <c r="E301" i="40"/>
  <c r="U300" i="40"/>
  <c r="T300" i="40"/>
  <c r="S300" i="40"/>
  <c r="R300" i="40"/>
  <c r="Q300" i="40"/>
  <c r="P300" i="40"/>
  <c r="O300" i="40"/>
  <c r="N300" i="40"/>
  <c r="M300" i="40"/>
  <c r="L300" i="40"/>
  <c r="K300" i="40"/>
  <c r="J300" i="40" s="1"/>
  <c r="I300" i="40"/>
  <c r="G300" i="40"/>
  <c r="F300" i="40"/>
  <c r="E300" i="40"/>
  <c r="U299" i="40"/>
  <c r="T299" i="40"/>
  <c r="S299" i="40"/>
  <c r="R299" i="40"/>
  <c r="Q299" i="40"/>
  <c r="P299" i="40"/>
  <c r="O299" i="40"/>
  <c r="N299" i="40"/>
  <c r="M299" i="40"/>
  <c r="L299" i="40"/>
  <c r="K299" i="40"/>
  <c r="J299" i="40" s="1"/>
  <c r="I299" i="40"/>
  <c r="G299" i="40"/>
  <c r="F299" i="40"/>
  <c r="E299" i="40"/>
  <c r="U298" i="40"/>
  <c r="T298" i="40"/>
  <c r="S298" i="40"/>
  <c r="R298" i="40"/>
  <c r="Q298" i="40"/>
  <c r="P298" i="40"/>
  <c r="O298" i="40"/>
  <c r="N298" i="40"/>
  <c r="M298" i="40"/>
  <c r="L298" i="40"/>
  <c r="K298" i="40"/>
  <c r="J298" i="40" s="1"/>
  <c r="I298" i="40"/>
  <c r="G298" i="40"/>
  <c r="F298" i="40"/>
  <c r="E298" i="40"/>
  <c r="U297" i="40"/>
  <c r="T297" i="40"/>
  <c r="S297" i="40"/>
  <c r="R297" i="40"/>
  <c r="Q297" i="40"/>
  <c r="P297" i="40"/>
  <c r="O297" i="40"/>
  <c r="N297" i="40"/>
  <c r="M297" i="40"/>
  <c r="L297" i="40"/>
  <c r="K297" i="40"/>
  <c r="J297" i="40" s="1"/>
  <c r="I297" i="40"/>
  <c r="G297" i="40"/>
  <c r="F297" i="40"/>
  <c r="E297" i="40"/>
  <c r="U296" i="40"/>
  <c r="T296" i="40"/>
  <c r="S296" i="40"/>
  <c r="R296" i="40"/>
  <c r="Q296" i="40"/>
  <c r="P296" i="40"/>
  <c r="O296" i="40"/>
  <c r="N296" i="40"/>
  <c r="M296" i="40"/>
  <c r="L296" i="40"/>
  <c r="K296" i="40"/>
  <c r="J296" i="40" s="1"/>
  <c r="I296" i="40"/>
  <c r="G296" i="40"/>
  <c r="F296" i="40"/>
  <c r="E296" i="40"/>
  <c r="U295" i="40"/>
  <c r="T295" i="40"/>
  <c r="S295" i="40"/>
  <c r="R295" i="40"/>
  <c r="Q295" i="40"/>
  <c r="P295" i="40"/>
  <c r="O295" i="40"/>
  <c r="N295" i="40"/>
  <c r="M295" i="40"/>
  <c r="L295" i="40"/>
  <c r="K295" i="40"/>
  <c r="J295" i="40" s="1"/>
  <c r="I295" i="40"/>
  <c r="G295" i="40"/>
  <c r="F295" i="40"/>
  <c r="E295" i="40"/>
  <c r="U294" i="40"/>
  <c r="T294" i="40"/>
  <c r="S294" i="40"/>
  <c r="R294" i="40"/>
  <c r="Q294" i="40"/>
  <c r="P294" i="40"/>
  <c r="O294" i="40"/>
  <c r="N294" i="40"/>
  <c r="M294" i="40"/>
  <c r="L294" i="40"/>
  <c r="K294" i="40"/>
  <c r="J294" i="40" s="1"/>
  <c r="I294" i="40"/>
  <c r="G294" i="40"/>
  <c r="F294" i="40"/>
  <c r="E294" i="40"/>
  <c r="U293" i="40"/>
  <c r="T293" i="40"/>
  <c r="S293" i="40"/>
  <c r="R293" i="40"/>
  <c r="Q293" i="40"/>
  <c r="P293" i="40"/>
  <c r="O293" i="40"/>
  <c r="N293" i="40"/>
  <c r="M293" i="40"/>
  <c r="L293" i="40"/>
  <c r="K293" i="40"/>
  <c r="J293" i="40" s="1"/>
  <c r="I293" i="40"/>
  <c r="G293" i="40"/>
  <c r="F293" i="40"/>
  <c r="E293" i="40"/>
  <c r="H293" i="40" s="1"/>
  <c r="U292" i="40"/>
  <c r="T292" i="40"/>
  <c r="S292" i="40"/>
  <c r="R292" i="40"/>
  <c r="Q292" i="40"/>
  <c r="P292" i="40"/>
  <c r="O292" i="40"/>
  <c r="N292" i="40"/>
  <c r="M292" i="40"/>
  <c r="L292" i="40"/>
  <c r="K292" i="40"/>
  <c r="J292" i="40"/>
  <c r="I292" i="40"/>
  <c r="G292" i="40"/>
  <c r="F292" i="40"/>
  <c r="E292" i="40"/>
  <c r="U291" i="40"/>
  <c r="T291" i="40"/>
  <c r="S291" i="40"/>
  <c r="R291" i="40"/>
  <c r="Q291" i="40"/>
  <c r="P291" i="40"/>
  <c r="O291" i="40"/>
  <c r="N291" i="40"/>
  <c r="M291" i="40"/>
  <c r="L291" i="40"/>
  <c r="K291" i="40"/>
  <c r="J291" i="40" s="1"/>
  <c r="I291" i="40"/>
  <c r="G291" i="40"/>
  <c r="F291" i="40"/>
  <c r="E291" i="40"/>
  <c r="U290" i="40"/>
  <c r="T290" i="40"/>
  <c r="S290" i="40"/>
  <c r="R290" i="40"/>
  <c r="Q290" i="40"/>
  <c r="P290" i="40"/>
  <c r="O290" i="40"/>
  <c r="N290" i="40"/>
  <c r="M290" i="40"/>
  <c r="L290" i="40"/>
  <c r="K290" i="40"/>
  <c r="J290" i="40" s="1"/>
  <c r="I290" i="40"/>
  <c r="G290" i="40"/>
  <c r="F290" i="40"/>
  <c r="E290" i="40"/>
  <c r="U289" i="40"/>
  <c r="T289" i="40"/>
  <c r="S289" i="40"/>
  <c r="R289" i="40"/>
  <c r="Q289" i="40"/>
  <c r="P289" i="40"/>
  <c r="O289" i="40"/>
  <c r="N289" i="40"/>
  <c r="M289" i="40"/>
  <c r="L289" i="40"/>
  <c r="K289" i="40"/>
  <c r="J289" i="40" s="1"/>
  <c r="I289" i="40"/>
  <c r="G289" i="40"/>
  <c r="F289" i="40"/>
  <c r="E289" i="40"/>
  <c r="U288" i="40"/>
  <c r="T288" i="40"/>
  <c r="S288" i="40"/>
  <c r="R288" i="40"/>
  <c r="Q288" i="40"/>
  <c r="P288" i="40"/>
  <c r="O288" i="40"/>
  <c r="N288" i="40"/>
  <c r="M288" i="40"/>
  <c r="L288" i="40"/>
  <c r="K288" i="40"/>
  <c r="J288" i="40" s="1"/>
  <c r="I288" i="40"/>
  <c r="G288" i="40"/>
  <c r="F288" i="40"/>
  <c r="E288" i="40"/>
  <c r="U287" i="40"/>
  <c r="T287" i="40"/>
  <c r="S287" i="40"/>
  <c r="R287" i="40"/>
  <c r="Q287" i="40"/>
  <c r="P287" i="40"/>
  <c r="O287" i="40"/>
  <c r="N287" i="40"/>
  <c r="M287" i="40"/>
  <c r="L287" i="40"/>
  <c r="K287" i="40"/>
  <c r="J287" i="40" s="1"/>
  <c r="I287" i="40"/>
  <c r="G287" i="40"/>
  <c r="F287" i="40"/>
  <c r="E287" i="40"/>
  <c r="U286" i="40"/>
  <c r="T286" i="40"/>
  <c r="S286" i="40"/>
  <c r="R286" i="40"/>
  <c r="Q286" i="40"/>
  <c r="P286" i="40"/>
  <c r="O286" i="40"/>
  <c r="N286" i="40"/>
  <c r="M286" i="40"/>
  <c r="L286" i="40"/>
  <c r="K286" i="40"/>
  <c r="J286" i="40" s="1"/>
  <c r="I286" i="40"/>
  <c r="G286" i="40"/>
  <c r="F286" i="40"/>
  <c r="E286" i="40"/>
  <c r="U285" i="40"/>
  <c r="T285" i="40"/>
  <c r="S285" i="40"/>
  <c r="R285" i="40"/>
  <c r="Q285" i="40"/>
  <c r="P285" i="40"/>
  <c r="O285" i="40"/>
  <c r="N285" i="40"/>
  <c r="M285" i="40"/>
  <c r="L285" i="40"/>
  <c r="K285" i="40"/>
  <c r="J285" i="40" s="1"/>
  <c r="I285" i="40"/>
  <c r="G285" i="40"/>
  <c r="F285" i="40"/>
  <c r="E285" i="40"/>
  <c r="U284" i="40"/>
  <c r="T284" i="40"/>
  <c r="S284" i="40"/>
  <c r="R284" i="40"/>
  <c r="Q284" i="40"/>
  <c r="P284" i="40"/>
  <c r="O284" i="40"/>
  <c r="N284" i="40"/>
  <c r="M284" i="40"/>
  <c r="L284" i="40"/>
  <c r="K284" i="40"/>
  <c r="J284" i="40" s="1"/>
  <c r="I284" i="40"/>
  <c r="G284" i="40"/>
  <c r="F284" i="40"/>
  <c r="E284" i="40"/>
  <c r="U283" i="40"/>
  <c r="T283" i="40"/>
  <c r="S283" i="40"/>
  <c r="R283" i="40"/>
  <c r="Q283" i="40"/>
  <c r="P283" i="40"/>
  <c r="O283" i="40"/>
  <c r="N283" i="40"/>
  <c r="M283" i="40"/>
  <c r="L283" i="40"/>
  <c r="K283" i="40"/>
  <c r="J283" i="40" s="1"/>
  <c r="I283" i="40"/>
  <c r="G283" i="40"/>
  <c r="F283" i="40"/>
  <c r="E283" i="40"/>
  <c r="U282" i="40"/>
  <c r="T282" i="40"/>
  <c r="S282" i="40"/>
  <c r="R282" i="40"/>
  <c r="Q282" i="40"/>
  <c r="P282" i="40"/>
  <c r="O282" i="40"/>
  <c r="N282" i="40"/>
  <c r="M282" i="40"/>
  <c r="L282" i="40"/>
  <c r="K282" i="40"/>
  <c r="J282" i="40" s="1"/>
  <c r="I282" i="40"/>
  <c r="G282" i="40"/>
  <c r="F282" i="40"/>
  <c r="E282" i="40"/>
  <c r="U281" i="40"/>
  <c r="T281" i="40"/>
  <c r="S281" i="40"/>
  <c r="R281" i="40"/>
  <c r="Q281" i="40"/>
  <c r="P281" i="40"/>
  <c r="O281" i="40"/>
  <c r="N281" i="40"/>
  <c r="M281" i="40"/>
  <c r="L281" i="40"/>
  <c r="K281" i="40"/>
  <c r="J281" i="40" s="1"/>
  <c r="I281" i="40"/>
  <c r="G281" i="40"/>
  <c r="F281" i="40"/>
  <c r="E281" i="40"/>
  <c r="U280" i="40"/>
  <c r="T280" i="40"/>
  <c r="S280" i="40"/>
  <c r="R280" i="40"/>
  <c r="Q280" i="40"/>
  <c r="P280" i="40"/>
  <c r="O280" i="40"/>
  <c r="N280" i="40"/>
  <c r="M280" i="40"/>
  <c r="L280" i="40"/>
  <c r="K280" i="40"/>
  <c r="J280" i="40" s="1"/>
  <c r="I280" i="40"/>
  <c r="G280" i="40"/>
  <c r="F280" i="40"/>
  <c r="E280" i="40"/>
  <c r="U279" i="40"/>
  <c r="T279" i="40"/>
  <c r="S279" i="40"/>
  <c r="R279" i="40"/>
  <c r="Q279" i="40"/>
  <c r="P279" i="40"/>
  <c r="O279" i="40"/>
  <c r="N279" i="40"/>
  <c r="M279" i="40"/>
  <c r="L279" i="40"/>
  <c r="K279" i="40"/>
  <c r="J279" i="40" s="1"/>
  <c r="I279" i="40"/>
  <c r="G279" i="40"/>
  <c r="F279" i="40"/>
  <c r="E279" i="40"/>
  <c r="U278" i="40"/>
  <c r="T278" i="40"/>
  <c r="S278" i="40"/>
  <c r="R278" i="40"/>
  <c r="Q278" i="40"/>
  <c r="P278" i="40"/>
  <c r="O278" i="40"/>
  <c r="N278" i="40"/>
  <c r="M278" i="40"/>
  <c r="L278" i="40"/>
  <c r="K278" i="40"/>
  <c r="J278" i="40" s="1"/>
  <c r="I278" i="40"/>
  <c r="G278" i="40"/>
  <c r="F278" i="40"/>
  <c r="E278" i="40"/>
  <c r="U277" i="40"/>
  <c r="T277" i="40"/>
  <c r="S277" i="40"/>
  <c r="R277" i="40"/>
  <c r="Q277" i="40"/>
  <c r="P277" i="40"/>
  <c r="O277" i="40"/>
  <c r="N277" i="40"/>
  <c r="M277" i="40"/>
  <c r="L277" i="40"/>
  <c r="K277" i="40"/>
  <c r="J277" i="40" s="1"/>
  <c r="I277" i="40"/>
  <c r="G277" i="40"/>
  <c r="F277" i="40"/>
  <c r="E277" i="40"/>
  <c r="U276" i="40"/>
  <c r="T276" i="40"/>
  <c r="S276" i="40"/>
  <c r="R276" i="40"/>
  <c r="Q276" i="40"/>
  <c r="P276" i="40"/>
  <c r="O276" i="40"/>
  <c r="N276" i="40"/>
  <c r="M276" i="40"/>
  <c r="L276" i="40"/>
  <c r="K276" i="40"/>
  <c r="J276" i="40" s="1"/>
  <c r="I276" i="40"/>
  <c r="G276" i="40"/>
  <c r="F276" i="40"/>
  <c r="E276" i="40"/>
  <c r="U275" i="40"/>
  <c r="T275" i="40"/>
  <c r="S275" i="40"/>
  <c r="R275" i="40"/>
  <c r="Q275" i="40"/>
  <c r="P275" i="40"/>
  <c r="O275" i="40"/>
  <c r="N275" i="40"/>
  <c r="M275" i="40"/>
  <c r="L275" i="40"/>
  <c r="K275" i="40"/>
  <c r="J275" i="40" s="1"/>
  <c r="I275" i="40"/>
  <c r="G275" i="40"/>
  <c r="F275" i="40"/>
  <c r="E275" i="40"/>
  <c r="U274" i="40"/>
  <c r="T274" i="40"/>
  <c r="S274" i="40"/>
  <c r="R274" i="40"/>
  <c r="Q274" i="40"/>
  <c r="P274" i="40"/>
  <c r="O274" i="40"/>
  <c r="N274" i="40"/>
  <c r="M274" i="40"/>
  <c r="L274" i="40"/>
  <c r="K274" i="40"/>
  <c r="J274" i="40" s="1"/>
  <c r="I274" i="40"/>
  <c r="G274" i="40"/>
  <c r="F274" i="40"/>
  <c r="E274" i="40"/>
  <c r="U273" i="40"/>
  <c r="T273" i="40"/>
  <c r="S273" i="40"/>
  <c r="R273" i="40"/>
  <c r="Q273" i="40"/>
  <c r="P273" i="40"/>
  <c r="O273" i="40"/>
  <c r="N273" i="40"/>
  <c r="M273" i="40"/>
  <c r="L273" i="40"/>
  <c r="K273" i="40"/>
  <c r="J273" i="40" s="1"/>
  <c r="I273" i="40"/>
  <c r="G273" i="40"/>
  <c r="F273" i="40"/>
  <c r="E273" i="40"/>
  <c r="U272" i="40"/>
  <c r="T272" i="40"/>
  <c r="S272" i="40"/>
  <c r="R272" i="40"/>
  <c r="Q272" i="40"/>
  <c r="P272" i="40"/>
  <c r="O272" i="40"/>
  <c r="N272" i="40"/>
  <c r="M272" i="40"/>
  <c r="L272" i="40"/>
  <c r="K272" i="40"/>
  <c r="J272" i="40" s="1"/>
  <c r="I272" i="40"/>
  <c r="G272" i="40"/>
  <c r="F272" i="40"/>
  <c r="E272" i="40"/>
  <c r="U271" i="40"/>
  <c r="T271" i="40"/>
  <c r="S271" i="40"/>
  <c r="R271" i="40"/>
  <c r="Q271" i="40"/>
  <c r="P271" i="40"/>
  <c r="O271" i="40"/>
  <c r="N271" i="40"/>
  <c r="M271" i="40"/>
  <c r="L271" i="40"/>
  <c r="K271" i="40"/>
  <c r="J271" i="40" s="1"/>
  <c r="I271" i="40"/>
  <c r="G271" i="40"/>
  <c r="F271" i="40"/>
  <c r="E271" i="40"/>
  <c r="U270" i="40"/>
  <c r="T270" i="40"/>
  <c r="S270" i="40"/>
  <c r="R270" i="40"/>
  <c r="Q270" i="40"/>
  <c r="P270" i="40"/>
  <c r="O270" i="40"/>
  <c r="N270" i="40"/>
  <c r="M270" i="40"/>
  <c r="L270" i="40"/>
  <c r="K270" i="40"/>
  <c r="J270" i="40" s="1"/>
  <c r="I270" i="40"/>
  <c r="G270" i="40"/>
  <c r="F270" i="40"/>
  <c r="E270" i="40"/>
  <c r="U269" i="40"/>
  <c r="T269" i="40"/>
  <c r="S269" i="40"/>
  <c r="R269" i="40"/>
  <c r="Q269" i="40"/>
  <c r="P269" i="40"/>
  <c r="O269" i="40"/>
  <c r="N269" i="40"/>
  <c r="M269" i="40"/>
  <c r="L269" i="40"/>
  <c r="K269" i="40"/>
  <c r="J269" i="40" s="1"/>
  <c r="I269" i="40"/>
  <c r="G269" i="40"/>
  <c r="F269" i="40"/>
  <c r="E269" i="40"/>
  <c r="U268" i="40"/>
  <c r="T268" i="40"/>
  <c r="S268" i="40"/>
  <c r="R268" i="40"/>
  <c r="Q268" i="40"/>
  <c r="P268" i="40"/>
  <c r="O268" i="40"/>
  <c r="N268" i="40"/>
  <c r="M268" i="40"/>
  <c r="L268" i="40"/>
  <c r="K268" i="40"/>
  <c r="J268" i="40" s="1"/>
  <c r="I268" i="40"/>
  <c r="G268" i="40"/>
  <c r="F268" i="40"/>
  <c r="E268" i="40"/>
  <c r="U267" i="40"/>
  <c r="T267" i="40"/>
  <c r="S267" i="40"/>
  <c r="R267" i="40"/>
  <c r="Q267" i="40"/>
  <c r="P267" i="40"/>
  <c r="O267" i="40"/>
  <c r="N267" i="40"/>
  <c r="M267" i="40"/>
  <c r="L267" i="40"/>
  <c r="K267" i="40"/>
  <c r="J267" i="40" s="1"/>
  <c r="I267" i="40"/>
  <c r="G267" i="40"/>
  <c r="F267" i="40"/>
  <c r="E267" i="40"/>
  <c r="U266" i="40"/>
  <c r="T266" i="40"/>
  <c r="S266" i="40"/>
  <c r="R266" i="40"/>
  <c r="Q266" i="40"/>
  <c r="P266" i="40"/>
  <c r="O266" i="40"/>
  <c r="N266" i="40"/>
  <c r="M266" i="40"/>
  <c r="L266" i="40"/>
  <c r="K266" i="40"/>
  <c r="J266" i="40" s="1"/>
  <c r="I266" i="40"/>
  <c r="G266" i="40"/>
  <c r="F266" i="40"/>
  <c r="E266" i="40"/>
  <c r="U265" i="40"/>
  <c r="T265" i="40"/>
  <c r="S265" i="40"/>
  <c r="R265" i="40"/>
  <c r="Q265" i="40"/>
  <c r="P265" i="40"/>
  <c r="O265" i="40"/>
  <c r="N265" i="40"/>
  <c r="M265" i="40"/>
  <c r="L265" i="40"/>
  <c r="K265" i="40"/>
  <c r="J265" i="40" s="1"/>
  <c r="I265" i="40"/>
  <c r="G265" i="40"/>
  <c r="F265" i="40"/>
  <c r="E265" i="40"/>
  <c r="U264" i="40"/>
  <c r="T264" i="40"/>
  <c r="S264" i="40"/>
  <c r="R264" i="40"/>
  <c r="Q264" i="40"/>
  <c r="P264" i="40"/>
  <c r="O264" i="40"/>
  <c r="N264" i="40"/>
  <c r="M264" i="40"/>
  <c r="L264" i="40"/>
  <c r="K264" i="40"/>
  <c r="J264" i="40" s="1"/>
  <c r="I264" i="40"/>
  <c r="G264" i="40"/>
  <c r="F264" i="40"/>
  <c r="E264" i="40"/>
  <c r="U263" i="40"/>
  <c r="T263" i="40"/>
  <c r="S263" i="40"/>
  <c r="R263" i="40"/>
  <c r="Q263" i="40"/>
  <c r="P263" i="40"/>
  <c r="O263" i="40"/>
  <c r="N263" i="40"/>
  <c r="M263" i="40"/>
  <c r="L263" i="40"/>
  <c r="K263" i="40"/>
  <c r="J263" i="40" s="1"/>
  <c r="I263" i="40"/>
  <c r="G263" i="40"/>
  <c r="F263" i="40"/>
  <c r="E263" i="40"/>
  <c r="U262" i="40"/>
  <c r="T262" i="40"/>
  <c r="S262" i="40"/>
  <c r="R262" i="40"/>
  <c r="Q262" i="40"/>
  <c r="P262" i="40"/>
  <c r="O262" i="40"/>
  <c r="N262" i="40"/>
  <c r="M262" i="40"/>
  <c r="L262" i="40"/>
  <c r="K262" i="40"/>
  <c r="J262" i="40" s="1"/>
  <c r="I262" i="40"/>
  <c r="G262" i="40"/>
  <c r="F262" i="40"/>
  <c r="E262" i="40"/>
  <c r="U261" i="40"/>
  <c r="T261" i="40"/>
  <c r="S261" i="40"/>
  <c r="R261" i="40"/>
  <c r="Q261" i="40"/>
  <c r="P261" i="40"/>
  <c r="O261" i="40"/>
  <c r="N261" i="40"/>
  <c r="M261" i="40"/>
  <c r="L261" i="40"/>
  <c r="K261" i="40"/>
  <c r="J261" i="40" s="1"/>
  <c r="I261" i="40"/>
  <c r="G261" i="40"/>
  <c r="F261" i="40"/>
  <c r="E261" i="40"/>
  <c r="U260" i="40"/>
  <c r="T260" i="40"/>
  <c r="S260" i="40"/>
  <c r="R260" i="40"/>
  <c r="Q260" i="40"/>
  <c r="P260" i="40"/>
  <c r="O260" i="40"/>
  <c r="N260" i="40"/>
  <c r="M260" i="40"/>
  <c r="L260" i="40"/>
  <c r="K260" i="40"/>
  <c r="J260" i="40" s="1"/>
  <c r="I260" i="40"/>
  <c r="G260" i="40"/>
  <c r="F260" i="40"/>
  <c r="E260" i="40"/>
  <c r="U259" i="40"/>
  <c r="T259" i="40"/>
  <c r="S259" i="40"/>
  <c r="R259" i="40"/>
  <c r="Q259" i="40"/>
  <c r="P259" i="40"/>
  <c r="O259" i="40"/>
  <c r="N259" i="40"/>
  <c r="M259" i="40"/>
  <c r="L259" i="40"/>
  <c r="K259" i="40"/>
  <c r="J259" i="40" s="1"/>
  <c r="I259" i="40"/>
  <c r="G259" i="40"/>
  <c r="F259" i="40"/>
  <c r="E259" i="40"/>
  <c r="U258" i="40"/>
  <c r="T258" i="40"/>
  <c r="S258" i="40"/>
  <c r="R258" i="40"/>
  <c r="Q258" i="40"/>
  <c r="P258" i="40"/>
  <c r="O258" i="40"/>
  <c r="N258" i="40"/>
  <c r="M258" i="40"/>
  <c r="L258" i="40"/>
  <c r="K258" i="40"/>
  <c r="J258" i="40" s="1"/>
  <c r="I258" i="40"/>
  <c r="G258" i="40"/>
  <c r="F258" i="40"/>
  <c r="E258" i="40"/>
  <c r="U257" i="40"/>
  <c r="T257" i="40"/>
  <c r="S257" i="40"/>
  <c r="R257" i="40"/>
  <c r="Q257" i="40"/>
  <c r="P257" i="40"/>
  <c r="O257" i="40"/>
  <c r="N257" i="40"/>
  <c r="M257" i="40"/>
  <c r="L257" i="40"/>
  <c r="K257" i="40"/>
  <c r="J257" i="40" s="1"/>
  <c r="I257" i="40"/>
  <c r="G257" i="40"/>
  <c r="F257" i="40"/>
  <c r="E257" i="40"/>
  <c r="U256" i="40"/>
  <c r="T256" i="40"/>
  <c r="S256" i="40"/>
  <c r="R256" i="40"/>
  <c r="Q256" i="40"/>
  <c r="P256" i="40"/>
  <c r="O256" i="40"/>
  <c r="N256" i="40"/>
  <c r="M256" i="40"/>
  <c r="L256" i="40"/>
  <c r="K256" i="40"/>
  <c r="J256" i="40" s="1"/>
  <c r="I256" i="40"/>
  <c r="G256" i="40"/>
  <c r="F256" i="40"/>
  <c r="E256" i="40"/>
  <c r="U255" i="40"/>
  <c r="T255" i="40"/>
  <c r="S255" i="40"/>
  <c r="R255" i="40"/>
  <c r="Q255" i="40"/>
  <c r="P255" i="40"/>
  <c r="O255" i="40"/>
  <c r="N255" i="40"/>
  <c r="M255" i="40"/>
  <c r="L255" i="40"/>
  <c r="K255" i="40"/>
  <c r="J255" i="40" s="1"/>
  <c r="I255" i="40"/>
  <c r="G255" i="40"/>
  <c r="F255" i="40"/>
  <c r="E255" i="40"/>
  <c r="U254" i="40"/>
  <c r="T254" i="40"/>
  <c r="S254" i="40"/>
  <c r="R254" i="40"/>
  <c r="Q254" i="40"/>
  <c r="P254" i="40"/>
  <c r="O254" i="40"/>
  <c r="N254" i="40"/>
  <c r="M254" i="40"/>
  <c r="L254" i="40"/>
  <c r="K254" i="40"/>
  <c r="J254" i="40" s="1"/>
  <c r="I254" i="40"/>
  <c r="G254" i="40"/>
  <c r="F254" i="40"/>
  <c r="E254" i="40"/>
  <c r="U253" i="40"/>
  <c r="T253" i="40"/>
  <c r="S253" i="40"/>
  <c r="R253" i="40"/>
  <c r="Q253" i="40"/>
  <c r="P253" i="40"/>
  <c r="O253" i="40"/>
  <c r="N253" i="40"/>
  <c r="M253" i="40"/>
  <c r="L253" i="40"/>
  <c r="K253" i="40"/>
  <c r="J253" i="40" s="1"/>
  <c r="I253" i="40"/>
  <c r="G253" i="40"/>
  <c r="F253" i="40"/>
  <c r="E253" i="40"/>
  <c r="U252" i="40"/>
  <c r="T252" i="40"/>
  <c r="S252" i="40"/>
  <c r="R252" i="40"/>
  <c r="Q252" i="40"/>
  <c r="P252" i="40"/>
  <c r="O252" i="40"/>
  <c r="N252" i="40"/>
  <c r="M252" i="40"/>
  <c r="L252" i="40"/>
  <c r="K252" i="40"/>
  <c r="J252" i="40" s="1"/>
  <c r="I252" i="40"/>
  <c r="G252" i="40"/>
  <c r="F252" i="40"/>
  <c r="E252" i="40"/>
  <c r="U251" i="40"/>
  <c r="T251" i="40"/>
  <c r="S251" i="40"/>
  <c r="R251" i="40"/>
  <c r="Q251" i="40"/>
  <c r="P251" i="40"/>
  <c r="O251" i="40"/>
  <c r="N251" i="40"/>
  <c r="M251" i="40"/>
  <c r="L251" i="40"/>
  <c r="K251" i="40"/>
  <c r="J251" i="40" s="1"/>
  <c r="I251" i="40"/>
  <c r="G251" i="40"/>
  <c r="F251" i="40"/>
  <c r="E251" i="40"/>
  <c r="U250" i="40"/>
  <c r="T250" i="40"/>
  <c r="S250" i="40"/>
  <c r="R250" i="40"/>
  <c r="Q250" i="40"/>
  <c r="P250" i="40"/>
  <c r="O250" i="40"/>
  <c r="N250" i="40"/>
  <c r="M250" i="40"/>
  <c r="L250" i="40"/>
  <c r="K250" i="40"/>
  <c r="J250" i="40" s="1"/>
  <c r="I250" i="40"/>
  <c r="G250" i="40"/>
  <c r="F250" i="40"/>
  <c r="E250" i="40"/>
  <c r="U249" i="40"/>
  <c r="T249" i="40"/>
  <c r="S249" i="40"/>
  <c r="R249" i="40"/>
  <c r="Q249" i="40"/>
  <c r="P249" i="40"/>
  <c r="O249" i="40"/>
  <c r="N249" i="40"/>
  <c r="M249" i="40"/>
  <c r="L249" i="40"/>
  <c r="K249" i="40"/>
  <c r="J249" i="40" s="1"/>
  <c r="I249" i="40"/>
  <c r="G249" i="40"/>
  <c r="F249" i="40"/>
  <c r="E249" i="40"/>
  <c r="U248" i="40"/>
  <c r="T248" i="40"/>
  <c r="S248" i="40"/>
  <c r="R248" i="40"/>
  <c r="Q248" i="40"/>
  <c r="P248" i="40"/>
  <c r="O248" i="40"/>
  <c r="N248" i="40"/>
  <c r="M248" i="40"/>
  <c r="L248" i="40"/>
  <c r="K248" i="40"/>
  <c r="J248" i="40" s="1"/>
  <c r="I248" i="40"/>
  <c r="G248" i="40"/>
  <c r="F248" i="40"/>
  <c r="E248" i="40"/>
  <c r="U247" i="40"/>
  <c r="T247" i="40"/>
  <c r="S247" i="40"/>
  <c r="R247" i="40"/>
  <c r="Q247" i="40"/>
  <c r="P247" i="40"/>
  <c r="O247" i="40"/>
  <c r="N247" i="40"/>
  <c r="M247" i="40"/>
  <c r="L247" i="40"/>
  <c r="K247" i="40"/>
  <c r="J247" i="40" s="1"/>
  <c r="I247" i="40"/>
  <c r="G247" i="40"/>
  <c r="F247" i="40"/>
  <c r="E247" i="40"/>
  <c r="U246" i="40"/>
  <c r="T246" i="40"/>
  <c r="S246" i="40"/>
  <c r="R246" i="40"/>
  <c r="Q246" i="40"/>
  <c r="P246" i="40"/>
  <c r="O246" i="40"/>
  <c r="N246" i="40"/>
  <c r="M246" i="40"/>
  <c r="L246" i="40"/>
  <c r="K246" i="40"/>
  <c r="J246" i="40" s="1"/>
  <c r="I246" i="40"/>
  <c r="G246" i="40"/>
  <c r="F246" i="40"/>
  <c r="E246" i="40"/>
  <c r="U245" i="40"/>
  <c r="T245" i="40"/>
  <c r="S245" i="40"/>
  <c r="R245" i="40"/>
  <c r="Q245" i="40"/>
  <c r="P245" i="40"/>
  <c r="O245" i="40"/>
  <c r="N245" i="40"/>
  <c r="M245" i="40"/>
  <c r="L245" i="40"/>
  <c r="K245" i="40"/>
  <c r="J245" i="40" s="1"/>
  <c r="I245" i="40"/>
  <c r="G245" i="40"/>
  <c r="F245" i="40"/>
  <c r="E245" i="40"/>
  <c r="U244" i="40"/>
  <c r="T244" i="40"/>
  <c r="S244" i="40"/>
  <c r="R244" i="40"/>
  <c r="Q244" i="40"/>
  <c r="P244" i="40"/>
  <c r="O244" i="40"/>
  <c r="N244" i="40"/>
  <c r="M244" i="40"/>
  <c r="L244" i="40"/>
  <c r="K244" i="40"/>
  <c r="J244" i="40" s="1"/>
  <c r="I244" i="40"/>
  <c r="G244" i="40"/>
  <c r="F244" i="40"/>
  <c r="E244" i="40"/>
  <c r="U243" i="40"/>
  <c r="T243" i="40"/>
  <c r="S243" i="40"/>
  <c r="R243" i="40"/>
  <c r="Q243" i="40"/>
  <c r="P243" i="40"/>
  <c r="O243" i="40"/>
  <c r="N243" i="40"/>
  <c r="M243" i="40"/>
  <c r="L243" i="40"/>
  <c r="K243" i="40"/>
  <c r="J243" i="40" s="1"/>
  <c r="I243" i="40"/>
  <c r="G243" i="40"/>
  <c r="F243" i="40"/>
  <c r="E243" i="40"/>
  <c r="U242" i="40"/>
  <c r="T242" i="40"/>
  <c r="S242" i="40"/>
  <c r="R242" i="40"/>
  <c r="Q242" i="40"/>
  <c r="P242" i="40"/>
  <c r="O242" i="40"/>
  <c r="N242" i="40"/>
  <c r="M242" i="40"/>
  <c r="L242" i="40"/>
  <c r="K242" i="40"/>
  <c r="J242" i="40" s="1"/>
  <c r="I242" i="40"/>
  <c r="G242" i="40"/>
  <c r="F242" i="40"/>
  <c r="E242" i="40"/>
  <c r="U241" i="40"/>
  <c r="T241" i="40"/>
  <c r="S241" i="40"/>
  <c r="R241" i="40"/>
  <c r="Q241" i="40"/>
  <c r="P241" i="40"/>
  <c r="O241" i="40"/>
  <c r="N241" i="40"/>
  <c r="M241" i="40"/>
  <c r="L241" i="40"/>
  <c r="K241" i="40"/>
  <c r="J241" i="40" s="1"/>
  <c r="I241" i="40"/>
  <c r="G241" i="40"/>
  <c r="F241" i="40"/>
  <c r="E241" i="40"/>
  <c r="U240" i="40"/>
  <c r="T240" i="40"/>
  <c r="S240" i="40"/>
  <c r="R240" i="40"/>
  <c r="Q240" i="40"/>
  <c r="P240" i="40"/>
  <c r="O240" i="40"/>
  <c r="N240" i="40"/>
  <c r="M240" i="40"/>
  <c r="L240" i="40"/>
  <c r="K240" i="40"/>
  <c r="J240" i="40" s="1"/>
  <c r="I240" i="40"/>
  <c r="G240" i="40"/>
  <c r="F240" i="40"/>
  <c r="E240" i="40"/>
  <c r="U239" i="40"/>
  <c r="T239" i="40"/>
  <c r="S239" i="40"/>
  <c r="R239" i="40"/>
  <c r="Q239" i="40"/>
  <c r="P239" i="40"/>
  <c r="O239" i="40"/>
  <c r="N239" i="40"/>
  <c r="M239" i="40"/>
  <c r="L239" i="40"/>
  <c r="K239" i="40"/>
  <c r="J239" i="40" s="1"/>
  <c r="I239" i="40"/>
  <c r="G239" i="40"/>
  <c r="F239" i="40"/>
  <c r="E239" i="40"/>
  <c r="U238" i="40"/>
  <c r="T238" i="40"/>
  <c r="S238" i="40"/>
  <c r="R238" i="40"/>
  <c r="Q238" i="40"/>
  <c r="P238" i="40"/>
  <c r="O238" i="40"/>
  <c r="N238" i="40"/>
  <c r="M238" i="40"/>
  <c r="L238" i="40"/>
  <c r="K238" i="40"/>
  <c r="J238" i="40" s="1"/>
  <c r="I238" i="40"/>
  <c r="G238" i="40"/>
  <c r="F238" i="40"/>
  <c r="E238" i="40"/>
  <c r="U237" i="40"/>
  <c r="T237" i="40"/>
  <c r="S237" i="40"/>
  <c r="R237" i="40"/>
  <c r="Q237" i="40"/>
  <c r="P237" i="40"/>
  <c r="O237" i="40"/>
  <c r="N237" i="40"/>
  <c r="M237" i="40"/>
  <c r="L237" i="40"/>
  <c r="K237" i="40"/>
  <c r="J237" i="40" s="1"/>
  <c r="I237" i="40"/>
  <c r="G237" i="40"/>
  <c r="F237" i="40"/>
  <c r="E237" i="40"/>
  <c r="U236" i="40"/>
  <c r="T236" i="40"/>
  <c r="S236" i="40"/>
  <c r="R236" i="40"/>
  <c r="Q236" i="40"/>
  <c r="P236" i="40"/>
  <c r="O236" i="40"/>
  <c r="N236" i="40"/>
  <c r="M236" i="40"/>
  <c r="L236" i="40"/>
  <c r="K236" i="40"/>
  <c r="J236" i="40" s="1"/>
  <c r="I236" i="40"/>
  <c r="G236" i="40"/>
  <c r="F236" i="40"/>
  <c r="E236" i="40"/>
  <c r="U235" i="40"/>
  <c r="T235" i="40"/>
  <c r="S235" i="40"/>
  <c r="R235" i="40"/>
  <c r="Q235" i="40"/>
  <c r="P235" i="40"/>
  <c r="O235" i="40"/>
  <c r="N235" i="40"/>
  <c r="M235" i="40"/>
  <c r="L235" i="40"/>
  <c r="K235" i="40"/>
  <c r="J235" i="40" s="1"/>
  <c r="I235" i="40"/>
  <c r="G235" i="40"/>
  <c r="F235" i="40"/>
  <c r="E235" i="40"/>
  <c r="U234" i="40"/>
  <c r="T234" i="40"/>
  <c r="S234" i="40"/>
  <c r="R234" i="40"/>
  <c r="Q234" i="40"/>
  <c r="P234" i="40"/>
  <c r="O234" i="40"/>
  <c r="N234" i="40"/>
  <c r="M234" i="40"/>
  <c r="L234" i="40"/>
  <c r="K234" i="40"/>
  <c r="J234" i="40" s="1"/>
  <c r="I234" i="40"/>
  <c r="G234" i="40"/>
  <c r="F234" i="40"/>
  <c r="E234" i="40"/>
  <c r="U233" i="40"/>
  <c r="T233" i="40"/>
  <c r="S233" i="40"/>
  <c r="R233" i="40"/>
  <c r="Q233" i="40"/>
  <c r="P233" i="40"/>
  <c r="O233" i="40"/>
  <c r="N233" i="40"/>
  <c r="M233" i="40"/>
  <c r="L233" i="40"/>
  <c r="K233" i="40"/>
  <c r="J233" i="40" s="1"/>
  <c r="I233" i="40"/>
  <c r="G233" i="40"/>
  <c r="F233" i="40"/>
  <c r="E233" i="40"/>
  <c r="U232" i="40"/>
  <c r="T232" i="40"/>
  <c r="S232" i="40"/>
  <c r="R232" i="40"/>
  <c r="Q232" i="40"/>
  <c r="P232" i="40"/>
  <c r="O232" i="40"/>
  <c r="N232" i="40"/>
  <c r="M232" i="40"/>
  <c r="L232" i="40"/>
  <c r="K232" i="40"/>
  <c r="J232" i="40" s="1"/>
  <c r="I232" i="40"/>
  <c r="G232" i="40"/>
  <c r="F232" i="40"/>
  <c r="E232" i="40"/>
  <c r="U231" i="40"/>
  <c r="T231" i="40"/>
  <c r="S231" i="40"/>
  <c r="R231" i="40"/>
  <c r="Q231" i="40"/>
  <c r="P231" i="40"/>
  <c r="O231" i="40"/>
  <c r="N231" i="40"/>
  <c r="M231" i="40"/>
  <c r="L231" i="40"/>
  <c r="K231" i="40"/>
  <c r="J231" i="40" s="1"/>
  <c r="I231" i="40"/>
  <c r="G231" i="40"/>
  <c r="F231" i="40"/>
  <c r="E231" i="40"/>
  <c r="U230" i="40"/>
  <c r="T230" i="40"/>
  <c r="S230" i="40"/>
  <c r="R230" i="40"/>
  <c r="Q230" i="40"/>
  <c r="P230" i="40"/>
  <c r="O230" i="40"/>
  <c r="N230" i="40"/>
  <c r="M230" i="40"/>
  <c r="L230" i="40"/>
  <c r="K230" i="40"/>
  <c r="J230" i="40" s="1"/>
  <c r="I230" i="40"/>
  <c r="G230" i="40"/>
  <c r="F230" i="40"/>
  <c r="E230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 s="1"/>
  <c r="I229" i="40"/>
  <c r="G229" i="40"/>
  <c r="F229" i="40"/>
  <c r="E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S15" i="34"/>
  <c r="Q15" i="34"/>
  <c r="P15" i="34"/>
  <c r="O15" i="34"/>
  <c r="M15" i="34"/>
  <c r="L15" i="34"/>
  <c r="K15" i="34"/>
  <c r="D15" i="34"/>
  <c r="C14" i="34"/>
  <c r="C13" i="34"/>
  <c r="C12" i="34"/>
  <c r="C11" i="34"/>
  <c r="C10" i="34"/>
  <c r="C9" i="34"/>
  <c r="C8" i="34"/>
  <c r="C7" i="34"/>
  <c r="T15" i="34"/>
  <c r="H15" i="34"/>
  <c r="E15" i="34"/>
  <c r="C6" i="34"/>
  <c r="L171" i="39" l="1"/>
  <c r="K171" i="39"/>
  <c r="H239" i="40"/>
  <c r="H247" i="40"/>
  <c r="H255" i="40"/>
  <c r="H263" i="40"/>
  <c r="H458" i="40"/>
  <c r="H462" i="40"/>
  <c r="H301" i="40"/>
  <c r="H305" i="40"/>
  <c r="H309" i="40"/>
  <c r="H333" i="40"/>
  <c r="H391" i="40"/>
  <c r="H402" i="40"/>
  <c r="H406" i="40"/>
  <c r="H410" i="40"/>
  <c r="H414" i="40"/>
  <c r="H418" i="40"/>
  <c r="H422" i="40"/>
  <c r="H426" i="40"/>
  <c r="H430" i="40"/>
  <c r="H434" i="40"/>
  <c r="H438" i="40"/>
  <c r="H442" i="40"/>
  <c r="H446" i="40"/>
  <c r="H450" i="40"/>
  <c r="H454" i="40"/>
  <c r="H295" i="40"/>
  <c r="H303" i="40"/>
  <c r="H465" i="40"/>
  <c r="H469" i="40"/>
  <c r="H261" i="40"/>
  <c r="H307" i="40"/>
  <c r="H311" i="40"/>
  <c r="H335" i="40"/>
  <c r="H340" i="40"/>
  <c r="H229" i="40"/>
  <c r="H245" i="40"/>
  <c r="H253" i="40"/>
  <c r="H269" i="40"/>
  <c r="H277" i="40"/>
  <c r="H285" i="40"/>
  <c r="H302" i="40"/>
  <c r="H306" i="40"/>
  <c r="H314" i="40"/>
  <c r="H338" i="40"/>
  <c r="H271" i="40"/>
  <c r="H279" i="40"/>
  <c r="H287" i="40"/>
  <c r="H304" i="40"/>
  <c r="H308" i="40"/>
  <c r="H312" i="40"/>
  <c r="H332" i="40"/>
  <c r="H336" i="40"/>
  <c r="H405" i="40"/>
  <c r="H409" i="40"/>
  <c r="H413" i="40"/>
  <c r="H417" i="40"/>
  <c r="H421" i="40"/>
  <c r="H425" i="40"/>
  <c r="H429" i="40"/>
  <c r="H433" i="40"/>
  <c r="H437" i="40"/>
  <c r="H441" i="40"/>
  <c r="H445" i="40"/>
  <c r="H449" i="40"/>
  <c r="H453" i="40"/>
  <c r="H457" i="40"/>
  <c r="H461" i="40"/>
  <c r="H341" i="40"/>
  <c r="H344" i="40"/>
  <c r="H345" i="40"/>
  <c r="H348" i="40"/>
  <c r="H349" i="40"/>
  <c r="H352" i="40"/>
  <c r="H353" i="40"/>
  <c r="H356" i="40"/>
  <c r="H357" i="40"/>
  <c r="H360" i="40"/>
  <c r="H361" i="40"/>
  <c r="H364" i="40"/>
  <c r="H365" i="40"/>
  <c r="H368" i="40"/>
  <c r="H369" i="40"/>
  <c r="H372" i="40"/>
  <c r="H373" i="40"/>
  <c r="H376" i="40"/>
  <c r="H379" i="40"/>
  <c r="H380" i="40"/>
  <c r="H383" i="40"/>
  <c r="H384" i="40"/>
  <c r="H388" i="40"/>
  <c r="H392" i="40"/>
  <c r="H396" i="40"/>
  <c r="H400" i="40"/>
  <c r="H404" i="40"/>
  <c r="H408" i="40"/>
  <c r="H412" i="40"/>
  <c r="H416" i="40"/>
  <c r="H420" i="40"/>
  <c r="H424" i="40"/>
  <c r="H428" i="40"/>
  <c r="H432" i="40"/>
  <c r="H436" i="40"/>
  <c r="H440" i="40"/>
  <c r="H444" i="40"/>
  <c r="H448" i="40"/>
  <c r="H452" i="40"/>
  <c r="H456" i="40"/>
  <c r="H460" i="40"/>
  <c r="H464" i="40"/>
  <c r="H395" i="40"/>
  <c r="H399" i="40"/>
  <c r="H403" i="40"/>
  <c r="H407" i="40"/>
  <c r="H411" i="40"/>
  <c r="H415" i="40"/>
  <c r="H419" i="40"/>
  <c r="H423" i="40"/>
  <c r="H427" i="40"/>
  <c r="H431" i="40"/>
  <c r="H435" i="40"/>
  <c r="H439" i="40"/>
  <c r="H443" i="40"/>
  <c r="H447" i="40"/>
  <c r="H451" i="40"/>
  <c r="H455" i="40"/>
  <c r="H459" i="40"/>
  <c r="H463" i="40"/>
  <c r="H467" i="40"/>
  <c r="H328" i="40"/>
  <c r="H256" i="40"/>
  <c r="H288" i="40"/>
  <c r="H326" i="40"/>
  <c r="H272" i="40"/>
  <c r="H468" i="40"/>
  <c r="N15" i="34"/>
  <c r="R15" i="34"/>
  <c r="H264" i="40"/>
  <c r="H296" i="40"/>
  <c r="G15" i="34"/>
  <c r="H248" i="40"/>
  <c r="H280" i="40"/>
  <c r="H320" i="40"/>
  <c r="H334" i="40"/>
  <c r="K22" i="39"/>
  <c r="H237" i="40"/>
  <c r="H231" i="40"/>
  <c r="H246" i="40"/>
  <c r="H254" i="40"/>
  <c r="H262" i="40"/>
  <c r="H270" i="40"/>
  <c r="H286" i="40"/>
  <c r="H233" i="40"/>
  <c r="H241" i="40"/>
  <c r="H249" i="40"/>
  <c r="H250" i="40"/>
  <c r="H257" i="40"/>
  <c r="H258" i="40"/>
  <c r="H265" i="40"/>
  <c r="H266" i="40"/>
  <c r="H273" i="40"/>
  <c r="H274" i="40"/>
  <c r="H281" i="40"/>
  <c r="H282" i="40"/>
  <c r="H289" i="40"/>
  <c r="H290" i="40"/>
  <c r="H297" i="40"/>
  <c r="H298" i="40"/>
  <c r="H316" i="40"/>
  <c r="H317" i="40"/>
  <c r="H319" i="40"/>
  <c r="H322" i="40"/>
  <c r="H294" i="40"/>
  <c r="H318" i="40"/>
  <c r="H278" i="40"/>
  <c r="H235" i="40"/>
  <c r="H236" i="40"/>
  <c r="H243" i="40"/>
  <c r="H244" i="40"/>
  <c r="H251" i="40"/>
  <c r="H252" i="40"/>
  <c r="H259" i="40"/>
  <c r="H260" i="40"/>
  <c r="H267" i="40"/>
  <c r="H268" i="40"/>
  <c r="H275" i="40"/>
  <c r="H276" i="40"/>
  <c r="H283" i="40"/>
  <c r="H284" i="40"/>
  <c r="H291" i="40"/>
  <c r="H292" i="40"/>
  <c r="H299" i="40"/>
  <c r="H300" i="40"/>
  <c r="H310" i="40"/>
  <c r="H324" i="40"/>
  <c r="H325" i="40"/>
  <c r="H327" i="40"/>
  <c r="H330" i="40"/>
  <c r="H230" i="40"/>
  <c r="H238" i="40"/>
  <c r="H232" i="40"/>
  <c r="H240" i="40"/>
  <c r="H234" i="40"/>
  <c r="H242" i="40"/>
  <c r="H315" i="40"/>
  <c r="H323" i="40"/>
  <c r="H331" i="40"/>
  <c r="H339" i="40"/>
  <c r="H342" i="40"/>
  <c r="H346" i="40"/>
  <c r="H350" i="40"/>
  <c r="H354" i="40"/>
  <c r="H358" i="40"/>
  <c r="H362" i="40"/>
  <c r="H366" i="40"/>
  <c r="H370" i="40"/>
  <c r="H374" i="40"/>
  <c r="H378" i="40"/>
  <c r="H382" i="40"/>
  <c r="H386" i="40"/>
  <c r="H390" i="40"/>
  <c r="H394" i="40"/>
  <c r="H398" i="40"/>
  <c r="H313" i="40"/>
  <c r="H321" i="40"/>
  <c r="H329" i="40"/>
  <c r="H337" i="40"/>
  <c r="H343" i="40"/>
  <c r="H347" i="40"/>
  <c r="H351" i="40"/>
  <c r="H355" i="40"/>
  <c r="H359" i="40"/>
  <c r="H363" i="40"/>
  <c r="H367" i="40"/>
  <c r="H371" i="40"/>
  <c r="H375" i="40"/>
  <c r="H387" i="40"/>
  <c r="H377" i="40"/>
  <c r="H381" i="40"/>
  <c r="H385" i="40"/>
  <c r="H389" i="40"/>
  <c r="H393" i="40"/>
  <c r="H397" i="40"/>
  <c r="H401" i="40"/>
  <c r="F15" i="34"/>
  <c r="J15" i="34"/>
  <c r="I15" i="34" s="1"/>
  <c r="AK163" i="39"/>
  <c r="AK191" i="39" s="1"/>
  <c r="AJ163" i="39"/>
  <c r="AJ191" i="39" s="1"/>
  <c r="AI163" i="39"/>
  <c r="AI191" i="39" s="1"/>
  <c r="AH163" i="39"/>
  <c r="AH191" i="39" s="1"/>
  <c r="AG163" i="39"/>
  <c r="AG191" i="39" s="1"/>
  <c r="AF163" i="39"/>
  <c r="AF191" i="39" s="1"/>
  <c r="AE163" i="39"/>
  <c r="AE191" i="39" s="1"/>
  <c r="AD163" i="39"/>
  <c r="AD191" i="39" s="1"/>
  <c r="AC163" i="39"/>
  <c r="AC191" i="39" s="1"/>
  <c r="AB163" i="39"/>
  <c r="AB191" i="39" s="1"/>
  <c r="AA163" i="39"/>
  <c r="AA191" i="39" s="1"/>
  <c r="Z163" i="39"/>
  <c r="Z191" i="39" s="1"/>
  <c r="Y163" i="39"/>
  <c r="Y191" i="39" s="1"/>
  <c r="X163" i="39"/>
  <c r="X191" i="39" s="1"/>
  <c r="W163" i="39"/>
  <c r="W191" i="39" s="1"/>
  <c r="V163" i="39"/>
  <c r="V191" i="39" s="1"/>
  <c r="O163" i="39"/>
  <c r="O191" i="39" s="1"/>
  <c r="B162" i="39"/>
  <c r="AK160" i="39"/>
  <c r="AK190" i="39" s="1"/>
  <c r="AJ160" i="39"/>
  <c r="AJ190" i="39" s="1"/>
  <c r="AI160" i="39"/>
  <c r="AI190" i="39" s="1"/>
  <c r="AH160" i="39"/>
  <c r="AH190" i="39" s="1"/>
  <c r="AG160" i="39"/>
  <c r="AG190" i="39" s="1"/>
  <c r="AF160" i="39"/>
  <c r="AF190" i="39" s="1"/>
  <c r="AE160" i="39"/>
  <c r="AE190" i="39" s="1"/>
  <c r="AD160" i="39"/>
  <c r="AD190" i="39" s="1"/>
  <c r="AC160" i="39"/>
  <c r="AC190" i="39" s="1"/>
  <c r="AB160" i="39"/>
  <c r="AB190" i="39" s="1"/>
  <c r="AA160" i="39"/>
  <c r="AA190" i="39" s="1"/>
  <c r="Z160" i="39"/>
  <c r="Z190" i="39" s="1"/>
  <c r="Y160" i="39"/>
  <c r="Y190" i="39" s="1"/>
  <c r="X160" i="39"/>
  <c r="X190" i="39" s="1"/>
  <c r="W160" i="39"/>
  <c r="W190" i="39" s="1"/>
  <c r="V160" i="39"/>
  <c r="V190" i="39" s="1"/>
  <c r="B159" i="39"/>
  <c r="B158" i="39"/>
  <c r="AK156" i="39"/>
  <c r="AK189" i="39" s="1"/>
  <c r="AJ156" i="39"/>
  <c r="AJ189" i="39" s="1"/>
  <c r="AI156" i="39"/>
  <c r="AI189" i="39" s="1"/>
  <c r="AH156" i="39"/>
  <c r="AH189" i="39" s="1"/>
  <c r="AG156" i="39"/>
  <c r="AG189" i="39" s="1"/>
  <c r="AF156" i="39"/>
  <c r="AF189" i="39" s="1"/>
  <c r="AE156" i="39"/>
  <c r="AE189" i="39" s="1"/>
  <c r="AD156" i="39"/>
  <c r="AD189" i="39" s="1"/>
  <c r="AC156" i="39"/>
  <c r="AC189" i="39" s="1"/>
  <c r="AB156" i="39"/>
  <c r="AB189" i="39" s="1"/>
  <c r="AA156" i="39"/>
  <c r="AA189" i="39" s="1"/>
  <c r="Z156" i="39"/>
  <c r="Z189" i="39" s="1"/>
  <c r="Y156" i="39"/>
  <c r="Y189" i="39" s="1"/>
  <c r="X156" i="39"/>
  <c r="X189" i="39" s="1"/>
  <c r="W156" i="39"/>
  <c r="W189" i="39" s="1"/>
  <c r="V156" i="39"/>
  <c r="V189" i="39" s="1"/>
  <c r="B155" i="39"/>
  <c r="B154" i="39"/>
  <c r="AK152" i="39"/>
  <c r="AK188" i="39" s="1"/>
  <c r="AJ152" i="39"/>
  <c r="AJ188" i="39" s="1"/>
  <c r="AI152" i="39"/>
  <c r="AI188" i="39" s="1"/>
  <c r="AH152" i="39"/>
  <c r="AH188" i="39" s="1"/>
  <c r="AG152" i="39"/>
  <c r="AG188" i="39" s="1"/>
  <c r="AF152" i="39"/>
  <c r="AF188" i="39" s="1"/>
  <c r="AE152" i="39"/>
  <c r="AE188" i="39" s="1"/>
  <c r="AD152" i="39"/>
  <c r="AD188" i="39" s="1"/>
  <c r="AC152" i="39"/>
  <c r="AC188" i="39" s="1"/>
  <c r="AB152" i="39"/>
  <c r="AB188" i="39" s="1"/>
  <c r="AA152" i="39"/>
  <c r="AA188" i="39" s="1"/>
  <c r="Z152" i="39"/>
  <c r="Z188" i="39" s="1"/>
  <c r="Y152" i="39"/>
  <c r="Y188" i="39" s="1"/>
  <c r="X152" i="39"/>
  <c r="X188" i="39" s="1"/>
  <c r="W152" i="39"/>
  <c r="W188" i="39" s="1"/>
  <c r="V152" i="39"/>
  <c r="V188" i="39" s="1"/>
  <c r="B151" i="39"/>
  <c r="B150" i="39"/>
  <c r="P145" i="39"/>
  <c r="P187" i="39" s="1"/>
  <c r="O145" i="39"/>
  <c r="O187" i="39" s="1"/>
  <c r="H145" i="39"/>
  <c r="H187" i="39" s="1"/>
  <c r="B144" i="39"/>
  <c r="T145" i="39" s="1"/>
  <c r="T187" i="39" s="1"/>
  <c r="AK142" i="39"/>
  <c r="AK186" i="39" s="1"/>
  <c r="AJ142" i="39"/>
  <c r="AJ186" i="39" s="1"/>
  <c r="AI142" i="39"/>
  <c r="AI186" i="39" s="1"/>
  <c r="AH142" i="39"/>
  <c r="AH186" i="39" s="1"/>
  <c r="AG142" i="39"/>
  <c r="AG186" i="39" s="1"/>
  <c r="AF142" i="39"/>
  <c r="AF186" i="39" s="1"/>
  <c r="AE142" i="39"/>
  <c r="AE186" i="39" s="1"/>
  <c r="AD142" i="39"/>
  <c r="AD186" i="39" s="1"/>
  <c r="AC142" i="39"/>
  <c r="AC186" i="39" s="1"/>
  <c r="AB142" i="39"/>
  <c r="AB186" i="39" s="1"/>
  <c r="AA142" i="39"/>
  <c r="AA186" i="39" s="1"/>
  <c r="Z142" i="39"/>
  <c r="Z186" i="39" s="1"/>
  <c r="Y142" i="39"/>
  <c r="Y186" i="39" s="1"/>
  <c r="X142" i="39"/>
  <c r="X186" i="39" s="1"/>
  <c r="W142" i="39"/>
  <c r="W186" i="39" s="1"/>
  <c r="V142" i="39"/>
  <c r="V186" i="39" s="1"/>
  <c r="B141" i="39"/>
  <c r="P142" i="39"/>
  <c r="P186" i="39" s="1"/>
  <c r="H142" i="39"/>
  <c r="H186" i="39" s="1"/>
  <c r="B140" i="39"/>
  <c r="AK138" i="39"/>
  <c r="AJ138" i="39"/>
  <c r="AI138" i="39"/>
  <c r="AH138" i="39"/>
  <c r="AG138" i="39"/>
  <c r="AF138" i="39"/>
  <c r="AE138" i="39"/>
  <c r="AD138" i="39"/>
  <c r="AC138" i="39"/>
  <c r="AB138" i="39"/>
  <c r="AA138" i="39"/>
  <c r="Z138" i="39"/>
  <c r="Y138" i="39"/>
  <c r="X138" i="39"/>
  <c r="W138" i="39"/>
  <c r="V138" i="39"/>
  <c r="B137" i="39"/>
  <c r="B136" i="39"/>
  <c r="B135" i="39"/>
  <c r="B134" i="39"/>
  <c r="B131" i="39"/>
  <c r="B130" i="39"/>
  <c r="L132" i="39"/>
  <c r="L184" i="39" s="1"/>
  <c r="B129" i="39"/>
  <c r="B118" i="39"/>
  <c r="B117" i="39"/>
  <c r="B116" i="39"/>
  <c r="B115" i="39"/>
  <c r="B114" i="39"/>
  <c r="B113" i="39"/>
  <c r="B110" i="39"/>
  <c r="B109" i="39"/>
  <c r="B108" i="39"/>
  <c r="B107" i="39"/>
  <c r="B106" i="39"/>
  <c r="B105" i="39"/>
  <c r="AK100" i="39"/>
  <c r="AK181" i="39" s="1"/>
  <c r="AJ100" i="39"/>
  <c r="AJ181" i="39" s="1"/>
  <c r="AI100" i="39"/>
  <c r="AI181" i="39" s="1"/>
  <c r="AH100" i="39"/>
  <c r="AH181" i="39" s="1"/>
  <c r="AG100" i="39"/>
  <c r="AG181" i="39" s="1"/>
  <c r="AF100" i="39"/>
  <c r="AF181" i="39" s="1"/>
  <c r="AE100" i="39"/>
  <c r="AE181" i="39" s="1"/>
  <c r="AD100" i="39"/>
  <c r="AD181" i="39" s="1"/>
  <c r="AC100" i="39"/>
  <c r="AC181" i="39" s="1"/>
  <c r="AB100" i="39"/>
  <c r="AB181" i="39" s="1"/>
  <c r="AA100" i="39"/>
  <c r="AA181" i="39" s="1"/>
  <c r="Z100" i="39"/>
  <c r="Z181" i="39" s="1"/>
  <c r="Y100" i="39"/>
  <c r="Y181" i="39" s="1"/>
  <c r="X100" i="39"/>
  <c r="X181" i="39" s="1"/>
  <c r="W100" i="39"/>
  <c r="W181" i="39" s="1"/>
  <c r="V100" i="39"/>
  <c r="V181" i="39" s="1"/>
  <c r="B99" i="39"/>
  <c r="B98" i="39"/>
  <c r="B97" i="39"/>
  <c r="B96" i="39"/>
  <c r="B95" i="39"/>
  <c r="B92" i="39"/>
  <c r="B91" i="39"/>
  <c r="B90" i="39"/>
  <c r="AK80" i="39"/>
  <c r="AK179" i="39" s="1"/>
  <c r="AJ80" i="39"/>
  <c r="AJ179" i="39" s="1"/>
  <c r="AI80" i="39"/>
  <c r="AI179" i="39" s="1"/>
  <c r="AH80" i="39"/>
  <c r="AH179" i="39" s="1"/>
  <c r="AG80" i="39"/>
  <c r="AG179" i="39" s="1"/>
  <c r="AF80" i="39"/>
  <c r="AF179" i="39" s="1"/>
  <c r="AE80" i="39"/>
  <c r="AE179" i="39" s="1"/>
  <c r="AD80" i="39"/>
  <c r="AD179" i="39" s="1"/>
  <c r="AC80" i="39"/>
  <c r="AC179" i="39" s="1"/>
  <c r="AB80" i="39"/>
  <c r="AB179" i="39" s="1"/>
  <c r="AA80" i="39"/>
  <c r="AA179" i="39" s="1"/>
  <c r="Z80" i="39"/>
  <c r="Z179" i="39" s="1"/>
  <c r="Y80" i="39"/>
  <c r="Y179" i="39" s="1"/>
  <c r="X80" i="39"/>
  <c r="X179" i="39" s="1"/>
  <c r="W80" i="39"/>
  <c r="W179" i="39" s="1"/>
  <c r="V80" i="39"/>
  <c r="V179" i="39" s="1"/>
  <c r="B79" i="39"/>
  <c r="B78" i="39"/>
  <c r="B77" i="39"/>
  <c r="AK75" i="39"/>
  <c r="AK178" i="39" s="1"/>
  <c r="AJ75" i="39"/>
  <c r="AJ178" i="39" s="1"/>
  <c r="AI75" i="39"/>
  <c r="AI178" i="39" s="1"/>
  <c r="AH75" i="39"/>
  <c r="AH178" i="39" s="1"/>
  <c r="AG75" i="39"/>
  <c r="AG178" i="39" s="1"/>
  <c r="AF75" i="39"/>
  <c r="AF178" i="39" s="1"/>
  <c r="AE75" i="39"/>
  <c r="AE178" i="39" s="1"/>
  <c r="AD75" i="39"/>
  <c r="AD178" i="39" s="1"/>
  <c r="AC75" i="39"/>
  <c r="AC178" i="39" s="1"/>
  <c r="AB75" i="39"/>
  <c r="AB178" i="39" s="1"/>
  <c r="AA75" i="39"/>
  <c r="AA178" i="39" s="1"/>
  <c r="Z75" i="39"/>
  <c r="Z178" i="39" s="1"/>
  <c r="Y75" i="39"/>
  <c r="Y178" i="39" s="1"/>
  <c r="X75" i="39"/>
  <c r="X178" i="39" s="1"/>
  <c r="W75" i="39"/>
  <c r="W178" i="39" s="1"/>
  <c r="V75" i="39"/>
  <c r="V178" i="39" s="1"/>
  <c r="B74" i="39"/>
  <c r="B73" i="39"/>
  <c r="U75" i="39" s="1"/>
  <c r="U178" i="39" s="1"/>
  <c r="B67" i="39"/>
  <c r="B66" i="39"/>
  <c r="B65" i="39"/>
  <c r="B64" i="39"/>
  <c r="B63" i="39"/>
  <c r="B62" i="39"/>
  <c r="AK60" i="39"/>
  <c r="AJ60" i="39"/>
  <c r="AI60" i="39"/>
  <c r="AH60" i="39"/>
  <c r="AG60" i="39"/>
  <c r="AF60" i="39"/>
  <c r="AE60" i="39"/>
  <c r="AD60" i="39"/>
  <c r="AD176" i="39" s="1"/>
  <c r="AC60" i="39"/>
  <c r="AB60" i="39"/>
  <c r="AA60" i="39"/>
  <c r="Z60" i="39"/>
  <c r="Z176" i="39" s="1"/>
  <c r="Y60" i="39"/>
  <c r="X60" i="39"/>
  <c r="W60" i="39"/>
  <c r="V60" i="39"/>
  <c r="V176" i="39" s="1"/>
  <c r="B59" i="39"/>
  <c r="B58" i="39"/>
  <c r="U60" i="39"/>
  <c r="U176" i="39" s="1"/>
  <c r="E60" i="39"/>
  <c r="E176" i="39" s="1"/>
  <c r="B57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B46" i="39"/>
  <c r="R47" i="39"/>
  <c r="R175" i="39" s="1"/>
  <c r="B45" i="39"/>
  <c r="B42" i="39"/>
  <c r="B41" i="39"/>
  <c r="B40" i="39"/>
  <c r="B39" i="39"/>
  <c r="B38" i="39"/>
  <c r="B37" i="39"/>
  <c r="B34" i="39"/>
  <c r="B33" i="39"/>
  <c r="B32" i="39"/>
  <c r="B31" i="39"/>
  <c r="B30" i="39"/>
  <c r="B29" i="39"/>
  <c r="R35" i="39"/>
  <c r="R173" i="39" s="1"/>
  <c r="B28" i="39"/>
  <c r="B27" i="39"/>
  <c r="B21" i="39"/>
  <c r="B20" i="39"/>
  <c r="B19" i="39"/>
  <c r="B18" i="39"/>
  <c r="B17" i="39"/>
  <c r="B16" i="39"/>
  <c r="B15" i="39"/>
  <c r="B12" i="39"/>
  <c r="B11" i="39"/>
  <c r="B10" i="39"/>
  <c r="W81" i="39" l="1"/>
  <c r="W176" i="39"/>
  <c r="AE81" i="39"/>
  <c r="AE176" i="39"/>
  <c r="AC164" i="39"/>
  <c r="AC185" i="39"/>
  <c r="AK164" i="39"/>
  <c r="AK185" i="39"/>
  <c r="AA164" i="39"/>
  <c r="AA185" i="39"/>
  <c r="X81" i="39"/>
  <c r="X176" i="39"/>
  <c r="AF81" i="39"/>
  <c r="AF176" i="39"/>
  <c r="V164" i="39"/>
  <c r="V185" i="39"/>
  <c r="AD164" i="39"/>
  <c r="AD185" i="39"/>
  <c r="Y81" i="39"/>
  <c r="Y176" i="39"/>
  <c r="AG81" i="39"/>
  <c r="AG176" i="39"/>
  <c r="V81" i="39"/>
  <c r="W164" i="39"/>
  <c r="W185" i="39"/>
  <c r="AE164" i="39"/>
  <c r="AE185" i="39"/>
  <c r="AC81" i="39"/>
  <c r="AC176" i="39"/>
  <c r="AI164" i="39"/>
  <c r="AI185" i="39"/>
  <c r="X164" i="39"/>
  <c r="X185" i="39"/>
  <c r="AF164" i="39"/>
  <c r="AF185" i="39"/>
  <c r="Z81" i="39"/>
  <c r="AD81" i="39"/>
  <c r="Y164" i="39"/>
  <c r="Y185" i="39"/>
  <c r="AG164" i="39"/>
  <c r="AG185" i="39"/>
  <c r="AK81" i="39"/>
  <c r="AK176" i="39"/>
  <c r="AH81" i="39"/>
  <c r="AH176" i="39"/>
  <c r="AA81" i="39"/>
  <c r="AA176" i="39"/>
  <c r="AI81" i="39"/>
  <c r="AI176" i="39"/>
  <c r="AB81" i="39"/>
  <c r="AB176" i="39"/>
  <c r="AJ81" i="39"/>
  <c r="AJ176" i="39"/>
  <c r="Z164" i="39"/>
  <c r="Z185" i="39"/>
  <c r="AH164" i="39"/>
  <c r="AH185" i="39"/>
  <c r="J22" i="39"/>
  <c r="J172" i="39" s="1"/>
  <c r="K172" i="39"/>
  <c r="AB164" i="39"/>
  <c r="AB185" i="39"/>
  <c r="AJ164" i="39"/>
  <c r="AJ185" i="39"/>
  <c r="C472" i="40"/>
  <c r="L60" i="39"/>
  <c r="L176" i="39" s="1"/>
  <c r="P60" i="39"/>
  <c r="P176" i="39" s="1"/>
  <c r="H75" i="39"/>
  <c r="H178" i="39" s="1"/>
  <c r="M68" i="39"/>
  <c r="M177" i="39" s="1"/>
  <c r="R75" i="39"/>
  <c r="R178" i="39" s="1"/>
  <c r="N75" i="39"/>
  <c r="N178" i="39" s="1"/>
  <c r="F75" i="39"/>
  <c r="F178" i="39" s="1"/>
  <c r="Q75" i="39"/>
  <c r="Q178" i="39" s="1"/>
  <c r="L75" i="39"/>
  <c r="L178" i="39" s="1"/>
  <c r="I75" i="39"/>
  <c r="I178" i="39" s="1"/>
  <c r="P75" i="39"/>
  <c r="P178" i="39" s="1"/>
  <c r="T80" i="39"/>
  <c r="T179" i="39" s="1"/>
  <c r="P80" i="39"/>
  <c r="P179" i="39" s="1"/>
  <c r="Q80" i="39"/>
  <c r="Q179" i="39" s="1"/>
  <c r="U93" i="39"/>
  <c r="U180" i="39" s="1"/>
  <c r="M93" i="39"/>
  <c r="M180" i="39" s="1"/>
  <c r="E93" i="39"/>
  <c r="E180" i="39" s="1"/>
  <c r="T93" i="39"/>
  <c r="T180" i="39" s="1"/>
  <c r="T43" i="39"/>
  <c r="T174" i="39" s="1"/>
  <c r="U47" i="39"/>
  <c r="U175" i="39" s="1"/>
  <c r="Q47" i="39"/>
  <c r="Q175" i="39" s="1"/>
  <c r="M47" i="39"/>
  <c r="M175" i="39" s="1"/>
  <c r="E47" i="39"/>
  <c r="E175" i="39" s="1"/>
  <c r="T35" i="39"/>
  <c r="T173" i="39" s="1"/>
  <c r="U35" i="39"/>
  <c r="U173" i="39" s="1"/>
  <c r="Q60" i="39"/>
  <c r="Q176" i="39" s="1"/>
  <c r="U68" i="39"/>
  <c r="U177" i="39" s="1"/>
  <c r="R68" i="39"/>
  <c r="R177" i="39" s="1"/>
  <c r="S75" i="39"/>
  <c r="S178" i="39" s="1"/>
  <c r="I80" i="39"/>
  <c r="I179" i="39" s="1"/>
  <c r="E80" i="39"/>
  <c r="E179" i="39" s="1"/>
  <c r="S93" i="39"/>
  <c r="S180" i="39" s="1"/>
  <c r="O47" i="39"/>
  <c r="O175" i="39" s="1"/>
  <c r="N60" i="39"/>
  <c r="N176" i="39" s="1"/>
  <c r="F60" i="39"/>
  <c r="F176" i="39" s="1"/>
  <c r="H60" i="39"/>
  <c r="H176" i="39" s="1"/>
  <c r="S60" i="39"/>
  <c r="S176" i="39" s="1"/>
  <c r="H35" i="39"/>
  <c r="H173" i="39" s="1"/>
  <c r="L35" i="39"/>
  <c r="L173" i="39" s="1"/>
  <c r="E35" i="39"/>
  <c r="E173" i="39" s="1"/>
  <c r="I35" i="39"/>
  <c r="I173" i="39" s="1"/>
  <c r="M35" i="39"/>
  <c r="M173" i="39" s="1"/>
  <c r="Q35" i="39"/>
  <c r="Q173" i="39" s="1"/>
  <c r="F35" i="39"/>
  <c r="F173" i="39" s="1"/>
  <c r="N43" i="39"/>
  <c r="R43" i="39"/>
  <c r="R174" i="39" s="1"/>
  <c r="T47" i="39"/>
  <c r="T175" i="39" s="1"/>
  <c r="P47" i="39"/>
  <c r="P175" i="39" s="1"/>
  <c r="L47" i="39"/>
  <c r="L175" i="39" s="1"/>
  <c r="H47" i="39"/>
  <c r="H175" i="39" s="1"/>
  <c r="I47" i="39"/>
  <c r="I175" i="39" s="1"/>
  <c r="N47" i="39"/>
  <c r="N175" i="39" s="1"/>
  <c r="S47" i="39"/>
  <c r="S175" i="39" s="1"/>
  <c r="F47" i="39"/>
  <c r="F175" i="39" s="1"/>
  <c r="I60" i="39"/>
  <c r="I176" i="39" s="1"/>
  <c r="T60" i="39"/>
  <c r="T176" i="39" s="1"/>
  <c r="T68" i="39"/>
  <c r="T177" i="39" s="1"/>
  <c r="P68" i="39"/>
  <c r="P177" i="39" s="1"/>
  <c r="L68" i="39"/>
  <c r="L177" i="39" s="1"/>
  <c r="H68" i="39"/>
  <c r="H177" i="39" s="1"/>
  <c r="I68" i="39"/>
  <c r="I177" i="39" s="1"/>
  <c r="N68" i="39"/>
  <c r="N177" i="39" s="1"/>
  <c r="S68" i="39"/>
  <c r="S177" i="39" s="1"/>
  <c r="F68" i="39"/>
  <c r="F177" i="39" s="1"/>
  <c r="E75" i="39"/>
  <c r="E178" i="39" s="1"/>
  <c r="M75" i="39"/>
  <c r="M178" i="39" s="1"/>
  <c r="T75" i="39"/>
  <c r="T178" i="39" s="1"/>
  <c r="D80" i="39"/>
  <c r="D179" i="39" s="1"/>
  <c r="U80" i="39"/>
  <c r="U179" i="39" s="1"/>
  <c r="P93" i="39"/>
  <c r="P180" i="39" s="1"/>
  <c r="T100" i="39"/>
  <c r="T181" i="39" s="1"/>
  <c r="P100" i="39"/>
  <c r="P181" i="39" s="1"/>
  <c r="L100" i="39"/>
  <c r="L181" i="39" s="1"/>
  <c r="Q100" i="39"/>
  <c r="Q181" i="39" s="1"/>
  <c r="D100" i="39"/>
  <c r="D181" i="39" s="1"/>
  <c r="T111" i="39"/>
  <c r="T182" i="39" s="1"/>
  <c r="O68" i="39"/>
  <c r="O177" i="39" s="1"/>
  <c r="Q68" i="39"/>
  <c r="Q177" i="39" s="1"/>
  <c r="R80" i="39"/>
  <c r="R179" i="39" s="1"/>
  <c r="N80" i="39"/>
  <c r="N179" i="39" s="1"/>
  <c r="H80" i="39"/>
  <c r="H179" i="39" s="1"/>
  <c r="M80" i="39"/>
  <c r="M179" i="39" s="1"/>
  <c r="S80" i="39"/>
  <c r="S179" i="39" s="1"/>
  <c r="U100" i="39"/>
  <c r="U181" i="39" s="1"/>
  <c r="I100" i="39"/>
  <c r="I181" i="39" s="1"/>
  <c r="R111" i="39"/>
  <c r="R182" i="39" s="1"/>
  <c r="T132" i="39"/>
  <c r="T184" i="39" s="1"/>
  <c r="N138" i="39"/>
  <c r="N185" i="39" s="1"/>
  <c r="F138" i="39"/>
  <c r="F185" i="39" s="1"/>
  <c r="O80" i="39"/>
  <c r="O179" i="39" s="1"/>
  <c r="O100" i="39"/>
  <c r="O181" i="39" s="1"/>
  <c r="O111" i="39"/>
  <c r="O182" i="39" s="1"/>
  <c r="D132" i="39"/>
  <c r="D184" i="39" s="1"/>
  <c r="R132" i="39"/>
  <c r="R184" i="39" s="1"/>
  <c r="F132" i="39"/>
  <c r="F184" i="39" s="1"/>
  <c r="P132" i="39"/>
  <c r="P184" i="39" s="1"/>
  <c r="K132" i="39"/>
  <c r="K184" i="39" s="1"/>
  <c r="U142" i="39"/>
  <c r="U186" i="39" s="1"/>
  <c r="Q142" i="39"/>
  <c r="Q186" i="39" s="1"/>
  <c r="M142" i="39"/>
  <c r="M186" i="39" s="1"/>
  <c r="I142" i="39"/>
  <c r="I186" i="39" s="1"/>
  <c r="E142" i="39"/>
  <c r="E186" i="39" s="1"/>
  <c r="T142" i="39"/>
  <c r="T186" i="39" s="1"/>
  <c r="L142" i="39"/>
  <c r="L186" i="39" s="1"/>
  <c r="S142" i="39"/>
  <c r="S186" i="39" s="1"/>
  <c r="T152" i="39"/>
  <c r="T188" i="39" s="1"/>
  <c r="L152" i="39"/>
  <c r="L188" i="39" s="1"/>
  <c r="H152" i="39"/>
  <c r="H188" i="39" s="1"/>
  <c r="U132" i="39"/>
  <c r="U184" i="39" s="1"/>
  <c r="Q132" i="39"/>
  <c r="Q184" i="39" s="1"/>
  <c r="M132" i="39"/>
  <c r="M184" i="39" s="1"/>
  <c r="H132" i="39"/>
  <c r="H184" i="39" s="1"/>
  <c r="N132" i="39"/>
  <c r="N184" i="39" s="1"/>
  <c r="L138" i="39"/>
  <c r="L185" i="39" s="1"/>
  <c r="Q138" i="39"/>
  <c r="Q185" i="39" s="1"/>
  <c r="U138" i="39"/>
  <c r="U185" i="39" s="1"/>
  <c r="M138" i="39"/>
  <c r="M185" i="39" s="1"/>
  <c r="I138" i="39"/>
  <c r="I185" i="39" s="1"/>
  <c r="E138" i="39"/>
  <c r="E185" i="39" s="1"/>
  <c r="T138" i="39"/>
  <c r="T185" i="39" s="1"/>
  <c r="P138" i="39"/>
  <c r="P185" i="39" s="1"/>
  <c r="H138" i="39"/>
  <c r="H185" i="39" s="1"/>
  <c r="S138" i="39"/>
  <c r="S185" i="39" s="1"/>
  <c r="L145" i="39"/>
  <c r="L187" i="39" s="1"/>
  <c r="M160" i="39"/>
  <c r="M190" i="39" s="1"/>
  <c r="T160" i="39"/>
  <c r="T190" i="39" s="1"/>
  <c r="P160" i="39"/>
  <c r="P190" i="39" s="1"/>
  <c r="L160" i="39"/>
  <c r="L190" i="39" s="1"/>
  <c r="H160" i="39"/>
  <c r="H190" i="39" s="1"/>
  <c r="S160" i="39"/>
  <c r="S190" i="39" s="1"/>
  <c r="T156" i="39"/>
  <c r="T189" i="39" s="1"/>
  <c r="P156" i="39"/>
  <c r="P189" i="39" s="1"/>
  <c r="L156" i="39"/>
  <c r="L189" i="39" s="1"/>
  <c r="H156" i="39"/>
  <c r="H189" i="39" s="1"/>
  <c r="S156" i="39"/>
  <c r="S189" i="39" s="1"/>
  <c r="R145" i="39"/>
  <c r="R187" i="39" s="1"/>
  <c r="N145" i="39"/>
  <c r="N187" i="39" s="1"/>
  <c r="F145" i="39"/>
  <c r="F187" i="39" s="1"/>
  <c r="U145" i="39"/>
  <c r="U187" i="39" s="1"/>
  <c r="Q145" i="39"/>
  <c r="Q187" i="39" s="1"/>
  <c r="M145" i="39"/>
  <c r="M187" i="39" s="1"/>
  <c r="I145" i="39"/>
  <c r="I187" i="39" s="1"/>
  <c r="E145" i="39"/>
  <c r="E187" i="39" s="1"/>
  <c r="S145" i="39"/>
  <c r="S187" i="39" s="1"/>
  <c r="S152" i="39"/>
  <c r="S188" i="39" s="1"/>
  <c r="R163" i="39"/>
  <c r="R191" i="39" s="1"/>
  <c r="N163" i="39"/>
  <c r="N191" i="39" s="1"/>
  <c r="F163" i="39"/>
  <c r="F191" i="39" s="1"/>
  <c r="U163" i="39"/>
  <c r="U191" i="39" s="1"/>
  <c r="Q163" i="39"/>
  <c r="Q191" i="39" s="1"/>
  <c r="M163" i="39"/>
  <c r="M191" i="39" s="1"/>
  <c r="I163" i="39"/>
  <c r="I191" i="39" s="1"/>
  <c r="E163" i="39"/>
  <c r="E191" i="39" s="1"/>
  <c r="T163" i="39"/>
  <c r="T191" i="39" s="1"/>
  <c r="P163" i="39"/>
  <c r="P191" i="39" s="1"/>
  <c r="L163" i="39"/>
  <c r="L191" i="39" s="1"/>
  <c r="H163" i="39"/>
  <c r="H191" i="39" s="1"/>
  <c r="S163" i="39"/>
  <c r="S191" i="39" s="1"/>
  <c r="O132" i="39"/>
  <c r="O184" i="39" s="1"/>
  <c r="R138" i="39"/>
  <c r="R185" i="39" s="1"/>
  <c r="O156" i="39"/>
  <c r="O189" i="39" s="1"/>
  <c r="O160" i="39"/>
  <c r="O190" i="39" s="1"/>
  <c r="N48" i="39" l="1"/>
  <c r="N199" i="39" s="1"/>
  <c r="N174" i="39"/>
  <c r="U81" i="39"/>
  <c r="U202" i="39" s="1"/>
  <c r="L81" i="39"/>
  <c r="L202" i="39" s="1"/>
  <c r="K80" i="39"/>
  <c r="K179" i="39" s="1"/>
  <c r="R48" i="39"/>
  <c r="R199" i="39" s="1"/>
  <c r="P81" i="39"/>
  <c r="P202" i="39" s="1"/>
  <c r="K100" i="39"/>
  <c r="K181" i="39" s="1"/>
  <c r="S164" i="39"/>
  <c r="S201" i="39" s="1"/>
  <c r="Q81" i="39"/>
  <c r="Q202" i="39" s="1"/>
  <c r="D163" i="39"/>
  <c r="D191" i="39" s="1"/>
  <c r="G163" i="39"/>
  <c r="G191" i="39" s="1"/>
  <c r="E156" i="39"/>
  <c r="E189" i="39" s="1"/>
  <c r="U156" i="39"/>
  <c r="U189" i="39" s="1"/>
  <c r="R156" i="39"/>
  <c r="R189" i="39" s="1"/>
  <c r="K160" i="39"/>
  <c r="K190" i="39" s="1"/>
  <c r="I160" i="39"/>
  <c r="I190" i="39" s="1"/>
  <c r="F160" i="39"/>
  <c r="F190" i="39" s="1"/>
  <c r="H164" i="39"/>
  <c r="H201" i="39" s="1"/>
  <c r="O152" i="39"/>
  <c r="O188" i="39" s="1"/>
  <c r="N152" i="39"/>
  <c r="N188" i="39" s="1"/>
  <c r="P152" i="39"/>
  <c r="P188" i="39" s="1"/>
  <c r="M152" i="39"/>
  <c r="M188" i="39" s="1"/>
  <c r="O142" i="39"/>
  <c r="O186" i="39" s="1"/>
  <c r="R142" i="39"/>
  <c r="R186" i="39" s="1"/>
  <c r="F111" i="39"/>
  <c r="F182" i="39" s="1"/>
  <c r="H100" i="39"/>
  <c r="H181" i="39" s="1"/>
  <c r="R100" i="39"/>
  <c r="R181" i="39" s="1"/>
  <c r="N111" i="39"/>
  <c r="N182" i="39" s="1"/>
  <c r="M111" i="39"/>
  <c r="M182" i="39" s="1"/>
  <c r="L111" i="39"/>
  <c r="L182" i="39" s="1"/>
  <c r="K68" i="39"/>
  <c r="K177" i="39" s="1"/>
  <c r="I81" i="39"/>
  <c r="I202" i="39" s="1"/>
  <c r="D47" i="39"/>
  <c r="D175" i="39" s="1"/>
  <c r="U43" i="39"/>
  <c r="U174" i="39" s="1"/>
  <c r="E43" i="39"/>
  <c r="E174" i="39" s="1"/>
  <c r="O35" i="39"/>
  <c r="O173" i="39" s="1"/>
  <c r="D43" i="39"/>
  <c r="D174" i="39" s="1"/>
  <c r="R93" i="39"/>
  <c r="R180" i="39" s="1"/>
  <c r="O93" i="39"/>
  <c r="O180" i="39" s="1"/>
  <c r="K75" i="39"/>
  <c r="K178" i="39" s="1"/>
  <c r="O75" i="39"/>
  <c r="O178" i="39" s="1"/>
  <c r="K60" i="39"/>
  <c r="K176" i="39" s="1"/>
  <c r="I156" i="39"/>
  <c r="I189" i="39" s="1"/>
  <c r="K145" i="39"/>
  <c r="K187" i="39" s="1"/>
  <c r="K138" i="39"/>
  <c r="K185" i="39" s="1"/>
  <c r="E132" i="39"/>
  <c r="E184" i="39" s="1"/>
  <c r="G132" i="39"/>
  <c r="G184" i="39" s="1"/>
  <c r="D152" i="39"/>
  <c r="D188" i="39" s="1"/>
  <c r="G152" i="39"/>
  <c r="G188" i="39" s="1"/>
  <c r="Q152" i="39"/>
  <c r="Q188" i="39" s="1"/>
  <c r="D142" i="39"/>
  <c r="D186" i="39" s="1"/>
  <c r="G142" i="39"/>
  <c r="G186" i="39" s="1"/>
  <c r="F142" i="39"/>
  <c r="F186" i="39" s="1"/>
  <c r="G138" i="39"/>
  <c r="G185" i="39" s="1"/>
  <c r="F100" i="39"/>
  <c r="F181" i="39" s="1"/>
  <c r="F80" i="39"/>
  <c r="F179" i="39" s="1"/>
  <c r="G80" i="39"/>
  <c r="G179" i="39" s="1"/>
  <c r="H111" i="39"/>
  <c r="H182" i="39" s="1"/>
  <c r="Q111" i="39"/>
  <c r="Q182" i="39" s="1"/>
  <c r="E100" i="39"/>
  <c r="E181" i="39" s="1"/>
  <c r="D60" i="39"/>
  <c r="D176" i="39" s="1"/>
  <c r="D35" i="39"/>
  <c r="D173" i="39" s="1"/>
  <c r="S81" i="39"/>
  <c r="S202" i="39" s="1"/>
  <c r="Q43" i="39"/>
  <c r="Q174" i="39" s="1"/>
  <c r="G68" i="39"/>
  <c r="G177" i="39" s="1"/>
  <c r="P43" i="39"/>
  <c r="P174" i="39" s="1"/>
  <c r="T120" i="39"/>
  <c r="T200" i="39" s="1"/>
  <c r="Q93" i="39"/>
  <c r="Q180" i="39" s="1"/>
  <c r="D68" i="39"/>
  <c r="D177" i="39" s="1"/>
  <c r="H93" i="39"/>
  <c r="H180" i="39" s="1"/>
  <c r="K156" i="39"/>
  <c r="K189" i="39" s="1"/>
  <c r="F156" i="39"/>
  <c r="F189" i="39" s="1"/>
  <c r="K163" i="39"/>
  <c r="K191" i="39" s="1"/>
  <c r="L164" i="39"/>
  <c r="L201" i="39" s="1"/>
  <c r="M156" i="39"/>
  <c r="M189" i="39" s="1"/>
  <c r="D160" i="39"/>
  <c r="D190" i="39" s="1"/>
  <c r="G160" i="39"/>
  <c r="G190" i="39" s="1"/>
  <c r="Q160" i="39"/>
  <c r="Q190" i="39" s="1"/>
  <c r="N160" i="39"/>
  <c r="N190" i="39" s="1"/>
  <c r="D145" i="39"/>
  <c r="D187" i="39" s="1"/>
  <c r="G145" i="39"/>
  <c r="G187" i="39" s="1"/>
  <c r="I132" i="39"/>
  <c r="I184" i="39" s="1"/>
  <c r="R152" i="39"/>
  <c r="R188" i="39" s="1"/>
  <c r="E152" i="39"/>
  <c r="E188" i="39" s="1"/>
  <c r="U152" i="39"/>
  <c r="U188" i="39" s="1"/>
  <c r="K142" i="39"/>
  <c r="K186" i="39" s="1"/>
  <c r="D138" i="39"/>
  <c r="D185" i="39" s="1"/>
  <c r="T164" i="39"/>
  <c r="T201" i="39" s="1"/>
  <c r="P111" i="39"/>
  <c r="P182" i="39" s="1"/>
  <c r="S100" i="39"/>
  <c r="S181" i="39" s="1"/>
  <c r="E111" i="39"/>
  <c r="E182" i="39" s="1"/>
  <c r="U111" i="39"/>
  <c r="U182" i="39" s="1"/>
  <c r="N93" i="39"/>
  <c r="N180" i="39" s="1"/>
  <c r="T81" i="39"/>
  <c r="T202" i="39" s="1"/>
  <c r="K47" i="39"/>
  <c r="K175" i="39" s="1"/>
  <c r="P35" i="39"/>
  <c r="P173" i="39" s="1"/>
  <c r="M60" i="39"/>
  <c r="M176" i="39" s="1"/>
  <c r="N81" i="39"/>
  <c r="N202" i="39" s="1"/>
  <c r="M43" i="39"/>
  <c r="M174" i="39" s="1"/>
  <c r="G111" i="39"/>
  <c r="G182" i="39" s="1"/>
  <c r="L93" i="39"/>
  <c r="L180" i="39" s="1"/>
  <c r="L43" i="39"/>
  <c r="L174" i="39" s="1"/>
  <c r="G93" i="39"/>
  <c r="G180" i="39" s="1"/>
  <c r="D93" i="39"/>
  <c r="D180" i="39" s="1"/>
  <c r="S43" i="39"/>
  <c r="S174" i="39" s="1"/>
  <c r="O138" i="39"/>
  <c r="O185" i="39" s="1"/>
  <c r="D156" i="39"/>
  <c r="D189" i="39" s="1"/>
  <c r="G156" i="39"/>
  <c r="G189" i="39" s="1"/>
  <c r="Q156" i="39"/>
  <c r="Q189" i="39" s="1"/>
  <c r="N156" i="39"/>
  <c r="N189" i="39" s="1"/>
  <c r="E160" i="39"/>
  <c r="E190" i="39" s="1"/>
  <c r="U160" i="39"/>
  <c r="U190" i="39" s="1"/>
  <c r="R160" i="39"/>
  <c r="R190" i="39" s="1"/>
  <c r="F152" i="39"/>
  <c r="F188" i="39" s="1"/>
  <c r="K152" i="39"/>
  <c r="K188" i="39" s="1"/>
  <c r="I152" i="39"/>
  <c r="I188" i="39" s="1"/>
  <c r="N142" i="39"/>
  <c r="N186" i="39" s="1"/>
  <c r="J132" i="39"/>
  <c r="J184" i="39" s="1"/>
  <c r="M100" i="39"/>
  <c r="M181" i="39" s="1"/>
  <c r="N100" i="39"/>
  <c r="N181" i="39" s="1"/>
  <c r="S111" i="39"/>
  <c r="S182" i="39" s="1"/>
  <c r="I111" i="39"/>
  <c r="I182" i="39" s="1"/>
  <c r="O60" i="39"/>
  <c r="O176" i="39" s="1"/>
  <c r="F43" i="39"/>
  <c r="F174" i="39" s="1"/>
  <c r="K35" i="39"/>
  <c r="K173" i="39" s="1"/>
  <c r="H81" i="39"/>
  <c r="H202" i="39" s="1"/>
  <c r="R60" i="39"/>
  <c r="R176" i="39" s="1"/>
  <c r="I43" i="39"/>
  <c r="I174" i="39" s="1"/>
  <c r="D111" i="39"/>
  <c r="D182" i="39" s="1"/>
  <c r="F93" i="39"/>
  <c r="F180" i="39" s="1"/>
  <c r="G75" i="39"/>
  <c r="G178" i="39" s="1"/>
  <c r="D75" i="39"/>
  <c r="D178" i="39" s="1"/>
  <c r="E68" i="39"/>
  <c r="E177" i="39" s="1"/>
  <c r="S35" i="39"/>
  <c r="S173" i="39" s="1"/>
  <c r="H43" i="39"/>
  <c r="H174" i="39" s="1"/>
  <c r="I93" i="39"/>
  <c r="I180" i="39" s="1"/>
  <c r="O43" i="39"/>
  <c r="O174" i="39" s="1"/>
  <c r="J47" i="39" l="1"/>
  <c r="J175" i="39" s="1"/>
  <c r="J156" i="39"/>
  <c r="J189" i="39" s="1"/>
  <c r="J152" i="39"/>
  <c r="J188" i="39" s="1"/>
  <c r="J145" i="39"/>
  <c r="J187" i="39" s="1"/>
  <c r="J142" i="39"/>
  <c r="J186" i="39" s="1"/>
  <c r="J138" i="39"/>
  <c r="J185" i="39" s="1"/>
  <c r="O48" i="39"/>
  <c r="O199" i="39" s="1"/>
  <c r="D48" i="39"/>
  <c r="D199" i="39" s="1"/>
  <c r="R81" i="39"/>
  <c r="R202" i="39" s="1"/>
  <c r="K43" i="39"/>
  <c r="K174" i="39" s="1"/>
  <c r="K93" i="39"/>
  <c r="N120" i="39"/>
  <c r="N200" i="39" s="1"/>
  <c r="K164" i="39"/>
  <c r="K201" i="39" s="1"/>
  <c r="S120" i="39"/>
  <c r="S200" i="39" s="1"/>
  <c r="G35" i="39"/>
  <c r="G173" i="39" s="1"/>
  <c r="R164" i="39"/>
  <c r="R201" i="39" s="1"/>
  <c r="E164" i="39"/>
  <c r="E201" i="39" s="1"/>
  <c r="R120" i="39"/>
  <c r="R200" i="39" s="1"/>
  <c r="P192" i="39"/>
  <c r="E48" i="39"/>
  <c r="E199" i="39" s="1"/>
  <c r="Q164" i="39"/>
  <c r="Q201" i="39" s="1"/>
  <c r="O164" i="39"/>
  <c r="O201" i="39" s="1"/>
  <c r="U48" i="39"/>
  <c r="U199" i="39" s="1"/>
  <c r="P120" i="39"/>
  <c r="P200" i="39" s="1"/>
  <c r="K81" i="39"/>
  <c r="K202" i="39" s="1"/>
  <c r="T192" i="39"/>
  <c r="T48" i="39"/>
  <c r="J35" i="39"/>
  <c r="J173" i="39" s="1"/>
  <c r="O81" i="39"/>
  <c r="O202" i="39" s="1"/>
  <c r="M164" i="39"/>
  <c r="M201" i="39" s="1"/>
  <c r="E120" i="39"/>
  <c r="E200" i="39" s="1"/>
  <c r="H48" i="39"/>
  <c r="H199" i="39" s="1"/>
  <c r="Q120" i="39"/>
  <c r="Q200" i="39" s="1"/>
  <c r="U164" i="39"/>
  <c r="U201" i="39" s="1"/>
  <c r="J60" i="39"/>
  <c r="J176" i="39" s="1"/>
  <c r="J75" i="39"/>
  <c r="J178" i="39" s="1"/>
  <c r="M120" i="39"/>
  <c r="M200" i="39" s="1"/>
  <c r="G43" i="39"/>
  <c r="G174" i="39" s="1"/>
  <c r="K111" i="39"/>
  <c r="F48" i="39"/>
  <c r="F199" i="39" s="1"/>
  <c r="U192" i="39"/>
  <c r="N192" i="39"/>
  <c r="S48" i="39"/>
  <c r="M192" i="39"/>
  <c r="M81" i="39"/>
  <c r="M202" i="39" s="1"/>
  <c r="Q48" i="39"/>
  <c r="Q199" i="39" s="1"/>
  <c r="G60" i="39"/>
  <c r="G176" i="39" s="1"/>
  <c r="F81" i="39"/>
  <c r="F202" i="39" s="1"/>
  <c r="G47" i="39"/>
  <c r="G175" i="39" s="1"/>
  <c r="F164" i="39"/>
  <c r="F201" i="39" s="1"/>
  <c r="P164" i="39"/>
  <c r="P201" i="39" s="1"/>
  <c r="F192" i="39"/>
  <c r="F120" i="39"/>
  <c r="F200" i="39" s="1"/>
  <c r="I192" i="39"/>
  <c r="I120" i="39"/>
  <c r="I200" i="39" s="1"/>
  <c r="E81" i="39"/>
  <c r="E202" i="39" s="1"/>
  <c r="I48" i="39"/>
  <c r="I199" i="39" s="1"/>
  <c r="N164" i="39"/>
  <c r="U120" i="39"/>
  <c r="U200" i="39" s="1"/>
  <c r="D120" i="39"/>
  <c r="D200" i="39" s="1"/>
  <c r="S192" i="39"/>
  <c r="M48" i="39"/>
  <c r="M199" i="39" s="1"/>
  <c r="L48" i="39"/>
  <c r="L199" i="39" s="1"/>
  <c r="I164" i="39"/>
  <c r="I201" i="39" s="1"/>
  <c r="J163" i="39"/>
  <c r="J191" i="39" s="1"/>
  <c r="H120" i="39"/>
  <c r="H200" i="39" s="1"/>
  <c r="Q192" i="39"/>
  <c r="D81" i="39"/>
  <c r="D202" i="39" s="1"/>
  <c r="G100" i="39"/>
  <c r="G181" i="39" s="1"/>
  <c r="D164" i="39"/>
  <c r="D201" i="39" s="1"/>
  <c r="G164" i="39"/>
  <c r="G201" i="39" s="1"/>
  <c r="O120" i="39"/>
  <c r="O200" i="39" s="1"/>
  <c r="P48" i="39"/>
  <c r="J68" i="39"/>
  <c r="J177" i="39" s="1"/>
  <c r="J160" i="39"/>
  <c r="J190" i="39" s="1"/>
  <c r="L120" i="39"/>
  <c r="L200" i="39" s="1"/>
  <c r="J100" i="39"/>
  <c r="J181" i="39" s="1"/>
  <c r="J80" i="39"/>
  <c r="J179" i="39" s="1"/>
  <c r="F32" i="31"/>
  <c r="C32" i="31"/>
  <c r="B32" i="31"/>
  <c r="G32" i="31"/>
  <c r="D32" i="31"/>
  <c r="E32" i="31"/>
  <c r="J111" i="39" l="1"/>
  <c r="J182" i="39" s="1"/>
  <c r="K182" i="39"/>
  <c r="N201" i="39"/>
  <c r="N203" i="39" s="1"/>
  <c r="S203" i="39"/>
  <c r="S199" i="39"/>
  <c r="T199" i="39"/>
  <c r="T203" i="39" s="1"/>
  <c r="J93" i="39"/>
  <c r="J180" i="39" s="1"/>
  <c r="K180" i="39"/>
  <c r="P199" i="39"/>
  <c r="P203" i="39" s="1"/>
  <c r="E192" i="39"/>
  <c r="F203" i="39"/>
  <c r="R203" i="39"/>
  <c r="Q203" i="39"/>
  <c r="M203" i="39"/>
  <c r="L192" i="39"/>
  <c r="K192" i="39" s="1"/>
  <c r="J192" i="39" s="1"/>
  <c r="K120" i="39"/>
  <c r="K200" i="39" s="1"/>
  <c r="J164" i="39"/>
  <c r="J201" i="39" s="1"/>
  <c r="J43" i="39"/>
  <c r="J174" i="39" s="1"/>
  <c r="D203" i="39"/>
  <c r="G192" i="39"/>
  <c r="G81" i="39"/>
  <c r="G202" i="39" s="1"/>
  <c r="H203" i="39"/>
  <c r="D192" i="39"/>
  <c r="G48" i="39"/>
  <c r="G199" i="39" s="1"/>
  <c r="H192" i="39"/>
  <c r="E203" i="39"/>
  <c r="O203" i="39"/>
  <c r="L203" i="39"/>
  <c r="K48" i="39"/>
  <c r="K199" i="39" s="1"/>
  <c r="I203" i="39"/>
  <c r="J81" i="39"/>
  <c r="J202" i="39" s="1"/>
  <c r="U203" i="39"/>
  <c r="G120" i="39"/>
  <c r="G200" i="39" s="1"/>
  <c r="R192" i="39"/>
  <c r="O192" i="39"/>
  <c r="J48" i="39" l="1"/>
  <c r="J199" i="39" s="1"/>
  <c r="K203" i="39"/>
  <c r="G203" i="39"/>
  <c r="J120" i="39"/>
  <c r="J200" i="39" s="1"/>
  <c r="J203" i="39" l="1"/>
  <c r="AJ2" i="37"/>
</calcChain>
</file>

<file path=xl/comments1.xml><?xml version="1.0" encoding="utf-8"?>
<comments xmlns="http://schemas.openxmlformats.org/spreadsheetml/2006/main">
  <authors>
    <author>HP Inc.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บุกรุก</t>
        </r>
      </text>
    </comment>
  </commentList>
</comments>
</file>

<file path=xl/comments2.xml><?xml version="1.0" encoding="utf-8"?>
<comments xmlns="http://schemas.openxmlformats.org/spreadsheetml/2006/main">
  <authors>
    <author>HP Inc.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บุกรุก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บุกรุก</t>
        </r>
      </text>
    </comment>
  </commentList>
</comments>
</file>

<file path=xl/sharedStrings.xml><?xml version="1.0" encoding="utf-8"?>
<sst xmlns="http://schemas.openxmlformats.org/spreadsheetml/2006/main" count="3772" uniqueCount="1047">
  <si>
    <t>ตั้งแต่วันที่  1  ตุลาคม  2561   ถึง  30 มกราคม  2562</t>
  </si>
  <si>
    <t>1.</t>
  </si>
  <si>
    <t xml:space="preserve"> ผลคดี  (รวม)</t>
  </si>
  <si>
    <t>จำนวน</t>
  </si>
  <si>
    <t>คดี</t>
  </si>
  <si>
    <t xml:space="preserve"> - คดีบุกรุกพื้นที่</t>
  </si>
  <si>
    <t xml:space="preserve"> - คดี MOU</t>
  </si>
  <si>
    <t xml:space="preserve"> - คดีทำไม้/ของป่า</t>
  </si>
  <si>
    <t xml:space="preserve"> - คดีเกี่ยวกับไม้พะยูง</t>
  </si>
  <si>
    <t xml:space="preserve"> - คดีเกี่ยวกับสัตว์ป่า</t>
  </si>
  <si>
    <t>2.</t>
  </si>
  <si>
    <t xml:space="preserve"> จับกุมการกระทำผิด</t>
  </si>
  <si>
    <t xml:space="preserve"> - ได้ตัวผู้ต้องหา</t>
  </si>
  <si>
    <t xml:space="preserve"> - ผู้ต้องหารวม</t>
  </si>
  <si>
    <t>ราย</t>
  </si>
  <si>
    <t xml:space="preserve"> - ไม่ได้ตัวผู้ต้องหา</t>
  </si>
  <si>
    <t>3.</t>
  </si>
  <si>
    <t xml:space="preserve"> พื้นที่รวมที่ตรวจยึดได้</t>
  </si>
  <si>
    <t>ไร่</t>
  </si>
  <si>
    <t>4.</t>
  </si>
  <si>
    <t>ค่าเสียหายของรัฐ(พื้นที่)</t>
  </si>
  <si>
    <t>บาท</t>
  </si>
  <si>
    <t>มูลค่าของกลาง</t>
  </si>
  <si>
    <t>5.</t>
  </si>
  <si>
    <t>ของกลางที่ตรวจยึดได้</t>
  </si>
  <si>
    <t>คดีเล็ก</t>
  </si>
  <si>
    <t>คดีใหญ่</t>
  </si>
  <si>
    <t xml:space="preserve"> - ไม้สักท่อน</t>
  </si>
  <si>
    <t>ท่อน</t>
  </si>
  <si>
    <t>ปริมาตร</t>
  </si>
  <si>
    <t>ลูกบาศก์เมตร</t>
  </si>
  <si>
    <t xml:space="preserve"> - ไม้สักแปรรูป</t>
  </si>
  <si>
    <t>แผ่น</t>
  </si>
  <si>
    <t xml:space="preserve"> - ไม้กระยาเลยท่อน</t>
  </si>
  <si>
    <t xml:space="preserve"> - ไม้กระยาเลยแปรรูป</t>
  </si>
  <si>
    <t xml:space="preserve">     - ไม้พะยูงท่อน</t>
  </si>
  <si>
    <t xml:space="preserve">     - ไม้พะยูงแปรรูป</t>
  </si>
  <si>
    <t xml:space="preserve">       - รวมไม้พะยูง</t>
  </si>
  <si>
    <t>ท่อน/แผ่น</t>
  </si>
  <si>
    <t xml:space="preserve"> -ไม้ที่ถูกกานยืนต้นตาย</t>
  </si>
  <si>
    <t>ต้น</t>
  </si>
  <si>
    <t xml:space="preserve"> -หินแผ่น</t>
  </si>
  <si>
    <t>กิโลกรัม</t>
  </si>
  <si>
    <t>สิ่งปลูกสร้าง</t>
  </si>
  <si>
    <t>หลัง</t>
  </si>
  <si>
    <t>มีตัว (คดี)</t>
  </si>
  <si>
    <t>ไม่มีตัว (คดี)</t>
  </si>
  <si>
    <t>รวม (คดี)</t>
  </si>
  <si>
    <t>สิ่งประดิษฐ์ฯ</t>
  </si>
  <si>
    <t>ชิ้น/อัน</t>
  </si>
  <si>
    <t>คดีบุกรุก</t>
  </si>
  <si>
    <t>สัตว์ป่าคุ้มครอง</t>
  </si>
  <si>
    <t>รวม</t>
  </si>
  <si>
    <t>ตัว</t>
  </si>
  <si>
    <t>คดีทำไม้/ของป่า</t>
  </si>
  <si>
    <t xml:space="preserve"> - ซากสัตว์ป่าชนิดต่าง ๆ รวม</t>
  </si>
  <si>
    <t>ซาก</t>
  </si>
  <si>
    <t>คดีสัตว์ป่า</t>
  </si>
  <si>
    <t>ก.ก.</t>
  </si>
  <si>
    <t xml:space="preserve">  - ลิ่น</t>
  </si>
  <si>
    <t xml:space="preserve"> - แยกเป็นสัตว์ป่าอื่นๆ </t>
  </si>
  <si>
    <t xml:space="preserve"> - เต่า,ตะพาบ</t>
  </si>
  <si>
    <t xml:space="preserve"> - ปลา</t>
  </si>
  <si>
    <t xml:space="preserve">  - นกชนิดต่างๆ</t>
  </si>
  <si>
    <t xml:space="preserve"> - งูชนิดต่างๆ</t>
  </si>
  <si>
    <t xml:space="preserve"> - ช้าง</t>
  </si>
  <si>
    <t xml:space="preserve"> - เสือ  </t>
  </si>
  <si>
    <t xml:space="preserve">  - งาช้าง</t>
  </si>
  <si>
    <t>กิ่ง</t>
  </si>
  <si>
    <t>ของป่าหวงห้าม</t>
  </si>
  <si>
    <t xml:space="preserve"> - ถ่านไม้</t>
  </si>
  <si>
    <t xml:space="preserve"> - หวาย</t>
  </si>
  <si>
    <t xml:space="preserve"> - ไม้ไผ่</t>
  </si>
  <si>
    <t>ลำ</t>
  </si>
  <si>
    <t xml:space="preserve"> - มูลค้างคาว</t>
  </si>
  <si>
    <t xml:space="preserve"> - ชิ้นไม้กฤษณา</t>
  </si>
  <si>
    <t xml:space="preserve"> - ใบลาน</t>
  </si>
  <si>
    <t>ใบ</t>
  </si>
  <si>
    <t xml:space="preserve"> - คลั่ง</t>
  </si>
  <si>
    <t xml:space="preserve"> - น้ำผึ้ง</t>
  </si>
  <si>
    <t xml:space="preserve"> - จันทน์ผา</t>
  </si>
  <si>
    <t xml:space="preserve"> - หน่อไม้</t>
  </si>
  <si>
    <t xml:space="preserve"> - กล้วยไม้ป่า</t>
  </si>
  <si>
    <t>ต้น/กอ</t>
  </si>
  <si>
    <t xml:space="preserve"> - ลูกจากหรือตาว</t>
  </si>
  <si>
    <t xml:space="preserve"> - ไม้สนเกี๊ยะ(ฟืน)</t>
  </si>
  <si>
    <t>6.</t>
  </si>
  <si>
    <t>อุปกรณ์การกระทำผิด</t>
  </si>
  <si>
    <t xml:space="preserve"> - รถยนต์</t>
  </si>
  <si>
    <t>คัน</t>
  </si>
  <si>
    <t xml:space="preserve"> - เลื่อยยนต์</t>
  </si>
  <si>
    <t>เครื่อง</t>
  </si>
  <si>
    <t xml:space="preserve"> - รถบรรทุกสิบล้อ</t>
  </si>
  <si>
    <t xml:space="preserve"> - เลื่อยไฟฟ้าดัดแปลง</t>
  </si>
  <si>
    <t xml:space="preserve"> - รถแบ็คโฮ</t>
  </si>
  <si>
    <t xml:space="preserve"> - เลื่อย</t>
  </si>
  <si>
    <t>ปื้น</t>
  </si>
  <si>
    <t xml:space="preserve"> - รถแทรกเตอร์</t>
  </si>
  <si>
    <t xml:space="preserve"> - ปืน</t>
  </si>
  <si>
    <t>กระบอก</t>
  </si>
  <si>
    <t xml:space="preserve"> - รถไถ</t>
  </si>
  <si>
    <t xml:space="preserve"> - เครื่องกระสุน</t>
  </si>
  <si>
    <t>นัด</t>
  </si>
  <si>
    <t xml:space="preserve"> - รถไทยประดิษฐ์ฯ</t>
  </si>
  <si>
    <t xml:space="preserve"> - มีด</t>
  </si>
  <si>
    <t>เล่ม</t>
  </si>
  <si>
    <t xml:space="preserve"> - รถจักรยานยนต์</t>
  </si>
  <si>
    <t xml:space="preserve"> - จอบ</t>
  </si>
  <si>
    <t xml:space="preserve"> - รถจักรยาน</t>
  </si>
  <si>
    <t xml:space="preserve"> - ขวาน</t>
  </si>
  <si>
    <t>ด้าม</t>
  </si>
  <si>
    <t xml:space="preserve"> - สาลี่เข็นไม้</t>
  </si>
  <si>
    <t xml:space="preserve"> - กรงนก</t>
  </si>
  <si>
    <t>กรง</t>
  </si>
  <si>
    <t xml:space="preserve"> - เรือ</t>
  </si>
  <si>
    <t xml:space="preserve"> - อุปกรณ์อื่น ๆ</t>
  </si>
  <si>
    <t>รายการ</t>
  </si>
  <si>
    <t xml:space="preserve"> - เครื่องกำเนิดไฟฟ้า</t>
  </si>
  <si>
    <t>ชิ้น</t>
  </si>
  <si>
    <t xml:space="preserve">สรุปการรายงานสถิติคดีเกี่ยวกับ พ.ร.บ. สงวนและคุ้มครองสัตว์ป่า พ.ศ. 2535  </t>
  </si>
  <si>
    <t xml:space="preserve"> ผลคดีเกี่ยวกับสัตว์ป่า  (รวม)</t>
  </si>
  <si>
    <t xml:space="preserve"> -ได้ตัวผู้ต้องหา</t>
  </si>
  <si>
    <t xml:space="preserve"> -ผู้ต้องหารวม</t>
  </si>
  <si>
    <t xml:space="preserve"> -ไม่ได้ตัวผู้ต้องหา</t>
  </si>
  <si>
    <t xml:space="preserve"> -MOU</t>
  </si>
  <si>
    <t xml:space="preserve"> - คดีรายเล็ก</t>
  </si>
  <si>
    <t xml:space="preserve"> -คดีรายใหญ่</t>
  </si>
  <si>
    <t>สัตว์ป่าและซากสัตว์ป่าที่ตรวจยึดได้</t>
  </si>
  <si>
    <t>2.1 สัตว์ป่าที่มีชีวิตอยู่  (รวม)</t>
  </si>
  <si>
    <t xml:space="preserve"> -เสือ  </t>
  </si>
  <si>
    <t xml:space="preserve"> -กระจง </t>
  </si>
  <si>
    <t xml:space="preserve"> -เนื้อทราย  </t>
  </si>
  <si>
    <t xml:space="preserve"> -ปูต่างๆ</t>
  </si>
  <si>
    <t xml:space="preserve"> -เก้ง </t>
  </si>
  <si>
    <t xml:space="preserve"> -กิ้งก่า </t>
  </si>
  <si>
    <t xml:space="preserve"> -ลิ่น </t>
  </si>
  <si>
    <t xml:space="preserve"> -กบ ต่าง </t>
  </si>
  <si>
    <t xml:space="preserve"> -จระเข้, ตะกวด , เหี้ย</t>
  </si>
  <si>
    <t xml:space="preserve"> -กระรอก </t>
  </si>
  <si>
    <t xml:space="preserve"> -ชะมด, อีเห็น </t>
  </si>
  <si>
    <t xml:space="preserve"> -ไก่ป่า </t>
  </si>
  <si>
    <t xml:space="preserve"> -ลิง,ชะนี </t>
  </si>
  <si>
    <t xml:space="preserve"> -นกชนิดต่าง ๆ </t>
  </si>
  <si>
    <t xml:space="preserve"> -ค่าง ,บ่าง </t>
  </si>
  <si>
    <t xml:space="preserve"> -ช้างป่า</t>
  </si>
  <si>
    <t xml:space="preserve"> -ปลา</t>
  </si>
  <si>
    <t xml:space="preserve"> -ควาย</t>
  </si>
  <si>
    <t xml:space="preserve"> -งู</t>
  </si>
  <si>
    <t xml:space="preserve"> -วัว</t>
  </si>
  <si>
    <t xml:space="preserve"> -เต่า, ตะพาบน้ำ</t>
  </si>
  <si>
    <t xml:space="preserve"> -สัตว์ป่าชนิดอื่น ๆ</t>
  </si>
  <si>
    <t>2.2 ซากสัตว์ป่า (รวม)</t>
  </si>
  <si>
    <t xml:space="preserve"> -ซากละมั่ง</t>
  </si>
  <si>
    <t xml:space="preserve"> -ซากวัวแดง</t>
  </si>
  <si>
    <t xml:space="preserve"> -ซากเสือ</t>
  </si>
  <si>
    <t xml:space="preserve"> -ซากจระเข้, ตะกวด, เหี้ย</t>
  </si>
  <si>
    <t xml:space="preserve"> -ซากหมี</t>
  </si>
  <si>
    <t xml:space="preserve"> -ซากหมูป่า</t>
  </si>
  <si>
    <t xml:space="preserve"> -ซากเลียงผา</t>
  </si>
  <si>
    <t xml:space="preserve"> -ซากเก้ง</t>
  </si>
  <si>
    <t xml:space="preserve"> -ซากกระทิง</t>
  </si>
  <si>
    <t xml:space="preserve"> -ซากกวาง</t>
  </si>
  <si>
    <t xml:space="preserve"> -ซากเนื้อทราย</t>
  </si>
  <si>
    <t xml:space="preserve"> -ซากบ่าง,ค่าง</t>
  </si>
  <si>
    <t xml:space="preserve"> -ซากกระจง</t>
  </si>
  <si>
    <t xml:space="preserve"> -ซากกระรอก, กระแต</t>
  </si>
  <si>
    <t xml:space="preserve"> -ซากลิ่น</t>
  </si>
  <si>
    <t xml:space="preserve"> -ซากกบ</t>
  </si>
  <si>
    <t xml:space="preserve"> -ซากเม่น</t>
  </si>
  <si>
    <t xml:space="preserve"> -ซากชะมด, อีเห็น</t>
  </si>
  <si>
    <t xml:space="preserve"> -ซากไก่ป่า,ไก่ฟ้า</t>
  </si>
  <si>
    <t xml:space="preserve"> -ซากลิง,ชะนี</t>
  </si>
  <si>
    <t xml:space="preserve"> -ซากกระต่าย </t>
  </si>
  <si>
    <t xml:space="preserve"> -มูลค้างคาว</t>
  </si>
  <si>
    <t xml:space="preserve"> -ซากนกต่างๆ </t>
  </si>
  <si>
    <t xml:space="preserve"> -น้ำผึ้ง</t>
  </si>
  <si>
    <t xml:space="preserve"> -ซากช้าง </t>
  </si>
  <si>
    <t xml:space="preserve"> -ซากปลาต่าง</t>
  </si>
  <si>
    <t xml:space="preserve"> -ซากค้างคาว </t>
  </si>
  <si>
    <t xml:space="preserve"> -งาช้าง</t>
  </si>
  <si>
    <t>กิ่ง, ชิ้น</t>
  </si>
  <si>
    <t xml:space="preserve"> -ซากสัตว์ป่าอื่นๆ </t>
  </si>
  <si>
    <t xml:space="preserve">                      </t>
  </si>
  <si>
    <t xml:space="preserve"> -รถยนต์</t>
  </si>
  <si>
    <t xml:space="preserve"> -มีด</t>
  </si>
  <si>
    <t xml:space="preserve"> -รถไทยประดิษฐ์ฯ</t>
  </si>
  <si>
    <t xml:space="preserve"> -จอบ</t>
  </si>
  <si>
    <t xml:space="preserve"> -รถจักรยานยนต์</t>
  </si>
  <si>
    <t xml:space="preserve"> -ขวาน</t>
  </si>
  <si>
    <t xml:space="preserve"> -รถจักรยาน</t>
  </si>
  <si>
    <t xml:space="preserve"> -กรงนก</t>
  </si>
  <si>
    <t xml:space="preserve"> -ปืน</t>
  </si>
  <si>
    <t xml:space="preserve"> -เรือ</t>
  </si>
  <si>
    <t xml:space="preserve"> -เครื่องกระสุน</t>
  </si>
  <si>
    <t xml:space="preserve"> -อุปกรณ์อื่น ๆ</t>
  </si>
  <si>
    <t xml:space="preserve"> -เลื่อยยนต์</t>
  </si>
  <si>
    <t xml:space="preserve"> -เลื่อย</t>
  </si>
  <si>
    <t>ตารางข้อมูลผลคดีเกี่ยวกับการป่าไม้ แยกเป็นรายเดือน กรมอุทยานแห่งชาติ สัตว์ป่า และพันธุ์พืช  ประจำปีงบประมาณ พ.ศ. 2562</t>
  </si>
  <si>
    <t>ลำดับ</t>
  </si>
  <si>
    <t>จำนวนคดี</t>
  </si>
  <si>
    <t>พื้นที่ป่า</t>
  </si>
  <si>
    <t>มูลค่า</t>
  </si>
  <si>
    <t>ไม้ของกลาง</t>
  </si>
  <si>
    <t>สัตว์ป่า</t>
  </si>
  <si>
    <t>ซากสัตว์ป่า</t>
  </si>
  <si>
    <t>ที่</t>
  </si>
  <si>
    <t>ประจำเดือน</t>
  </si>
  <si>
    <t>บุกรุก</t>
  </si>
  <si>
    <t>ทำไม้/ของป่า</t>
  </si>
  <si>
    <t>ผู้ต้องหา</t>
  </si>
  <si>
    <t>ถูกบุกรุก</t>
  </si>
  <si>
    <t>ความเสียหาย</t>
  </si>
  <si>
    <t>ไม้สัก</t>
  </si>
  <si>
    <t>ไม้กระยาเลย</t>
  </si>
  <si>
    <t>น้ำหนัก</t>
  </si>
  <si>
    <t>(คดี)</t>
  </si>
  <si>
    <t>(คน)</t>
  </si>
  <si>
    <t>(ไร่)</t>
  </si>
  <si>
    <t>(งาน)</t>
  </si>
  <si>
    <t>(ตรว.)</t>
  </si>
  <si>
    <t>(บาท)</t>
  </si>
  <si>
    <t>(ท./ผ./ล.)</t>
  </si>
  <si>
    <r>
      <t>ม.</t>
    </r>
    <r>
      <rPr>
        <b/>
        <vertAlign val="superscript"/>
        <sz val="14"/>
        <rFont val="TH SarabunPSK"/>
        <family val="2"/>
      </rPr>
      <t>3</t>
    </r>
  </si>
  <si>
    <t>(ตัว)</t>
  </si>
  <si>
    <t>(ซาก)</t>
  </si>
  <si>
    <t>(ก.ก.)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</si>
  <si>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</si>
  <si>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</si>
  <si>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</si>
  <si>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</si>
  <si>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</si>
  <si>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</si>
  <si>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</si>
  <si>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</si>
  <si>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</si>
  <si>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ฝ่ายคดีและของกลาง ส่วนยุทธการด้านป้องกันและปราบปราม สำนักป้องกัน ปราบปราม และควบคุมไฟป่า</t>
  </si>
  <si>
    <t>สรุปการรายงานสถิติคดีเกี่ยวกับการป่าไม้ ของหน่วยงานในสังกัดกรมอุทยานแห่งชาติ สัตว์ป่า และพันธุ์พืช ปีงบประมาณ พ.ศ. 2562</t>
  </si>
  <si>
    <t>หน่วยงาน</t>
  </si>
  <si>
    <t>รวมผู้ต้องหา (คน)</t>
  </si>
  <si>
    <t>สัตว์ป่า (ตัว)</t>
  </si>
  <si>
    <t>บุกรุกมีตัว (คดี)</t>
  </si>
  <si>
    <t>บุกรุกไม่มีตัว (คดี)</t>
  </si>
  <si>
    <t>ทำไม้มีตัว (คดี)</t>
  </si>
  <si>
    <t>ทำไม้ไม่มีตัว (คดี)</t>
  </si>
  <si>
    <t>สัตว์ป่ามีตัว (คดี)</t>
  </si>
  <si>
    <t>สัตว์ป่าไม่มีตัว (คดี)</t>
  </si>
  <si>
    <t>MOU (คดี)</t>
  </si>
  <si>
    <t>คดีรายเล็ก (คดี)</t>
  </si>
  <si>
    <t>คดีรายใหญ่ (คดี)</t>
  </si>
  <si>
    <t>สถานะทางคดี (คดี)</t>
  </si>
  <si>
    <t>ค่าเสียหายพื้นที่ถูกบุกรุก</t>
  </si>
  <si>
    <t>ค่าเสียหายไม้/ของป่า</t>
  </si>
  <si>
    <t>ค่าเสียหายสัตว์ป่า</t>
  </si>
  <si>
    <t>รวมค่าเสียหาย</t>
  </si>
  <si>
    <t>พื้นที่บุกรุก</t>
  </si>
  <si>
    <t>มูลค่าความเสียหาย (บาท)</t>
  </si>
  <si>
    <t>จำนวน (ซาก)</t>
  </si>
  <si>
    <t>น้ำหนัก (ก.ก.)</t>
  </si>
  <si>
    <t>ระหว่างดำเนินคดี</t>
  </si>
  <si>
    <t>งดสอบสวน</t>
  </si>
  <si>
    <t>อัยการสั่งไม่ฟ้อง</t>
  </si>
  <si>
    <t>ศาลยกฟ้อง</t>
  </si>
  <si>
    <t>พิพากษาลงโทษ</t>
  </si>
  <si>
    <t>งาน</t>
  </si>
  <si>
    <t xml:space="preserve"> ตรว.</t>
  </si>
  <si>
    <r>
      <t>ม.</t>
    </r>
    <r>
      <rPr>
        <b/>
        <vertAlign val="superscript"/>
        <sz val="16"/>
        <rFont val="TH SarabunPSK"/>
        <family val="2"/>
      </rPr>
      <t>3</t>
    </r>
  </si>
  <si>
    <t>ระหว่างสอบสวน</t>
  </si>
  <si>
    <t>ชั้นอัยการ</t>
  </si>
  <si>
    <t>ชั้นศาล</t>
  </si>
  <si>
    <t>ลบ.ม.</t>
  </si>
  <si>
    <t>ตัว/ซาก</t>
  </si>
  <si>
    <t xml:space="preserve">รวมผู้ต้องหา </t>
  </si>
  <si>
    <t>ม.3</t>
  </si>
  <si>
    <t>มูลค่าความเสียหาย</t>
  </si>
  <si>
    <t>อช.ภูผายล</t>
  </si>
  <si>
    <t>ขสป.เขาบรรทัด</t>
  </si>
  <si>
    <t>อช.ใต้ร่มเย็น</t>
  </si>
  <si>
    <t>อช.ภูสระดอกบัว</t>
  </si>
  <si>
    <t>อช.ถ้ำปลา - น้ำตกผาเสื่อ</t>
  </si>
  <si>
    <t>อช.ถ้ำปลา-น้ำตกผาเสื่อ</t>
  </si>
  <si>
    <t>อช.นายูง - น้ำโสม (เตรียมการฯ)</t>
  </si>
  <si>
    <t>อช.นายูง-น้ำโสม (เตรียมการ)</t>
  </si>
  <si>
    <t>ขสป.ห้วยศาลา</t>
  </si>
  <si>
    <t>ขสป.ห้วยทับทัน - ห้วยสำราญ</t>
  </si>
  <si>
    <t>ขสป.ห้วยทับทัน-ห้วยสำราญ</t>
  </si>
  <si>
    <t>อช.แก่งกระจาน</t>
  </si>
  <si>
    <t>ขสป.อุทยานเสด็จในกรม กรมหลวงชุมพร ด้านทิศใต้</t>
  </si>
  <si>
    <t>อช.เขาใหญ่</t>
  </si>
  <si>
    <t>อช.ผาแต้ม</t>
  </si>
  <si>
    <t>สปป.2 (ภาคตะวันออกเฉียงเหนือ)</t>
  </si>
  <si>
    <t>อช.เขื่อนศรีนครินทร์</t>
  </si>
  <si>
    <t>อช.เขาปู่ - เขาย่า</t>
  </si>
  <si>
    <t>อช.เขาปู่-เขาย่า</t>
  </si>
  <si>
    <t>ขสป.พนมดงรัก</t>
  </si>
  <si>
    <t>ขสป.อุทยานเสด็จในกรม กรมหลวงชุมพร ด้านทิศเหนือ (ตอนบน)</t>
  </si>
  <si>
    <t>อช.เขาพระวิหาร</t>
  </si>
  <si>
    <t>อช.ภูพาน</t>
  </si>
  <si>
    <t>อช.น้ำตกสี่ขีด</t>
  </si>
  <si>
    <t>ขสป.เขาอ่างฤๅไน</t>
  </si>
  <si>
    <t>อช.ขุนพะวอ</t>
  </si>
  <si>
    <t>อช.ภูเวียง</t>
  </si>
  <si>
    <t>อช.ภูจองนายอย</t>
  </si>
  <si>
    <t>ชุดปฏิบัติการพิเศษ 1362</t>
  </si>
  <si>
    <t>อช.ไทรโยค</t>
  </si>
  <si>
    <t>อช.ลำคลองงู</t>
  </si>
  <si>
    <t>อช.ดอยหลวง</t>
  </si>
  <si>
    <t>อช.ออบหลวง</t>
  </si>
  <si>
    <t>อช.เขาแหลมหญ้า - หมู่เกาะเสม็ด</t>
  </si>
  <si>
    <t>อช.เขาแหลมหญ้า-หมู่เกาะเสม็ด</t>
  </si>
  <si>
    <t>ขสป.คลองพระยา</t>
  </si>
  <si>
    <t>ขสป.บุณฑริก-ยอดมน</t>
  </si>
  <si>
    <t>ขหล.พันท้ายนรสิงห์</t>
  </si>
  <si>
    <t>อช.ผาแดง</t>
  </si>
  <si>
    <t>ขสป.ผาผึ้ง</t>
  </si>
  <si>
    <t>อช.เขาแหลม</t>
  </si>
  <si>
    <t>อช.ศรีลานนา</t>
  </si>
  <si>
    <t>อช.ดอยขุนตาล</t>
  </si>
  <si>
    <t>อช.ภูเก้า - ภูพานคำ</t>
  </si>
  <si>
    <t>อช.ภูเก้า-ภูพานคำ</t>
  </si>
  <si>
    <t>อช.ทับลาน</t>
  </si>
  <si>
    <t>อช.หาดเจ้าไหม</t>
  </si>
  <si>
    <t>อช.แก่งกรุง</t>
  </si>
  <si>
    <t>ขสป.โตนงาช้าง</t>
  </si>
  <si>
    <t>สบอ.14 (ตาก)</t>
  </si>
  <si>
    <t>อช.เอราวัณ</t>
  </si>
  <si>
    <t>อช.ดอยเวียงผา (เตรียมการฯ)</t>
  </si>
  <si>
    <t>อช.ดอยเวียงผา</t>
  </si>
  <si>
    <t>อช.ภูซาง</t>
  </si>
  <si>
    <t>อช.ภูผาเหล็ก</t>
  </si>
  <si>
    <t>อช.หมู่เกาะชุมพร</t>
  </si>
  <si>
    <t>อช.บูโด - สุไหงปาดี</t>
  </si>
  <si>
    <t>อช.บูโด-สุไหงปาดี</t>
  </si>
  <si>
    <t>อช.เขาน้ำค้าง</t>
  </si>
  <si>
    <t>อช.ธารเสด็จ - หมู่เกาะพะงัน (เตรียมการฯ)</t>
  </si>
  <si>
    <t>อช.ธารเสด็จ-เกาะพะงัน</t>
  </si>
  <si>
    <t>ขสป.ห้วยขาแข้ง</t>
  </si>
  <si>
    <t>ขสป.ถ้ำเจ้าราม</t>
  </si>
  <si>
    <t>ขสป.ทุ่งระยะ-นาสัก</t>
  </si>
  <si>
    <t>สบอ.3 (บ้านโป่ง)</t>
  </si>
  <si>
    <t>สบอ.3 สาขาเพชรบุรี</t>
  </si>
  <si>
    <t>สปป.3 (ภาคเหนือ)</t>
  </si>
  <si>
    <t>ด่านตรวจสัตว์ป่าหนองคาย</t>
  </si>
  <si>
    <t>อช.คลองวังเจ้า</t>
  </si>
  <si>
    <t>อช.ดอยภูคา</t>
  </si>
  <si>
    <t>อช.แม่วะ</t>
  </si>
  <si>
    <t>อช.ภูผาม่าน</t>
  </si>
  <si>
    <t>อช.ภูแลนคา</t>
  </si>
  <si>
    <t>อช.ภูผายา (เตรียมการ)</t>
  </si>
  <si>
    <t>อช.หมู่เกาะช้าง</t>
  </si>
  <si>
    <t>อช.เขานัน</t>
  </si>
  <si>
    <t>อช.เขาหลวง</t>
  </si>
  <si>
    <t>อช.คลองพนม</t>
  </si>
  <si>
    <t>ขสป.เขาสนามเพรียง</t>
  </si>
  <si>
    <t>ขสป.ดอยผาเมือง</t>
  </si>
  <si>
    <t>ขสป.ยอดโดม</t>
  </si>
  <si>
    <t>ขสป.ภูสีฐาน</t>
  </si>
  <si>
    <t>ขสป.เขาประ-บางคราม</t>
  </si>
  <si>
    <t>ขสป.ควนแม่ยายหม่อน</t>
  </si>
  <si>
    <t>สบอ.6 สาขาปัตตานี</t>
  </si>
  <si>
    <t>สบอ.13 สาขาลำปาง</t>
  </si>
  <si>
    <t>ด่านตรวจสัตว์ป่าช่องเม็ก</t>
  </si>
  <si>
    <t>ขหล.แก่งคอย</t>
  </si>
  <si>
    <t>ด่านตรวจสัตว์ป่าท่าอากาศยานสุวรรณภูมิ</t>
  </si>
  <si>
    <t>อช.ดอยสุเทพ - ปุย</t>
  </si>
  <si>
    <t>อช.ดอยสุเทพ-ปุย</t>
  </si>
  <si>
    <t>อช.นันทบุรี (เตรียมการฯ)</t>
  </si>
  <si>
    <t>อช.นันทบุรี</t>
  </si>
  <si>
    <t>อช.ทุ่งแสลงหลวง</t>
  </si>
  <si>
    <t>อช.น้ำตกชาติตระการ</t>
  </si>
  <si>
    <t>อช.ภูหินร่องกล้า</t>
  </si>
  <si>
    <t>อช.ตาดหมอก</t>
  </si>
  <si>
    <t>อช.แจ้ซ้อน</t>
  </si>
  <si>
    <t>อช.ถ้ำผาไท (เตรียมการฯ)</t>
  </si>
  <si>
    <t>อช.ถ้ำผาไท</t>
  </si>
  <si>
    <t>อช.ต้นสักใหญ่</t>
  </si>
  <si>
    <t>อช.ภูสอยดาว</t>
  </si>
  <si>
    <t>อช.น้ำพอง</t>
  </si>
  <si>
    <t>อช.ไทรทอง</t>
  </si>
  <si>
    <t>อช.ภูกระดึง</t>
  </si>
  <si>
    <t>อช.ปางสีดา</t>
  </si>
  <si>
    <t>อช.น้ำตกทรายขาว</t>
  </si>
  <si>
    <t>อช.แหลมสน</t>
  </si>
  <si>
    <t>อช.เขาสก</t>
  </si>
  <si>
    <t>ขสป.สลักพระ</t>
  </si>
  <si>
    <t>ขสป.เขาเขียว - เขาชมภู่</t>
  </si>
  <si>
    <t>ขสป.เขาเขียว-เขาชมภู่</t>
  </si>
  <si>
    <t>ขสป.แม่ตื่น</t>
  </si>
  <si>
    <t>ขสป.เชียงดาว</t>
  </si>
  <si>
    <t>ขสป.อุ้มผาง</t>
  </si>
  <si>
    <t>ขสป.ดอยเวียงหล้า</t>
  </si>
  <si>
    <t>ขสป.ภูวัว</t>
  </si>
  <si>
    <t>ขหล.คุ้งกระเบน</t>
  </si>
  <si>
    <t>ขหล.ทะเลน้อย</t>
  </si>
  <si>
    <t>ขหล.เขาน้ำพราย</t>
  </si>
  <si>
    <t>ขหล.เขาปะช้าง-แหลมขาม</t>
  </si>
  <si>
    <t>ขหล.ทุ่งทะเล</t>
  </si>
  <si>
    <t>ขสป.แม่น้ำภาชี</t>
  </si>
  <si>
    <t>สบอ.1 สาขาสระบุรี</t>
  </si>
  <si>
    <t>สบอ.2 (ศรีราชา)</t>
  </si>
  <si>
    <t>สปป.4 (ภาคใต้)</t>
  </si>
  <si>
    <t>ด่านสัตว์ป่านครพนม</t>
  </si>
  <si>
    <t>ขหล.หมู่เกาะระ-เกาะพระทอง</t>
  </si>
  <si>
    <t>ขหล.ป่าเขาภูหลวง</t>
  </si>
  <si>
    <t>ขหล.อุทยานสมเด็จพระศรีนครินทร์กาญจนบุรี</t>
  </si>
  <si>
    <t>อช.แม่วงก์</t>
  </si>
  <si>
    <t>อช.เฉลิมรัตนโกสินทร์</t>
  </si>
  <si>
    <t>อช.ดอยผ้าห่มปก</t>
  </si>
  <si>
    <t>อช.เขาค้อ</t>
  </si>
  <si>
    <t>อช.แม่ยม</t>
  </si>
  <si>
    <t>อช.ภูผาเทิบ</t>
  </si>
  <si>
    <t>อช.กุยบุรี</t>
  </si>
  <si>
    <t>อช.พุเตย</t>
  </si>
  <si>
    <t>อช.หมู่เกาะลันตา</t>
  </si>
  <si>
    <t>อช.น้ำตกโยง</t>
  </si>
  <si>
    <t>อช.เขาลำปี - หาดท้ายเหมือง</t>
  </si>
  <si>
    <t>อช.เขาลำปี-หาดท้ายเหมือง</t>
  </si>
  <si>
    <t>อช.น้ำตกหงาว</t>
  </si>
  <si>
    <t>อช.ลำน้ำกระบุรี</t>
  </si>
  <si>
    <t>อช.ทะเลบัน</t>
  </si>
  <si>
    <t>ขสป.ทุ่งใหญ่นเรศวรด้านตะวันตก</t>
  </si>
  <si>
    <t>ขสป.ตะเบาะ-ห้วยใหญ่</t>
  </si>
  <si>
    <t>ขสป.ลุ่มน้ำปาย</t>
  </si>
  <si>
    <t>ขสป.ดอยผาช้าง</t>
  </si>
  <si>
    <t>ขสป.อมก๋อย</t>
  </si>
  <si>
    <t>ขสป.ดงใหญ่</t>
  </si>
  <si>
    <t>ขสป.ภูค้อ-ภูกระแต</t>
  </si>
  <si>
    <t>ขสป.แม่เลา-แม่แสะ</t>
  </si>
  <si>
    <t>ขหล.ถ้ำผาน้ำทิพย์</t>
  </si>
  <si>
    <t>ขหล.ป่าเลนคลองม่วงกลวง</t>
  </si>
  <si>
    <t>วนอุทยานเขาพลึง-บ้านด่าน</t>
  </si>
  <si>
    <t>วน.เขาพลึง-บ้านด่าน</t>
  </si>
  <si>
    <t>สบอ.11 (พิษณุโลก)</t>
  </si>
  <si>
    <t>สบอ.15 (เชียงราย)</t>
  </si>
  <si>
    <t>อช.แควน้อย (เตรียมการฯ) / แก่งเจ็ดแคว (เดิม)</t>
  </si>
  <si>
    <t>อช.แควน้อย (เตรียมการ)</t>
  </si>
  <si>
    <t>อช.อ่าวสยาม (เตรียมการ)</t>
  </si>
  <si>
    <t>อช.บางลาง</t>
  </si>
  <si>
    <t>ขสป.ทุ่งใหญ่นเรศวร ด้านตะวันออก</t>
  </si>
  <si>
    <t>ขสป.ทุ่งใหญ่นเรศวรด้านตะวันออก</t>
  </si>
  <si>
    <t>สบอ.1 (ปราจีนบุรี)</t>
  </si>
  <si>
    <t>สบอ.4 (สุราษฎร์ธานี)</t>
  </si>
  <si>
    <t>สบอ.7 (นครราชสีมา)</t>
  </si>
  <si>
    <t>สบอ.9 (อุบลราชธานี)</t>
  </si>
  <si>
    <t>สบอ.12 (นครสวรรค์)</t>
  </si>
  <si>
    <t>สบอ.13 (แพร่)</t>
  </si>
  <si>
    <t>สบอ.16 (เชียงใหม่)</t>
  </si>
  <si>
    <t>สปป.1 (ภาคกลาง)</t>
  </si>
  <si>
    <t>โครงการฟื้นฟูพื้นที่ภาคใต้ที่ประสบวาตภัยจากไต้ฝุ่นเกย์</t>
  </si>
  <si>
    <t>สวนรุกขชาติดงบังอี่</t>
  </si>
  <si>
    <t>ขหล.เวียงเชียงรุ้ง</t>
  </si>
  <si>
    <t>ขหล.นันทบุรี</t>
  </si>
  <si>
    <t>ขหล.ภูฟ้า</t>
  </si>
  <si>
    <t>ขหล.ดอยหลวง</t>
  </si>
  <si>
    <t>หน่วยจัดการต้นน้ำน้ำกาด</t>
  </si>
  <si>
    <t>ด่านตรวจสัตว์ป่าบึงกาฬ</t>
  </si>
  <si>
    <t>ขหล.เขาใหญ่ เขาหน้าผาตั้ง และเขาตาพรม</t>
  </si>
  <si>
    <t>สวนป่าแม่ตื่น</t>
  </si>
  <si>
    <t>ด่านตรวจห้วยยะอุ</t>
  </si>
  <si>
    <t>ศูนย์คุ้มครองพันธุ์พืชป่าจังหวัดหนองคาย</t>
  </si>
  <si>
    <t>ขสป.แม่จริม</t>
  </si>
  <si>
    <t>ขหล.ภูสันเขียว</t>
  </si>
  <si>
    <t>ด่านตรวจสัตว์ป่าสบอ.1 สาขาสระบุรี</t>
  </si>
  <si>
    <t>ด่านตรวจสัตว์ป่าตากใบ</t>
  </si>
  <si>
    <t>ด่านตรวจสัตว์ป่าสะเดา</t>
  </si>
  <si>
    <t>ขหล.ทะเลสาบสงขลา</t>
  </si>
  <si>
    <t>ด่านตรวจสัตว์ป่าท่าอากาศยานหาดใหญ่</t>
  </si>
  <si>
    <t>ด่านตรวจสัตว์ป่าสงขลา</t>
  </si>
  <si>
    <t>ขหล.เขาเหรง</t>
  </si>
  <si>
    <t>ขหล.เขาสลอบ</t>
  </si>
  <si>
    <t>ด่านตรวจสัตว์ป่าคลองใหญ่</t>
  </si>
  <si>
    <t>อช.คลองลาน</t>
  </si>
  <si>
    <t>อช.ทองผาภูมิ</t>
  </si>
  <si>
    <t>อช.ขุนแจ</t>
  </si>
  <si>
    <t>อช.ลำน้ำกก (เตรียมการฯ)</t>
  </si>
  <si>
    <t>อช.ลำน้ำกก (เตรียมการ)</t>
  </si>
  <si>
    <t>อช.ขุนขาน</t>
  </si>
  <si>
    <t>อช.ดอยอินทนนท์</t>
  </si>
  <si>
    <t>อช.แม่ตะไคร้ </t>
  </si>
  <si>
    <t>อช.แม่โถ (เตรียมการฯ)</t>
  </si>
  <si>
    <t>อช.แม่โถ (เตรียมการ)</t>
  </si>
  <si>
    <t>อช.ห้วยน้ำดัง</t>
  </si>
  <si>
    <t>อช.ตากสินมหาราช</t>
  </si>
  <si>
    <t>อช.น้ำตกพาเจริญ (เตรียมการฯ)</t>
  </si>
  <si>
    <t>อช.น้ำตกพาเจริญ (เตรียมการ)</t>
  </si>
  <si>
    <t>อช.ลานสาง</t>
  </si>
  <si>
    <t>อช.ขุนน่าน</t>
  </si>
  <si>
    <t>อช.ขุนสถาน</t>
  </si>
  <si>
    <t>อช.แม่จริม</t>
  </si>
  <si>
    <t>อช.ศรีน่าน</t>
  </si>
  <si>
    <t>อช.ดอยภูนาง</t>
  </si>
  <si>
    <t>อช.ดอยผากลอง</t>
  </si>
  <si>
    <t>อช.เวียงโกศัย</t>
  </si>
  <si>
    <t>อช.สาละวิน</t>
  </si>
  <si>
    <t>อช.แม่ปิง</t>
  </si>
  <si>
    <t>อช.ลำน้ำน่าน</t>
  </si>
  <si>
    <t>อช.ตาดโตน</t>
  </si>
  <si>
    <t>อช.ป่าหินงาม</t>
  </si>
  <si>
    <t>อช.ภูลังกา</t>
  </si>
  <si>
    <t>อช.ภูเรือ</t>
  </si>
  <si>
    <t>อช.ภูสวนทราย</t>
  </si>
  <si>
    <t>อช.แก่งตะนะ</t>
  </si>
  <si>
    <t>อช.เขาสามร้อยยอด</t>
  </si>
  <si>
    <t>อช.เฉลิมพระเกียรติไทยประจัน</t>
  </si>
  <si>
    <t>อช.เขาสิบห้าชั้น</t>
  </si>
  <si>
    <t>อช.น้ำตกพลิ้ว</t>
  </si>
  <si>
    <t>อช.น้ำตกคลองแก้ว</t>
  </si>
  <si>
    <t>อช.ตาพระยา</t>
  </si>
  <si>
    <t>อช.น้ำตกสามหลั่น</t>
  </si>
  <si>
    <t>อช.หาดนพรัตน์ธารา - หมู่เกาะพีพี</t>
  </si>
  <si>
    <t>อช.หาดนพรัตน์ธารา-หมู่เกาะพีพี</t>
  </si>
  <si>
    <t>อช.หาดขนอม - หมู่เกาะทะเลใต้ (เตรียมการฯ)</t>
  </si>
  <si>
    <t>อช.หาดขนอม-หมู่เกาะทะเลใต้ (เตรียมการ)</t>
  </si>
  <si>
    <t>อช.เขาหลัก - ลำรู่</t>
  </si>
  <si>
    <t>อช.เขาหลัก-ลำรู่</t>
  </si>
  <si>
    <t>อช.ศรีพังงา</t>
  </si>
  <si>
    <t>อช.หมู่เกาะสิมิลัน</t>
  </si>
  <si>
    <t>อช.หมู่เกาะสุรินทร์</t>
  </si>
  <si>
    <t>อช.สิรินาถ</t>
  </si>
  <si>
    <t>อช.หมู่เกาะระนอง</t>
  </si>
  <si>
    <t>อช.สันกาลาคีรี (เตรียมการฯ)</t>
  </si>
  <si>
    <t>อช.สันกาลาคีรี (เตรียมการ)</t>
  </si>
  <si>
    <t>อช.ตะรุเตา</t>
  </si>
  <si>
    <t>อช.หมู่เกาะเภตรา</t>
  </si>
  <si>
    <t>อช.หมู่เกาะอ่างทอง</t>
  </si>
  <si>
    <t>ขสป.เขาสอยดาว</t>
  </si>
  <si>
    <t>ขสป.ภูเมี่ยงและภูทอง</t>
  </si>
  <si>
    <t>ขสป.คลองเครือหวายเฉลิมพระเกียรติ</t>
  </si>
  <si>
    <t>ขสป.สาละวิน</t>
  </si>
  <si>
    <t>ขสป.ดอยหลวง</t>
  </si>
  <si>
    <t>ขสป.แม่ยวมฝั่งขวา</t>
  </si>
  <si>
    <t>ขสป.เวียงลอ</t>
  </si>
  <si>
    <t>ขสป.สันปันแดน</t>
  </si>
  <si>
    <t>ขสป.ลำน้ำน่านฝั่งขวา</t>
  </si>
  <si>
    <t>เขตรักษาพันธุสัตว์ป่าสะเมิง</t>
  </si>
  <si>
    <t>ขสป.สะเมิง</t>
  </si>
  <si>
    <t>ขสป.น้ำปาด</t>
  </si>
  <si>
    <t>ขสป.ภูเขียว</t>
  </si>
  <si>
    <t>ขสป.ภูหลวง</t>
  </si>
  <si>
    <t>ขสป.คลองนาคา</t>
  </si>
  <si>
    <t>ขสป.เฉลิมพระเกียรติสมเด็จพระเทพรัตนราชสุดาฯสยามบรมราชกุมารี</t>
  </si>
  <si>
    <t>ขสป.คลองยัน</t>
  </si>
  <si>
    <t>ขสป.ฮาลา-บาลา</t>
  </si>
  <si>
    <t>ขสป.โตนปริวรรต</t>
  </si>
  <si>
    <t>ขสป.ภูขัด</t>
  </si>
  <si>
    <t>ขหล.บึงฉวาก</t>
  </si>
  <si>
    <t>ขหล.เขาค้อ</t>
  </si>
  <si>
    <t>ขหล.เขาแผงม้า</t>
  </si>
  <si>
    <t>ขหล.วังโป่ง-ชนแดน</t>
  </si>
  <si>
    <t>ขหล.อุทยานสมเด็จพระศรีนครินทร์</t>
  </si>
  <si>
    <t>ขหล.เขาน้อย-เขาประดู่</t>
  </si>
  <si>
    <t>ขหล.ถ้ำประทุน</t>
  </si>
  <si>
    <t>ขหล.เขื่อนป่าสักชลสิทธิ์</t>
  </si>
  <si>
    <t>ขหล.หนองทุ่งทอง</t>
  </si>
  <si>
    <t>ขหล.หมู่เกาะลิบง</t>
  </si>
  <si>
    <t>ขหล.เขาพระแทว</t>
  </si>
  <si>
    <t>ขหล.หนองปลักพระยาและเขาระยาบังสา</t>
  </si>
  <si>
    <t>ขหล.หนองแวง</t>
  </si>
  <si>
    <t>ขหล.ป่ากราด</t>
  </si>
  <si>
    <t>วนอุทยานน้ำตกเขาเจ้าบ่อทอง</t>
  </si>
  <si>
    <t>วน.น้ำตกเขาเจ้าบ่อทอง</t>
  </si>
  <si>
    <t>วนอุทยานถ้ำแสงธรรมพรหมมาวาส</t>
  </si>
  <si>
    <t>วน.ถ้ำแสงธรรมพรหมมาวาส</t>
  </si>
  <si>
    <t>วนอุทยานดงบังอี่</t>
  </si>
  <si>
    <t>วนอุทยานภูผาแดง</t>
  </si>
  <si>
    <t>วน.ภูผาแดง</t>
  </si>
  <si>
    <t>วนอุทยานน้ำตกคอยนาง (ธารงาม)</t>
  </si>
  <si>
    <t>วน.น้ำตกคอยนาง (ธารงาม)</t>
  </si>
  <si>
    <t>วนอุทยานเขาหลวง</t>
  </si>
  <si>
    <t>วน.เขาหลวง</t>
  </si>
  <si>
    <t>วนอุทยานน้ำตกห้วยแม่ไข</t>
  </si>
  <si>
    <t>วน.น้ำตกห้วยแม่ไข</t>
  </si>
  <si>
    <t>สบอ.5 (นครศรีธรรมราช)</t>
  </si>
  <si>
    <t>สบอ.6 (สงขลา)</t>
  </si>
  <si>
    <t>สบอ.8 (ขอนแก่น)</t>
  </si>
  <si>
    <t>สบอ.10 (อุดรธานี)</t>
  </si>
  <si>
    <t>สบอ.16 สาขาแม่สะเรียง</t>
  </si>
  <si>
    <t>อช.ภูชี้ฟ้า (เตรียมการฯ)</t>
  </si>
  <si>
    <t>อช.ภูชี้ฟ้า (เตรียมการ)</t>
  </si>
  <si>
    <t>อช.น้ำตกบัวตอง - น้ำพุเจ็ดสี (เตรียมการฯ)</t>
  </si>
  <si>
    <t>อช.น้ำตกบัวตอง-น้ำพุเจ็ดสี (เตรียมการ)</t>
  </si>
  <si>
    <t>อช.แม่วาง</t>
  </si>
  <si>
    <t>อช.ออบขาน (เตรียมการฯ)</t>
  </si>
  <si>
    <t>อช.ออบขาน (เตรียมการ)</t>
  </si>
  <si>
    <t>อช.แม่เมย</t>
  </si>
  <si>
    <t>อช.ดอยสอยมาลัย (เตรียมการ) / ไม้กลายเป็นหิน (เดิม)</t>
  </si>
  <si>
    <t>อช.ดอยสอยมาลัย (เตรียมการ)</t>
  </si>
  <si>
    <t>อช.ถ้ำสะเกิน</t>
  </si>
  <si>
    <t>อช.แม่ปืม</t>
  </si>
  <si>
    <t>อช.น้ำหนาว</t>
  </si>
  <si>
    <t>อช.น้ำตกแม่สุรินทร์</t>
  </si>
  <si>
    <t>อช.แม่เงา (เตรียมการฯ)</t>
  </si>
  <si>
    <t>อช.แม่เงา (เตรียมการ)</t>
  </si>
  <si>
    <t>อช.แม่ยวมฝั่งซ้าย (เตรียมการฯ)</t>
  </si>
  <si>
    <t>อช.แม่ยวมฝั่งซ้าย (เตรียมการ)</t>
  </si>
  <si>
    <t>อช.เขลางค์บรรพต (เตรียมการฯ)</t>
  </si>
  <si>
    <t>อช.เขลางค์บรรพต (เตรียมการ)</t>
  </si>
  <si>
    <t>อช.ดอยจง (เตรียมการฯ)</t>
  </si>
  <si>
    <t>อช.ดอยจง (เตรียมการ)</t>
  </si>
  <si>
    <t>อช.รามคำแหง</t>
  </si>
  <si>
    <t>อช.ศรีสัชนาลัย</t>
  </si>
  <si>
    <t>อช.น้ำตกห้วยยาง</t>
  </si>
  <si>
    <t>อช.หาดวนกร</t>
  </si>
  <si>
    <t>อช.เขาคิชฌกูฎ</t>
  </si>
  <si>
    <t>อช.เขาชะเมา - เขาวง</t>
  </si>
  <si>
    <t>อช.น้ำตกเจ็ดสาวน้อย</t>
  </si>
  <si>
    <t>อช.เขาพนมเบญจา</t>
  </si>
  <si>
    <t>อช.ธารโบกขรณี</t>
  </si>
  <si>
    <t>อช.น้ำตกซีโป (เตรียมการฯ)</t>
  </si>
  <si>
    <t>อช.น้ำตกซีโป (เตรียมการ)</t>
  </si>
  <si>
    <t>อช.อ่าวมะนาว - เขาตันหยง (เตรียมการฯ)</t>
  </si>
  <si>
    <t>อช.อ่าวมะนาว-เขาตันหยง (เตรียมการ)</t>
  </si>
  <si>
    <t>อช.อ่าวพังงา</t>
  </si>
  <si>
    <t>ขสป.ซับลังกา</t>
  </si>
  <si>
    <t>ขสป.ภูผาแดง</t>
  </si>
  <si>
    <t>ขสป.คลองแสง</t>
  </si>
  <si>
    <t>ขสป.อุทยานเสด็จในกรม กรมหลวงชุมพร ด้านทิศเหนือ</t>
  </si>
  <si>
    <t>ขสป.กะทูน</t>
  </si>
  <si>
    <t>ขหล.บึงบอระเพ็ด</t>
  </si>
  <si>
    <t>ขหล.อ่างเก็บน้ำบางพระ</t>
  </si>
  <si>
    <t>ขหล.วัดไผ่ล้อมและวัดอัมพุวราราม</t>
  </si>
  <si>
    <t>ขหล.ถ้ำค้างคาว-เขาช่องพราน</t>
  </si>
  <si>
    <t>ขหล.ถ้ำผาท่าพล</t>
  </si>
  <si>
    <t>ขหล.เขาประทับช้าง</t>
  </si>
  <si>
    <t>ขหล.เขาสมโภชน์</t>
  </si>
  <si>
    <t>ขหล.เขากระปุก-เขาเตาหม้อ</t>
  </si>
  <si>
    <t>ขหล.วัดราษฎร์ศรัทธากะยาราม</t>
  </si>
  <si>
    <t>ขหล.วัดถ้ำระฆัง-เขาพระนอน</t>
  </si>
  <si>
    <t>ขหล.หนองน้ำขาว</t>
  </si>
  <si>
    <t>ขหล.วัดตาลเอน</t>
  </si>
  <si>
    <t>ขหล.ถ้ำละว้า-ถ้ำดาวดึงค์</t>
  </si>
  <si>
    <t>ขหล.ชะอำ</t>
  </si>
  <si>
    <t>ขหล.เขาเอราวัณ</t>
  </si>
  <si>
    <t>ขหล.ดอยสุเทพ</t>
  </si>
  <si>
    <t>ขหล.หนองบงคาย</t>
  </si>
  <si>
    <t>ขหล.เขาใหญ่-เขาหน้าผาตั้ง</t>
  </si>
  <si>
    <t>ขหล.แม่เลา-แม่แสะ</t>
  </si>
  <si>
    <t>ขหล.ถ้ำเจ้าราม</t>
  </si>
  <si>
    <t>ขหล.ดอยพระบาท</t>
  </si>
  <si>
    <t>ขหล.ลำปาว</t>
  </si>
  <si>
    <t>ขหล.ดูนลำพัน</t>
  </si>
  <si>
    <t>ขหล.ทะเลสาบ</t>
  </si>
  <si>
    <t>ขหล.เขาท่าเพชร</t>
  </si>
  <si>
    <t>ขหล.อ่างเก็บน้ำห้วยจรเข้มาก</t>
  </si>
  <si>
    <t>ขหล.อ่างเก็บน้ำสนามบิน</t>
  </si>
  <si>
    <t>ขหล.อ่างเก็บน้ำห้วยตลาด</t>
  </si>
  <si>
    <t>ขหล.บึงโขลงหลง</t>
  </si>
  <si>
    <t>ขหล.คลองลำชาน</t>
  </si>
  <si>
    <t>ขหล.แหลมตะลุมพุก</t>
  </si>
  <si>
    <t>ขหล.เขาชีโอน</t>
  </si>
  <si>
    <t>ขหล.เขาแหรง</t>
  </si>
  <si>
    <t>ขหล.ป่ารังไก่</t>
  </si>
  <si>
    <t>ขหล.หนองหัวคู</t>
  </si>
  <si>
    <t>ขหล.พรุค้างคาว</t>
  </si>
  <si>
    <t>ขหล.ป่าพรุ</t>
  </si>
  <si>
    <t>ขหล.บึงเกริงกะเวียนและหนองน้ำซับ</t>
  </si>
  <si>
    <t>ขหล.เขากระโดง</t>
  </si>
  <si>
    <t>ขหล.เขาประ-บางคราม</t>
  </si>
  <si>
    <t>ขหล.ทะเลหลวง</t>
  </si>
  <si>
    <t>ขหล.บ่อล้อ</t>
  </si>
  <si>
    <t>ขหล.เขาคอก-เขาหินดาด</t>
  </si>
  <si>
    <t>วนอุทยานเขาแหลมสิงห์</t>
  </si>
  <si>
    <t>วนอุทยานชะอำ</t>
  </si>
  <si>
    <t>วน.ชะอำ</t>
  </si>
  <si>
    <t>วนอุทยานเขานางพันธุรัต</t>
  </si>
  <si>
    <t>วน.เขานางพันธุรัต</t>
  </si>
  <si>
    <t>วนอุทยานปราณบุรี</t>
  </si>
  <si>
    <t>วน.ปราณบุรี</t>
  </si>
  <si>
    <t>วนอุทยานป่ากลางอ่าว</t>
  </si>
  <si>
    <t>วน.ป่ากลางอ่าว</t>
  </si>
  <si>
    <t>วนอุทยานเขาตาม่องล่าย</t>
  </si>
  <si>
    <t>วน.เขาตาม่องล่าย</t>
  </si>
  <si>
    <t>วนอุทยานท้าวโกษา</t>
  </si>
  <si>
    <t>วน.ท้าวโกษา</t>
  </si>
  <si>
    <t>วนอุทยานแม่รำพึง</t>
  </si>
  <si>
    <t>วน.แม่รำพึง</t>
  </si>
  <si>
    <t>วนอุทยานพุม่วง</t>
  </si>
  <si>
    <t>วน.พุม่วง</t>
  </si>
  <si>
    <t>วนอุทยานพระแท่นดงรัง</t>
  </si>
  <si>
    <t>วน.พระแท่นดงรัง</t>
  </si>
  <si>
    <t>วนอุทยานถ้ำเขาน้อย</t>
  </si>
  <si>
    <t>วน.ถ้ำเขาน้อย</t>
  </si>
  <si>
    <t>วนอุทยานห้วยน้ำซับ</t>
  </si>
  <si>
    <t>วน.ห้วยน้ำซับ</t>
  </si>
  <si>
    <t>วนอุทยานน้ำตกกะเปาะ</t>
  </si>
  <si>
    <t>วน.น้ำตกกะเปาะ</t>
  </si>
  <si>
    <t>วนอุทยานสระนางมโนราห์</t>
  </si>
  <si>
    <t>วน.สระนางมโนราห์</t>
  </si>
  <si>
    <t>วนอุทยานน้ำตกรามัญ</t>
  </si>
  <si>
    <t>วน.น้ำตกรามัญ</t>
  </si>
  <si>
    <t>วนอุทยานน้ำตกธาราสวรรค์</t>
  </si>
  <si>
    <t>วน.น้ำตกธาราสวรรค์</t>
  </si>
  <si>
    <t>วนอุทยานน้ำตกพ่าน</t>
  </si>
  <si>
    <t>วน.น้ำตกพ่าน</t>
  </si>
  <si>
    <t>วนอุทยานบ่อน้ำร้อนกันตัง</t>
  </si>
  <si>
    <t>วน.บ่อน้ำร้อนกันตัง</t>
  </si>
  <si>
    <t>วนอุทยานควนเขาวัง</t>
  </si>
  <si>
    <t>วน.ควนเขาวัง</t>
  </si>
  <si>
    <t>วนอุทยานเมืองเก่าชัยบุรี</t>
  </si>
  <si>
    <t>วน.เมืองเก่าชัยบุรี</t>
  </si>
  <si>
    <t>วนอุทยานเขากระโดง</t>
  </si>
  <si>
    <t>วน.เขากระโดง</t>
  </si>
  <si>
    <t>วนอุทยานภูผาล้อม</t>
  </si>
  <si>
    <t>วน.ภูผาล้อม</t>
  </si>
  <si>
    <t>วนอุทยานผางาม</t>
  </si>
  <si>
    <t>วน.ผางาม</t>
  </si>
  <si>
    <t>วนอุทยานโกสัมพี</t>
  </si>
  <si>
    <t>วน.โกสัมพี</t>
  </si>
  <si>
    <t>วนอุทยานชีหลง</t>
  </si>
  <si>
    <t>วน.ชีหลง</t>
  </si>
  <si>
    <t>วนอุทยานภูพระ</t>
  </si>
  <si>
    <t>วน.ภูพระ</t>
  </si>
  <si>
    <t>วนอุทยานน้ำตกบ๋าหลวง</t>
  </si>
  <si>
    <t>วน.น้ำตกบ๋าหลวง</t>
  </si>
  <si>
    <t>วนอุทยานหริรักษ์</t>
  </si>
  <si>
    <t>วน.หริรักษ์</t>
  </si>
  <si>
    <t>วนอุทยานน้ำตกห้วยเลา</t>
  </si>
  <si>
    <t>วน.น้ำตกห้วยเลา</t>
  </si>
  <si>
    <t>วนอุทยานภูบ่อบิด</t>
  </si>
  <si>
    <t>วน.ภูบ่อบิด</t>
  </si>
  <si>
    <t>วนอุทยานภูแฝก</t>
  </si>
  <si>
    <t>วน.ภูแฝก</t>
  </si>
  <si>
    <t>วนอุทยานภูผาวัว (วนอุทยานน้ำตกตาดสูง)</t>
  </si>
  <si>
    <t>วน.ภูผาวัว (วน.น้ำตกตาดสูง)</t>
  </si>
  <si>
    <t>วนอุทยานภูหัน-ภูระงำ</t>
  </si>
  <si>
    <t>วน.ภูหัน-ภูระงำ</t>
  </si>
  <si>
    <t>วนอุทยานน้ำตกผาหลวง</t>
  </si>
  <si>
    <t>วน.น้ำตกผาหลวง</t>
  </si>
  <si>
    <t>วนอุทยานภูสิงห์-ภูผาผึ้ง</t>
  </si>
  <si>
    <t>วน.ภูสิงห์-ภูผาผึ้ง</t>
  </si>
  <si>
    <t>วนอุทยานพนมสวาย</t>
  </si>
  <si>
    <t>วน.พนมสวาย</t>
  </si>
  <si>
    <t>วนอุทยานป่าสนหนองคู</t>
  </si>
  <si>
    <t>วน.ป่าสนหนองคู</t>
  </si>
  <si>
    <t>วนอุทยานภูพระบาทบัวบก</t>
  </si>
  <si>
    <t>วน.ภูพระบาทบัวบก</t>
  </si>
  <si>
    <t>วนอุทยานวังสามหมอ</t>
  </si>
  <si>
    <t>วน.วังสามหมอ</t>
  </si>
  <si>
    <t>วนอุทยานแห่งชาติภูหินจอมธาตุ (ถ้ำสิงห์)</t>
  </si>
  <si>
    <t>วน.แห่งชาติภูหินจอมธาตุ (ถ้ำสิงห์)</t>
  </si>
  <si>
    <t>วนอุทยานภูเขาสวนกวาง</t>
  </si>
  <si>
    <t>วน.ภูเขาสวนกวาง</t>
  </si>
  <si>
    <t>วนอุทยานภูผาแด่น</t>
  </si>
  <si>
    <t>วน.ภูผาแด่น</t>
  </si>
  <si>
    <t>วนอุทยานบัวบาน</t>
  </si>
  <si>
    <t>วน.บัวบาน</t>
  </si>
  <si>
    <t>วนอุทยานน้ำตกธารทิพย์</t>
  </si>
  <si>
    <t>วน.น้ำตกธารทิพย์</t>
  </si>
  <si>
    <t>วนอุทยานต้นสักใหญ่</t>
  </si>
  <si>
    <t>วน.ต้นสักใหญ่</t>
  </si>
  <si>
    <t>วนอุทยานน้ำตกแม่เฉย</t>
  </si>
  <si>
    <t>วน.น้ำตกแม่เฉย</t>
  </si>
  <si>
    <t>วนอุทยานห้วยน้ำลี</t>
  </si>
  <si>
    <t>วน.ห้วยน้ำลี</t>
  </si>
  <si>
    <t>วนอุทยานวังท่าดี</t>
  </si>
  <si>
    <t>วน.วังท่าดี</t>
  </si>
  <si>
    <t>วนอุทยานเขารัง</t>
  </si>
  <si>
    <t>วน.เขารัง</t>
  </si>
  <si>
    <t>วนอุทยานเขาน้ำซับ-เขาวิเชียร</t>
  </si>
  <si>
    <t>วน.เขาน้ำซับ-เขาวิเชียร</t>
  </si>
  <si>
    <t>วนอุทยานดงเจริญ</t>
  </si>
  <si>
    <t>วน.ดงเจริญ</t>
  </si>
  <si>
    <t>วนอุทยานวังยาว</t>
  </si>
  <si>
    <t>วน.วังยาว</t>
  </si>
  <si>
    <t>วนอุทยานถ้ำเพชร-ถ้ำทอง</t>
  </si>
  <si>
    <t>วน.ถ้ำเพชร-ถ้ำทอง</t>
  </si>
  <si>
    <t>วนอุทยานนครไชยบวร</t>
  </si>
  <si>
    <t>วน.นครไชยบวร</t>
  </si>
  <si>
    <t>วนอุทยานถ้ำเขาวง</t>
  </si>
  <si>
    <t>วน.ถ้ำเขาวง</t>
  </si>
  <si>
    <t>วนอุทยานห้วยคต</t>
  </si>
  <si>
    <t>วน.ห้วยคต</t>
  </si>
  <si>
    <t>วนอุทยานแพะเมืองผี</t>
  </si>
  <si>
    <t>วน.แพะเมืองผี</t>
  </si>
  <si>
    <t>วนอุทยานม่อนพระยาแช่</t>
  </si>
  <si>
    <t>วน.ม่อนพระยาแช่</t>
  </si>
  <si>
    <t>วนอุทยานถ้ำลม-ถ้ำวัง</t>
  </si>
  <si>
    <t>วน.ถ้ำลม-ถ้ำวัง</t>
  </si>
  <si>
    <t>วนอุทยานถ้ำผาตูบ</t>
  </si>
  <si>
    <t>วน.ถ้ำผาตูบ</t>
  </si>
  <si>
    <t>วนผาหลักหมื่น</t>
  </si>
  <si>
    <t>วนดอกม่อนแก้ว-ม่นเด็ง</t>
  </si>
  <si>
    <t>วนอุทยานไม้กลายเป็นหิน</t>
  </si>
  <si>
    <t>วน.ไม้กลายเป็นหิน</t>
  </si>
  <si>
    <t>วนอุทยานถ้ำตะโค๊ะบิ</t>
  </si>
  <si>
    <t>วน.ถ้ำตะโค๊ะบิ</t>
  </si>
  <si>
    <t>วนอุทยานน้ำตกปะหละทะ</t>
  </si>
  <si>
    <t>วน.น้ำตกปะหละทะ</t>
  </si>
  <si>
    <t>วนพระธาตุห้วยลึก</t>
  </si>
  <si>
    <t>วนอุทยานแก่งห้วยตาก</t>
  </si>
  <si>
    <t>วนอุทยานถ้ำหลวง-ขุนน้ำนางนอน</t>
  </si>
  <si>
    <t>วน.ถ้ำหลวง-ขุนน้ำนางนอน</t>
  </si>
  <si>
    <t>วนอุทยานสันผาพญาไพร</t>
  </si>
  <si>
    <t>วน.สันผาพญาไพร</t>
  </si>
  <si>
    <t>วนอุทยานดอยหัวแม่คำ</t>
  </si>
  <si>
    <t>วน.ดอยหัวแม่คำ</t>
  </si>
  <si>
    <t>วนอุทยานพญาพิภักดิ์</t>
  </si>
  <si>
    <t>วน.พญาพิภักดิ์</t>
  </si>
  <si>
    <t>วนอุทยานน้ำตกห้วยแม่สัก</t>
  </si>
  <si>
    <t>วน.น้ำตกห้วยแม่สัก</t>
  </si>
  <si>
    <t>วนอุทยานน้ำตกตาดควัน</t>
  </si>
  <si>
    <t>วน.น้ำตกตาดควัน</t>
  </si>
  <si>
    <t>วนอุทยานภูลังกา</t>
  </si>
  <si>
    <t>วน.ภูลังกา</t>
  </si>
  <si>
    <t>วนอุทยานน้ำตกวังธารทอง</t>
  </si>
  <si>
    <t>วน.น้ำตกวังธารทอง</t>
  </si>
  <si>
    <t>วนอุทยานภูชี้ฟ้า</t>
  </si>
  <si>
    <t>วน.ภูชี้ฟ้า</t>
  </si>
  <si>
    <t>วนอุทยานน้ำตกห้วยตาดทอง</t>
  </si>
  <si>
    <t>วน.น้ำตกห้วยตาดทอง</t>
  </si>
  <si>
    <t>วนอุทยานน้ำตกตาดสายรุ้ง</t>
  </si>
  <si>
    <t>วน.น้ำตกตาดสายรุ้ง</t>
  </si>
  <si>
    <t>วนอุทยานถ้ำผาแล</t>
  </si>
  <si>
    <t>วน.ถ้ำผาแล</t>
  </si>
  <si>
    <t>วนอุทยานภูชมดาว</t>
  </si>
  <si>
    <t>วน.ภูชมดาว</t>
  </si>
  <si>
    <t>วนอุทยานขุนน้ำยาบ</t>
  </si>
  <si>
    <t>วน.ขุนน้ำยาบ</t>
  </si>
  <si>
    <t>วนอุทยานน้ำตกมิโอฉ่อแต๊ะ</t>
  </si>
  <si>
    <t>วน.น้ำตกมิโอฉ่อแต๊ะ</t>
  </si>
  <si>
    <t>วนอุทยานชาพันปี</t>
  </si>
  <si>
    <t>วน.ชาพันปี</t>
  </si>
  <si>
    <t xml:space="preserve">วนอุทยานห้วยทรายมาน </t>
  </si>
  <si>
    <t xml:space="preserve">วน.ห้วยทรายมาน </t>
  </si>
  <si>
    <t>วนอุทยานตาดสวรรค์</t>
  </si>
  <si>
    <t>วน.ตาดสวรรค์</t>
  </si>
  <si>
    <t>วนอุทยานน้ำตกสีชมภู</t>
  </si>
  <si>
    <t>วน.น้ำตกสีชมภู</t>
  </si>
  <si>
    <t>วนอุทยานร่องคำหลวง</t>
  </si>
  <si>
    <t>วน.ร่องคำหลวง</t>
  </si>
  <si>
    <t>วนอุทยานน้ำตกดอนศิลา-ผางาม</t>
  </si>
  <si>
    <t>วน.น้ำตกดอนศิลา-ผางาม</t>
  </si>
  <si>
    <t>วนอุทยานห้วยก้างปลา</t>
  </si>
  <si>
    <t>วน.ห้วยก้างปลา</t>
  </si>
  <si>
    <t>วนอุทยานห้วยน้ำช้าง</t>
  </si>
  <si>
    <t>วน.ห้วยน้ำช้าง</t>
  </si>
  <si>
    <t>วนอุทยานน้ำตกห้วยน้ำอุ่น</t>
  </si>
  <si>
    <t>วน.น้ำตกห้วยน้ำอุ่น</t>
  </si>
  <si>
    <t>วนอุทยานดอยกาดผี</t>
  </si>
  <si>
    <t>วน.ดอยกาดผี</t>
  </si>
  <si>
    <t>วนอุทยานน้ำตกแม่สลอง</t>
  </si>
  <si>
    <t>วน.น้ำตกแม่สลอง</t>
  </si>
  <si>
    <t>วนอุทยานน้ำตกน้ำมิน</t>
  </si>
  <si>
    <t>วน.น้ำตกน้ำมิน</t>
  </si>
  <si>
    <t>วนอุทยานแม่สลอง</t>
  </si>
  <si>
    <t>วน.แม่สลอง</t>
  </si>
  <si>
    <t>วนอุทยานผาหินตั้ง</t>
  </si>
  <si>
    <t>วน.ผาหินตั้ง</t>
  </si>
  <si>
    <t>วนอุทยานน้ำตกแม่สวรรค์น้อย</t>
  </si>
  <si>
    <t>วน.น้ำตกแม่สวรรค์น้อย</t>
  </si>
  <si>
    <t>วนอุทยานทุ่งบัวตอง</t>
  </si>
  <si>
    <t>วน.ทุ่งบัวตอง</t>
  </si>
  <si>
    <t>วนอุทยานดอยเวียงแก้ว</t>
  </si>
  <si>
    <t>วน.ดอยเวียงแก้ว</t>
  </si>
  <si>
    <t>วนอุทยานน้ำตกบัวตอง-น้ำพุเจ็ดสี</t>
  </si>
  <si>
    <t>วน.น้ำตกบัวตอง-น้ำพุเจ็ดสี</t>
  </si>
  <si>
    <t>วนอุทยานแก้วโกมล</t>
  </si>
  <si>
    <t>วน.แก้วโกมล</t>
  </si>
  <si>
    <t>วนอุทยานน้ำตกไม้ซางหนาม</t>
  </si>
  <si>
    <t>วน.น้ำตกไม้ซางหนาม</t>
  </si>
  <si>
    <t>วนอุทยานน้ำตกกลอโค๊ะ</t>
  </si>
  <si>
    <t>วน.น้ำตกกลอโค๊ะ</t>
  </si>
  <si>
    <t>วนอุทยานไม้สักใหญ่</t>
  </si>
  <si>
    <t>วน.ไม้สักใหญ่</t>
  </si>
  <si>
    <t>วนอุทยานน้ำตกแม่ยวมหลวง</t>
  </si>
  <si>
    <t>วน.น้ำตกแม่ยวมหลวง</t>
  </si>
  <si>
    <t>วนอุทยานถ้ำธาราลอด</t>
  </si>
  <si>
    <t>วน.ถ้ำธาราลอด</t>
  </si>
  <si>
    <t>วนอุทยานน้ำตกห้วยแม่แสด</t>
  </si>
  <si>
    <t>วน.น้ำตกห้วยแม่แสด</t>
  </si>
  <si>
    <r>
      <t xml:space="preserve">                **</t>
    </r>
    <r>
      <rPr>
        <b/>
        <i/>
        <u/>
        <sz val="16"/>
        <rFont val="TH SarabunPSK"/>
        <family val="2"/>
      </rPr>
      <t>หมายเหตุ</t>
    </r>
    <r>
      <rPr>
        <i/>
        <sz val="16"/>
        <rFont val="TH SarabunPSK"/>
        <family val="2"/>
      </rPr>
      <t xml:space="preserve">  เรียงลำดับตามจำนวนคดีรวม  จากมากไปหาน้อย</t>
    </r>
  </si>
  <si>
    <t>สถิติการกระทำผิดกฎหมายเกี่ยวกับการป่าไม้ ท้องที่สำนักบริหารพื้นที่อนุรักษ์ที่ 1-3 (ภาคกลาง)</t>
  </si>
  <si>
    <t>กรมอุทยานแห่งชาติ สัตว์ป่า และพันธุ์พืช  ประจำปีงบประมาณ พ.ศ. 2562</t>
  </si>
  <si>
    <t>ตั้งแต่วันที่  1  ตุลาคม  2561   ถึง  30 มกราคม 2562</t>
  </si>
  <si>
    <t>ลำดับที่</t>
  </si>
  <si>
    <t>จำนวนคดี (คดี)</t>
  </si>
  <si>
    <t>จำนวนผู้ต้องหา (คน)</t>
  </si>
  <si>
    <t>สำนักบริหารพื้นที่อนุรักษ์ที่ 1 (ปราจีนบุรี)</t>
  </si>
  <si>
    <t xml:space="preserve"> - จังหวัดนครนายก</t>
  </si>
  <si>
    <t xml:space="preserve"> - จังหวัดปราจีนบุรี</t>
  </si>
  <si>
    <t xml:space="preserve"> - จังหวัดสระแก้ว</t>
  </si>
  <si>
    <t>สำนักบริหารพื้นที่อนุรักษ์ที่ 1 สาขาสระบุรี</t>
  </si>
  <si>
    <t xml:space="preserve"> - จังหวัดชัยนาท</t>
  </si>
  <si>
    <t xml:space="preserve"> - จังหวัดพระนครศรีอยุธยา</t>
  </si>
  <si>
    <t xml:space="preserve"> - จังหวัดลพบุรี</t>
  </si>
  <si>
    <t xml:space="preserve"> - จังหวัดสระบุรี</t>
  </si>
  <si>
    <t xml:space="preserve"> - จังหวัดอ่างทอง</t>
  </si>
  <si>
    <t xml:space="preserve"> - จังหวัดสิงห์บุรี</t>
  </si>
  <si>
    <t xml:space="preserve"> - จังหวัดปทุมธานี</t>
  </si>
  <si>
    <t>สำนักบริหารพื้นที่อนุรักษ์ที่ 2 (ศรีราชา)</t>
  </si>
  <si>
    <t xml:space="preserve"> - จังหวัดกรุงเทพมหานคร</t>
  </si>
  <si>
    <t xml:space="preserve"> - จังหวัดจันทบุรี</t>
  </si>
  <si>
    <t xml:space="preserve"> - จังหวัดฉะเชิงเทรา</t>
  </si>
  <si>
    <t xml:space="preserve"> - จังหวัดชลบุรี</t>
  </si>
  <si>
    <t xml:space="preserve"> - จังหวัดนนทบุรี</t>
  </si>
  <si>
    <t xml:space="preserve"> - จังหวัดสมุทรปราการ</t>
  </si>
  <si>
    <t xml:space="preserve"> - จังหวัดระยอง</t>
  </si>
  <si>
    <t xml:space="preserve"> - จังหวัดตราด</t>
  </si>
  <si>
    <t>สำนักบริหารพื้นที่อนุรักษ์ที่ 3 (บ้านโป่ง)</t>
  </si>
  <si>
    <t xml:space="preserve"> - จังหวัดกาญจนบุรี</t>
  </si>
  <si>
    <t xml:space="preserve"> - จังหวัดนครปฐม</t>
  </si>
  <si>
    <t xml:space="preserve"> - จังหวัดราชบุรี</t>
  </si>
  <si>
    <t xml:space="preserve"> - จังหวัดสมุทรสงคราม</t>
  </si>
  <si>
    <t xml:space="preserve"> - จังหวัดสมุทรสาคร</t>
  </si>
  <si>
    <t xml:space="preserve"> - จังหวัดสุพรรณบุรี</t>
  </si>
  <si>
    <t>สำนักบริหารพื้นที่อนุรักษ์ที่ 3 สาขาเพชรบุรี</t>
  </si>
  <si>
    <t xml:space="preserve"> - จังหวัดประจวบคีรีขันธ์</t>
  </si>
  <si>
    <t xml:space="preserve"> - จังหวัดเพชรบุรี</t>
  </si>
  <si>
    <t>รวมภาคกลางทั้งสิ้น</t>
  </si>
  <si>
    <t>สถิติการกระทำผิดกฎหมายเกี่ยวกับการป่าไม้ ท้องที่สำนักบริหารพื้นที่อนุรักษ์ที่ 4-6 (ภาคใต้)</t>
  </si>
  <si>
    <t>บุกรุกมีตัว</t>
  </si>
  <si>
    <t>บุกรุกไม่มีตัว</t>
  </si>
  <si>
    <t>ทำไม้มีตัว</t>
  </si>
  <si>
    <t>ทำไม้ไม่มีตัว</t>
  </si>
  <si>
    <t>สัตว์ป่ามีตัว</t>
  </si>
  <si>
    <t>สัตว์ป่าไม่มีตัว</t>
  </si>
  <si>
    <t>MOU</t>
  </si>
  <si>
    <t>คดีรายเล็ก</t>
  </si>
  <si>
    <t>คดีรายใหญ่</t>
  </si>
  <si>
    <t>สำนักบริหารพื้นที่อนุรักษ์ที่ 4 (สุราษฎร์ธานี)</t>
  </si>
  <si>
    <t xml:space="preserve"> - จังหวัดชุมพร</t>
  </si>
  <si>
    <t xml:space="preserve"> - จังหวัดระนอง</t>
  </si>
  <si>
    <t xml:space="preserve"> - จังหวัดสุราษฎร์ธานี</t>
  </si>
  <si>
    <t>สำนักบริหารพื้นที่อนุรักษ์ที่ 5 (นครศรีธรรมราช)</t>
  </si>
  <si>
    <t xml:space="preserve"> - จังหวัดกระบี่</t>
  </si>
  <si>
    <t xml:space="preserve"> - จังหวัดตรัง</t>
  </si>
  <si>
    <t xml:space="preserve"> - จังหวัดนครศรีธรรมราช</t>
  </si>
  <si>
    <t xml:space="preserve"> - จังหวัดพังงา</t>
  </si>
  <si>
    <t xml:space="preserve"> - จังหวัดภูเก็ต</t>
  </si>
  <si>
    <t xml:space="preserve"> - จังหวัดสตูล</t>
  </si>
  <si>
    <t>สำนักบริหารพื้นที่อนุรักษ์ที่ 6 (สงขลา)</t>
  </si>
  <si>
    <t xml:space="preserve"> - จังหวัดพัทลุง</t>
  </si>
  <si>
    <t xml:space="preserve"> - จังหวัดสงขลา</t>
  </si>
  <si>
    <t>สำนักบริหารพื้นที่อนุรักษ์ที่ 6 สาขาปัตตานี</t>
  </si>
  <si>
    <t xml:space="preserve"> - จังหวัดนราธิวาส</t>
  </si>
  <si>
    <t xml:space="preserve"> - จังหวัดปัตตานี</t>
  </si>
  <si>
    <t xml:space="preserve"> - จังหวัดยะลา</t>
  </si>
  <si>
    <t>รวมภาคใต้ทั้งสิ้น</t>
  </si>
  <si>
    <t>สถิติการกระทำผิดกฎหมายเกี่ยวกับการป่าไม้ ท้องที่สำนักบริหารพื้นที่อนุรักษ์ที่ 7-10 (ภาคตะวันออกเฉียงเหนือ)</t>
  </si>
  <si>
    <t>สำนักบริหารพื้นที่อนุรักษ์ที่ 7 (นครราชสีมา)</t>
  </si>
  <si>
    <t xml:space="preserve"> - จังหวัดชัยภูมิ</t>
  </si>
  <si>
    <t xml:space="preserve"> - จังหวัดนครราชสีมา</t>
  </si>
  <si>
    <t xml:space="preserve"> - จังหวัดบุรีรัมย์</t>
  </si>
  <si>
    <t>สำนักบริหารพื้นที่อนุรักษ์ที่ 8 (ขอนแก่น)</t>
  </si>
  <si>
    <t xml:space="preserve"> - จังหวัดกาฬสินธุ์</t>
  </si>
  <si>
    <t xml:space="preserve"> - จังหวัดขอนแก่น</t>
  </si>
  <si>
    <t xml:space="preserve"> - จังหวัดมหาสารคาม</t>
  </si>
  <si>
    <t xml:space="preserve"> - จังหวัดร้อยเอ็ด</t>
  </si>
  <si>
    <t xml:space="preserve"> - จังหวัดเลย</t>
  </si>
  <si>
    <t>สำนักบริหารพื้นที่อนุรักษ์ที่ 9 (อุบลราชธานี)</t>
  </si>
  <si>
    <t xml:space="preserve"> - จังหวัดมุกดาหาร</t>
  </si>
  <si>
    <t xml:space="preserve"> - จังหวัดยโสธร</t>
  </si>
  <si>
    <t xml:space="preserve"> - จังหวัดศรีสะเกษ</t>
  </si>
  <si>
    <t xml:space="preserve"> - จังหวัดสุรินทร์</t>
  </si>
  <si>
    <t xml:space="preserve"> - จังหวัดอำนาจเจริญ</t>
  </si>
  <si>
    <t xml:space="preserve"> - จังหวัดอุบลราชธานี</t>
  </si>
  <si>
    <t>สำนักบริหารพื้นที่อนุรักษ์ที่ 10 (อุดรธานี)</t>
  </si>
  <si>
    <t xml:space="preserve"> - จังหวัดนครพนม</t>
  </si>
  <si>
    <t xml:space="preserve"> - จังหวัดบึงกาฬ</t>
  </si>
  <si>
    <t xml:space="preserve"> - จังหวัดสกลนคร</t>
  </si>
  <si>
    <t xml:space="preserve"> - จังหวัดหนองคาย</t>
  </si>
  <si>
    <t xml:space="preserve"> - จังหวัดหนองบัวลำภู</t>
  </si>
  <si>
    <t xml:space="preserve"> - จังหวัดอุดรธานี</t>
  </si>
  <si>
    <t>รวมภาคตะวันออกเฉียงเหนือทั้งสิ้น</t>
  </si>
  <si>
    <t>สถิติการกระทำผิดกฎหมายเกี่ยวกับการป่าไม้ ท้องที่สำนักบริหารพื้นที่อนุรักษ์ที่ 11-16 (ภาคเหนือ)</t>
  </si>
  <si>
    <t>สำนักบริหารพื้นที่อนุรักษ์ที่ 11 (พิษณุโลก)</t>
  </si>
  <si>
    <t xml:space="preserve"> - จังหวัดพิษณุโลก</t>
  </si>
  <si>
    <t xml:space="preserve"> - จังหวัดเพชรบูรณ์</t>
  </si>
  <si>
    <t xml:space="preserve"> - จังหวัดอุตรดิตถ์</t>
  </si>
  <si>
    <t>สำนักบริหารพื้นที่อนุรักษ์ที่ 12 (นครสวรรค์)</t>
  </si>
  <si>
    <t xml:space="preserve"> - จังหวัดกำแพงเพชร</t>
  </si>
  <si>
    <t xml:space="preserve"> - จังหวัดนครสวรรค์</t>
  </si>
  <si>
    <t xml:space="preserve"> - จังหวัดพิจิตร</t>
  </si>
  <si>
    <t xml:space="preserve"> - จังหวัดอุทัยธานี</t>
  </si>
  <si>
    <t>สำนักบริหารพื้นที่อนุรักษ์ที่ 13 (แพร่)</t>
  </si>
  <si>
    <t xml:space="preserve"> - จังหวัดน่าน</t>
  </si>
  <si>
    <t xml:space="preserve"> - จังหวัดแพร่</t>
  </si>
  <si>
    <t>สำนักบริหารพื้นที่อนุรักษ์ที่ 13 สาขาลำปาง</t>
  </si>
  <si>
    <t xml:space="preserve"> - จังหวัดลำปาง</t>
  </si>
  <si>
    <t>สำนักบริหารพื้นที่อนุรักษ์ที่ 14 (ตาก)</t>
  </si>
  <si>
    <t xml:space="preserve"> - จังหวัดตาก</t>
  </si>
  <si>
    <t xml:space="preserve"> - จังหวัดสุโขทัย</t>
  </si>
  <si>
    <t>สำนักบริหารพื้นที่อนุรักษ์ที่ 15 (เชียงราย)</t>
  </si>
  <si>
    <t xml:space="preserve"> - จังหวัดเชียงราย</t>
  </si>
  <si>
    <t xml:space="preserve"> - จังหวัดพะเยา</t>
  </si>
  <si>
    <t>สำนักบริหารพื้นที่อนุรักษ์ที่ 16 (เชียงใหม่)</t>
  </si>
  <si>
    <t xml:space="preserve"> - จังหวัดเชียงใหม่</t>
  </si>
  <si>
    <t xml:space="preserve"> - จังหวัดลำพูน</t>
  </si>
  <si>
    <t>สำนักบริหารพื้นที่อนุรักษ์ที่ 16 สาขาแม่สะเรียง</t>
  </si>
  <si>
    <t xml:space="preserve"> - จังหวัดแม่ฮ่องสอน</t>
  </si>
  <si>
    <t>รวมภาคเหนือทั้งสิ้น</t>
  </si>
  <si>
    <t>สถิติการกระทำผิดกฎหมายเกี่ยวกับการป่าไม้ แยกเป็นหน่วยงาน กรมอุทยานแห่งชาติ สัตว์ป่า และพันธุ์พืช  ประจำปีงบประมาณ พ.ศ. 2562</t>
  </si>
  <si>
    <t>สำนักฯ 1 (ปราจีนบุรี)</t>
  </si>
  <si>
    <t>สำนักฯ 1 สาขาสระบุรี</t>
  </si>
  <si>
    <t>สำนักฯ 2 (ศรีราชา)</t>
  </si>
  <si>
    <t>สำนักฯ 3 (บ้านโป่ง)</t>
  </si>
  <si>
    <t>สำนักฯ 3 สาขาเพชรบุรี</t>
  </si>
  <si>
    <t>สำนักฯ 4 (สุราษฎร์ธานี)</t>
  </si>
  <si>
    <t>สำนักฯ 5 (นครศรีธรรมราช)</t>
  </si>
  <si>
    <t>สำนักฯ 6 (สงขลา)</t>
  </si>
  <si>
    <t>สำนักฯ 6 สาขาปัตตานี</t>
  </si>
  <si>
    <t>สำนักฯ 7 (นครราชสีมา)</t>
  </si>
  <si>
    <t>สำนักฯ 8 (ขอนแก่น)</t>
  </si>
  <si>
    <t>สำนักฯ 9 (อุบลราชธานี)</t>
  </si>
  <si>
    <t>สำนักฯ 10 (อุดรธานี)</t>
  </si>
  <si>
    <t>สำนักฯ 11 (พิษณุโลก)</t>
  </si>
  <si>
    <t>สำนักฯ 12 (นครสวรรค์)</t>
  </si>
  <si>
    <t>สำนักฯ 13 (แพร่)</t>
  </si>
  <si>
    <t>สำนักฯ 13 สาขาลำปาง</t>
  </si>
  <si>
    <t>สำนักฯ 14 (ตาก)</t>
  </si>
  <si>
    <t>สำนักฯ 15 (เชียงราย)</t>
  </si>
  <si>
    <t>สำนักฯ 16 (เชียงใหม่)</t>
  </si>
  <si>
    <t>สำนักฯ 16 สาขาแม่สะเรียง</t>
  </si>
  <si>
    <t>สถิติการกระทำผิดกฎหมายเกี่ยวกับการป่าไม้ แยกเป็นภาค</t>
  </si>
  <si>
    <t xml:space="preserve"> กรมอุทยานแห่งชาติ สัตว์ป่า และพันธุ์พืช  ประจำปีงบประมาณ พ.ศ. 2562</t>
  </si>
  <si>
    <t>ภาคกลาง</t>
  </si>
  <si>
    <t>ภาคตะวันออกเฉียงเหนือ</t>
  </si>
  <si>
    <t>ภาคเหนือ</t>
  </si>
  <si>
    <t>ภาคใต้</t>
  </si>
  <si>
    <t>สรุปการรายงานสถิติคดีเกี่ยวกับการป่าไม้ ของหน่วยงานในสังกัดกรมอุทยานแห่งชาติ สัตว์ป่า และพันธุ์พืช</t>
  </si>
  <si>
    <t>ตั้งแต่วันที่   1  ตุลาคม  2561   ถึง  30 มกราคม  2562</t>
  </si>
  <si>
    <t>ไม้พะยูง</t>
  </si>
  <si>
    <r>
      <t>มูลค่าไม้พะยูงจากการประเมินโดยเฉลี่ย (500,000 บาท/ม.</t>
    </r>
    <r>
      <rPr>
        <b/>
        <vertAlign val="superscript"/>
        <sz val="16"/>
        <rFont val="TH SarabunPSK"/>
        <family val="2"/>
      </rPr>
      <t>3</t>
    </r>
    <r>
      <rPr>
        <b/>
        <sz val="16"/>
        <rFont val="TH SarabunPSK"/>
        <family val="2"/>
      </rPr>
      <t>)</t>
    </r>
  </si>
  <si>
    <r>
      <t>ม.</t>
    </r>
    <r>
      <rPr>
        <b/>
        <vertAlign val="superscript"/>
        <sz val="20"/>
        <rFont val="TH SarabunPSK"/>
        <family val="2"/>
      </rPr>
      <t>3</t>
    </r>
  </si>
  <si>
    <t>มูลค่าไม้</t>
  </si>
  <si>
    <t>-</t>
  </si>
  <si>
    <t>หน่วยจัดการต้นน้ำเกาะสมุย</t>
  </si>
  <si>
    <t>ด่านตรวจสัตว์ป่าแม่สอด</t>
  </si>
  <si>
    <t>หน่วยจัดการต้นน้ำยางโทน</t>
  </si>
  <si>
    <t>ขหล.บ้านโฮ่ง</t>
  </si>
  <si>
    <r>
      <t xml:space="preserve">                **</t>
    </r>
    <r>
      <rPr>
        <b/>
        <i/>
        <u/>
        <sz val="16"/>
        <rFont val="TH SarabunPSK"/>
        <family val="2"/>
      </rPr>
      <t>หมายเหตุ</t>
    </r>
    <r>
      <rPr>
        <i/>
        <sz val="16"/>
        <rFont val="TH SarabunPSK"/>
        <family val="2"/>
      </rPr>
      <t xml:space="preserve">  เรียงลำดับตามจำนวนคดีเกี่ยวกับไม้พะยูง  จากมากไปหาน้อย</t>
    </r>
  </si>
  <si>
    <t>ด่านตรวจสัตว์ป่ามุกดาหาร</t>
  </si>
  <si>
    <r>
      <t xml:space="preserve">สรุปการรายงานสถิติคดีเกี่ยวกับการป่าไม้ ของ กรมอุทยานแห่งชาติ สัตว์ป่า และพันธุ์พืช 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ปีงบประมาณ พ.ศ. 2562</t>
    </r>
  </si>
  <si>
    <t>อช.แม่ตะไคร้</t>
  </si>
  <si>
    <t>อุทยานแห่งชาติแม่สะเรียง (เตรียมการ)</t>
  </si>
  <si>
    <t>อช.แม่สะเรียง (เตรียมการ)</t>
  </si>
  <si>
    <t>เขตห้ามล่าสัตว์ป่าแม่โท</t>
  </si>
  <si>
    <t>ขหล.แม่โท</t>
  </si>
  <si>
    <t>ด่านตรวจสัตว์ป่าแหลมฉบัง</t>
  </si>
  <si>
    <t>ด่านตรวจสัตว์ป่าท่าอากาศยานดอนเมือง</t>
  </si>
  <si>
    <t xml:space="preserve"> - ของป่าอื่นๆ</t>
  </si>
  <si>
    <r>
      <t>ม.</t>
    </r>
    <r>
      <rPr>
        <b/>
        <vertAlign val="superscript"/>
        <sz val="20"/>
        <rFont val="TH SarabunPSK"/>
        <family val="2"/>
      </rPr>
      <t>4</t>
    </r>
    <r>
      <rPr>
        <sz val="11"/>
        <color theme="1"/>
        <rFont val="Tahoma"/>
        <family val="2"/>
        <scheme val="minor"/>
      </rPr>
      <t/>
    </r>
  </si>
  <si>
    <t>12,558-2-27.60</t>
  </si>
  <si>
    <t>ตั้งแต่วันที่  1  ตุลาคม  2561   ถึง  30 มิถุนายน 2562</t>
  </si>
  <si>
    <t>ส่วนยุทธการป้องกันและปราบปราม</t>
  </si>
  <si>
    <t>หน่วยป้องกันรักษาป่าที่ กจ.19 (บ้องตี๋)</t>
  </si>
  <si>
    <t>มูลค่าความเสียหายบุกรุก</t>
  </si>
  <si>
    <t>ตั้งแต่วันที่  1  ตุลาคม  2561   ถึง  30  มิถุนายน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</si>
</sst>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[$-107041E]d\ mmmm\ yyyy;@"/>
    <numFmt numFmtId="189" formatCode="_-* #,##0_-;\-* #,##0_-;_-* &quot;-&quot;??_-;_-@_-"/>
    <numFmt numFmtId="190" formatCode="_(* #,##0_);_(* \(#,##0\);_(* &quot;-&quot;??_);_(@_)"/>
    <numFmt numFmtId="191" formatCode="#,##0.0"/>
    <numFmt numFmtId="192" formatCode="_(* #,##0.0000_);_(* \(#,##0.0000\);_(* &quot;-&quot;??_);_(@_)"/>
    <numFmt numFmtId="193" formatCode="#,##0.000"/>
    <numFmt numFmtId="194" formatCode="_-* #,##0.000_-;\-* #,##0.000_-;_-* &quot;-&quot;??_-;_-@_-"/>
    <numFmt numFmtId="195" formatCode="_-* #,##0.00_-;\-* #,##0.00_-;_-* &quot;-&quot;_-;_-@_-"/>
    <numFmt numFmtId="196" formatCode="_-* #,##0.0_-;\-* #,##0.0_-;_-* &quot;-&quot;??_-;_-@_-"/>
    <numFmt numFmtId="197" formatCode="0.000"/>
    <numFmt numFmtId="198" formatCode="#;\(#\);\-"/>
    <numFmt numFmtId="199" formatCode="#.00;\(#.00\);\-"/>
  </numFmts>
  <fonts count="4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vertAlign val="superscript"/>
      <sz val="14"/>
      <name val="TH SarabunPSK"/>
      <family val="2"/>
    </font>
    <font>
      <b/>
      <sz val="16"/>
      <color indexed="8"/>
      <name val="TH SarabunPSK"/>
      <family val="2"/>
    </font>
    <font>
      <sz val="14"/>
      <color theme="1"/>
      <name val="TH SarabunPSK"/>
      <family val="2"/>
    </font>
    <font>
      <i/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6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b/>
      <vertAlign val="superscript"/>
      <sz val="16"/>
      <name val="TH SarabunPSK"/>
      <family val="2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b/>
      <i/>
      <u/>
      <sz val="16"/>
      <name val="TH SarabunPSK"/>
      <family val="2"/>
    </font>
    <font>
      <sz val="10"/>
      <name val="TH SarabunPSK"/>
      <family val="2"/>
    </font>
    <font>
      <sz val="18"/>
      <color rgb="FFFF0000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vertAlign val="superscript"/>
      <sz val="20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u/>
      <sz val="16.8"/>
      <color indexed="12"/>
      <name val="Cordia New"/>
      <family val="2"/>
    </font>
    <font>
      <sz val="11"/>
      <color indexed="8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CC"/>
      </left>
      <right style="thin">
        <color rgb="FF000080"/>
      </right>
      <top style="medium">
        <color rgb="FF0000CC"/>
      </top>
      <bottom style="thin">
        <color rgb="FF000080"/>
      </bottom>
      <diagonal/>
    </border>
    <border>
      <left/>
      <right style="dotted">
        <color rgb="FF000080"/>
      </right>
      <top style="medium">
        <color rgb="FF0000CC"/>
      </top>
      <bottom style="thin">
        <color rgb="FF000080"/>
      </bottom>
      <diagonal/>
    </border>
    <border>
      <left style="dotted">
        <color rgb="FF000080"/>
      </left>
      <right style="dotted">
        <color rgb="FF000080"/>
      </right>
      <top style="medium">
        <color rgb="FF0000CC"/>
      </top>
      <bottom style="thin">
        <color rgb="FF000080"/>
      </bottom>
      <diagonal/>
    </border>
    <border>
      <left style="dotted">
        <color rgb="FF000080"/>
      </left>
      <right style="medium">
        <color rgb="FF0000CC"/>
      </right>
      <top style="medium">
        <color rgb="FF0000CC"/>
      </top>
      <bottom style="thin">
        <color rgb="FF000080"/>
      </bottom>
      <diagonal/>
    </border>
    <border>
      <left style="medium">
        <color rgb="FF0000CC"/>
      </left>
      <right style="thin">
        <color rgb="FF000080"/>
      </right>
      <top/>
      <bottom style="dotted">
        <color rgb="FF000080"/>
      </bottom>
      <diagonal/>
    </border>
    <border>
      <left/>
      <right style="dotted">
        <color rgb="FF000080"/>
      </right>
      <top/>
      <bottom style="dotted">
        <color rgb="FF000080"/>
      </bottom>
      <diagonal/>
    </border>
    <border>
      <left style="dotted">
        <color rgb="FF000080"/>
      </left>
      <right style="medium">
        <color rgb="FF0000CC"/>
      </right>
      <top/>
      <bottom style="dotted">
        <color rgb="FF000080"/>
      </bottom>
      <diagonal/>
    </border>
    <border>
      <left style="medium">
        <color rgb="FF0000CC"/>
      </left>
      <right style="thin">
        <color rgb="FF000080"/>
      </right>
      <top style="dotted">
        <color rgb="FF000080"/>
      </top>
      <bottom style="dotted">
        <color rgb="FF000080"/>
      </bottom>
      <diagonal/>
    </border>
    <border>
      <left/>
      <right style="dotted">
        <color rgb="FF000080"/>
      </right>
      <top style="dotted">
        <color rgb="FF000080"/>
      </top>
      <bottom style="dotted">
        <color rgb="FF000080"/>
      </bottom>
      <diagonal/>
    </border>
    <border>
      <left style="medium">
        <color rgb="FF0000CC"/>
      </left>
      <right style="thin">
        <color rgb="FF000080"/>
      </right>
      <top style="dotted">
        <color rgb="FF000080"/>
      </top>
      <bottom style="medium">
        <color rgb="FF0000CC"/>
      </bottom>
      <diagonal/>
    </border>
    <border>
      <left/>
      <right style="dotted">
        <color rgb="FF000080"/>
      </right>
      <top style="dotted">
        <color rgb="FF000080"/>
      </top>
      <bottom style="medium">
        <color rgb="FF0000CC"/>
      </bottom>
      <diagonal/>
    </border>
    <border>
      <left style="dotted">
        <color rgb="FF000080"/>
      </left>
      <right style="medium">
        <color rgb="FF0000CC"/>
      </right>
      <top style="dotted">
        <color rgb="FF000080"/>
      </top>
      <bottom style="medium">
        <color rgb="FF0000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88" fontId="2" fillId="0" borderId="0"/>
    <xf numFmtId="188" fontId="5" fillId="0" borderId="0"/>
    <xf numFmtId="43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/>
    <xf numFmtId="188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34" fillId="0" borderId="0"/>
    <xf numFmtId="188" fontId="5" fillId="0" borderId="0"/>
    <xf numFmtId="43" fontId="5" fillId="0" borderId="0" applyFont="0" applyFill="0" applyBorder="0" applyAlignment="0" applyProtection="0"/>
    <xf numFmtId="188" fontId="5" fillId="0" borderId="0"/>
    <xf numFmtId="188" fontId="37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5" fillId="0" borderId="0" applyFont="0" applyFill="0" applyBorder="0" applyAlignment="0" applyProtection="0"/>
    <xf numFmtId="188" fontId="40" fillId="0" borderId="0"/>
    <xf numFmtId="0" fontId="5" fillId="0" borderId="0"/>
  </cellStyleXfs>
  <cellXfs count="734">
    <xf numFmtId="0" fontId="0" fillId="0" borderId="0" xfId="0"/>
    <xf numFmtId="188" fontId="6" fillId="0" borderId="0" xfId="2" applyFont="1"/>
    <xf numFmtId="1" fontId="6" fillId="0" borderId="0" xfId="2" applyNumberFormat="1" applyFont="1"/>
    <xf numFmtId="188" fontId="11" fillId="0" borderId="0" xfId="1" applyFont="1" applyFill="1" applyBorder="1" applyAlignment="1">
      <alignment horizontal="center"/>
    </xf>
    <xf numFmtId="188" fontId="3" fillId="0" borderId="0" xfId="1" applyFont="1" applyFill="1" applyBorder="1" applyAlignment="1">
      <alignment horizontal="center"/>
    </xf>
    <xf numFmtId="188" fontId="22" fillId="0" borderId="0" xfId="2" applyFont="1" applyFill="1" applyBorder="1" applyAlignment="1">
      <alignment horizontal="left" vertical="center"/>
    </xf>
    <xf numFmtId="189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43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42" xfId="9" applyNumberFormat="1" applyFont="1" applyFill="1" applyBorder="1" applyAlignment="1" applyProtection="1">
      <alignment horizontal="center" shrinkToFit="1"/>
      <protection hidden="1"/>
    </xf>
    <xf numFmtId="3" fontId="4" fillId="0" borderId="45" xfId="9" applyNumberFormat="1" applyFont="1" applyFill="1" applyBorder="1" applyAlignment="1" applyProtection="1">
      <alignment horizontal="center" shrinkToFit="1"/>
      <protection hidden="1"/>
    </xf>
    <xf numFmtId="3" fontId="4" fillId="0" borderId="45" xfId="9" applyNumberFormat="1" applyFont="1" applyFill="1" applyBorder="1" applyAlignment="1" applyProtection="1">
      <alignment horizontal="left" shrinkToFit="1"/>
      <protection hidden="1"/>
    </xf>
    <xf numFmtId="3" fontId="3" fillId="3" borderId="42" xfId="9" applyNumberFormat="1" applyFont="1" applyFill="1" applyBorder="1" applyAlignment="1" applyProtection="1">
      <alignment horizontal="center" shrinkToFit="1"/>
      <protection hidden="1"/>
    </xf>
    <xf numFmtId="3" fontId="4" fillId="0" borderId="42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42" xfId="9" applyNumberFormat="1" applyFont="1" applyFill="1" applyBorder="1" applyAlignment="1" applyProtection="1">
      <alignment horizontal="center" shrinkToFit="1"/>
      <protection hidden="1"/>
    </xf>
    <xf numFmtId="3" fontId="4" fillId="0" borderId="46" xfId="9" applyNumberFormat="1" applyFont="1" applyFill="1" applyBorder="1" applyAlignment="1" applyProtection="1">
      <alignment horizontal="center" shrinkToFit="1"/>
      <protection hidden="1"/>
    </xf>
    <xf numFmtId="189" fontId="4" fillId="0" borderId="42" xfId="9" applyNumberFormat="1" applyFont="1" applyFill="1" applyBorder="1" applyAlignment="1" applyProtection="1">
      <alignment horizontal="center" vertical="top" shrinkToFit="1"/>
      <protection hidden="1"/>
    </xf>
    <xf numFmtId="43" fontId="27" fillId="0" borderId="42" xfId="9" applyFont="1" applyFill="1" applyBorder="1" applyAlignment="1" applyProtection="1">
      <alignment horizontal="center"/>
      <protection hidden="1"/>
    </xf>
    <xf numFmtId="194" fontId="27" fillId="0" borderId="42" xfId="9" applyNumberFormat="1" applyFont="1" applyFill="1" applyBorder="1" applyAlignment="1" applyProtection="1">
      <alignment horizontal="center"/>
      <protection hidden="1"/>
    </xf>
    <xf numFmtId="43" fontId="23" fillId="0" borderId="42" xfId="9" applyFont="1" applyFill="1" applyBorder="1"/>
    <xf numFmtId="3" fontId="4" fillId="0" borderId="47" xfId="9" applyNumberFormat="1" applyFont="1" applyFill="1" applyBorder="1" applyAlignment="1" applyProtection="1">
      <alignment horizontal="left" shrinkToFit="1"/>
      <protection hidden="1"/>
    </xf>
    <xf numFmtId="43" fontId="27" fillId="0" borderId="43" xfId="9" applyFont="1" applyFill="1" applyBorder="1" applyAlignment="1" applyProtection="1">
      <alignment horizontal="center"/>
      <protection hidden="1"/>
    </xf>
    <xf numFmtId="194" fontId="27" fillId="0" borderId="43" xfId="9" applyNumberFormat="1" applyFont="1" applyFill="1" applyBorder="1" applyAlignment="1" applyProtection="1">
      <alignment horizontal="center"/>
      <protection hidden="1"/>
    </xf>
    <xf numFmtId="43" fontId="23" fillId="0" borderId="43" xfId="9" applyFont="1" applyFill="1" applyBorder="1"/>
    <xf numFmtId="189" fontId="4" fillId="0" borderId="0" xfId="9" applyNumberFormat="1" applyFont="1" applyFill="1" applyBorder="1" applyAlignment="1" applyProtection="1">
      <alignment horizontal="center" vertical="top" shrinkToFit="1"/>
      <protection hidden="1"/>
    </xf>
    <xf numFmtId="43" fontId="27" fillId="0" borderId="0" xfId="9" applyFont="1" applyFill="1" applyBorder="1" applyAlignment="1" applyProtection="1">
      <alignment horizontal="center"/>
      <protection hidden="1"/>
    </xf>
    <xf numFmtId="194" fontId="27" fillId="0" borderId="0" xfId="9" applyNumberFormat="1" applyFont="1" applyFill="1" applyBorder="1" applyAlignment="1" applyProtection="1">
      <alignment horizontal="center"/>
      <protection hidden="1"/>
    </xf>
    <xf numFmtId="43" fontId="23" fillId="0" borderId="0" xfId="9" applyFont="1" applyFill="1" applyBorder="1"/>
    <xf numFmtId="3" fontId="3" fillId="0" borderId="39" xfId="9" applyNumberFormat="1" applyFont="1" applyFill="1" applyBorder="1" applyAlignment="1" applyProtection="1">
      <alignment horizontal="center" shrinkToFit="1"/>
      <protection hidden="1"/>
    </xf>
    <xf numFmtId="4" fontId="3" fillId="0" borderId="39" xfId="9" applyNumberFormat="1" applyFont="1" applyFill="1" applyBorder="1" applyAlignment="1" applyProtection="1">
      <alignment horizontal="center" shrinkToFit="1"/>
      <protection hidden="1"/>
    </xf>
    <xf numFmtId="189" fontId="4" fillId="0" borderId="42" xfId="9" applyNumberFormat="1" applyFont="1" applyFill="1" applyBorder="1" applyAlignment="1" applyProtection="1">
      <alignment horizontal="center" vertical="center"/>
      <protection hidden="1"/>
    </xf>
    <xf numFmtId="189" fontId="4" fillId="0" borderId="42" xfId="9" applyNumberFormat="1" applyFont="1" applyFill="1" applyBorder="1" applyAlignment="1" applyProtection="1">
      <alignment horizontal="center" vertical="center" wrapText="1"/>
      <protection hidden="1"/>
    </xf>
    <xf numFmtId="189" fontId="4" fillId="0" borderId="43" xfId="9" applyNumberFormat="1" applyFont="1" applyFill="1" applyBorder="1" applyAlignment="1" applyProtection="1">
      <alignment horizontal="center" vertical="center" shrinkToFit="1"/>
      <protection hidden="1"/>
    </xf>
    <xf numFmtId="41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3" fontId="3" fillId="0" borderId="42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41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41" xfId="9" applyNumberFormat="1" applyFont="1" applyFill="1" applyBorder="1" applyAlignment="1" applyProtection="1">
      <alignment horizontal="right" vertical="center" shrinkToFit="1"/>
      <protection hidden="1"/>
    </xf>
    <xf numFmtId="4" fontId="4" fillId="0" borderId="41" xfId="9" applyNumberFormat="1" applyFont="1" applyFill="1" applyBorder="1" applyAlignment="1" applyProtection="1">
      <alignment horizontal="center" vertical="center" shrinkToFit="1"/>
      <protection hidden="1"/>
    </xf>
    <xf numFmtId="2" fontId="31" fillId="0" borderId="40" xfId="2" applyNumberFormat="1" applyFont="1" applyFill="1" applyBorder="1" applyAlignment="1">
      <alignment horizontal="center" vertical="center"/>
    </xf>
    <xf numFmtId="1" fontId="31" fillId="0" borderId="39" xfId="2" applyNumberFormat="1" applyFont="1" applyBorder="1" applyAlignment="1">
      <alignment horizontal="center" vertical="center"/>
    </xf>
    <xf numFmtId="188" fontId="31" fillId="0" borderId="39" xfId="2" applyFont="1" applyBorder="1" applyAlignment="1">
      <alignment vertical="center"/>
    </xf>
    <xf numFmtId="3" fontId="31" fillId="0" borderId="39" xfId="9" applyNumberFormat="1" applyFont="1" applyFill="1" applyBorder="1" applyAlignment="1" applyProtection="1">
      <alignment horizontal="center" vertical="center" shrinkToFit="1"/>
      <protection hidden="1"/>
    </xf>
    <xf numFmtId="4" fontId="31" fillId="0" borderId="39" xfId="2" applyNumberFormat="1" applyFont="1" applyFill="1" applyBorder="1" applyAlignment="1">
      <alignment horizontal="center" vertical="center"/>
    </xf>
    <xf numFmtId="1" fontId="32" fillId="0" borderId="42" xfId="2" applyNumberFormat="1" applyFont="1" applyBorder="1" applyAlignment="1">
      <alignment horizontal="center" vertical="center"/>
    </xf>
    <xf numFmtId="3" fontId="32" fillId="0" borderId="42" xfId="9" applyNumberFormat="1" applyFont="1" applyFill="1" applyBorder="1" applyAlignment="1" applyProtection="1">
      <alignment horizontal="center" vertical="center" shrinkToFit="1"/>
      <protection hidden="1"/>
    </xf>
    <xf numFmtId="4" fontId="32" fillId="0" borderId="42" xfId="2" applyNumberFormat="1" applyFont="1" applyFill="1" applyBorder="1" applyAlignment="1">
      <alignment horizontal="center" vertical="center"/>
    </xf>
    <xf numFmtId="1" fontId="31" fillId="0" borderId="34" xfId="2" applyNumberFormat="1" applyFont="1" applyFill="1" applyBorder="1" applyAlignment="1">
      <alignment horizontal="center" vertical="center" wrapText="1"/>
    </xf>
    <xf numFmtId="188" fontId="31" fillId="0" borderId="32" xfId="2" applyFont="1" applyFill="1" applyBorder="1" applyAlignment="1">
      <alignment horizontal="center" vertical="center" shrinkToFit="1"/>
    </xf>
    <xf numFmtId="3" fontId="31" fillId="0" borderId="32" xfId="2" applyNumberFormat="1" applyFont="1" applyFill="1" applyBorder="1" applyAlignment="1">
      <alignment horizontal="center" vertical="center"/>
    </xf>
    <xf numFmtId="3" fontId="31" fillId="2" borderId="32" xfId="2" applyNumberFormat="1" applyFont="1" applyFill="1" applyBorder="1" applyAlignment="1">
      <alignment horizontal="center" vertical="center"/>
    </xf>
    <xf numFmtId="188" fontId="10" fillId="0" borderId="0" xfId="2" applyFont="1" applyAlignment="1">
      <alignment horizontal="center"/>
    </xf>
    <xf numFmtId="1" fontId="31" fillId="0" borderId="0" xfId="2" applyNumberFormat="1" applyFont="1" applyFill="1" applyBorder="1" applyAlignment="1">
      <alignment horizontal="center" wrapText="1"/>
    </xf>
    <xf numFmtId="3" fontId="31" fillId="0" borderId="0" xfId="2" applyNumberFormat="1" applyFont="1" applyFill="1" applyBorder="1" applyAlignment="1">
      <alignment horizontal="center"/>
    </xf>
    <xf numFmtId="0" fontId="31" fillId="0" borderId="0" xfId="2" applyNumberFormat="1" applyFont="1" applyFill="1" applyBorder="1" applyAlignment="1">
      <alignment horizontal="center"/>
    </xf>
    <xf numFmtId="193" fontId="31" fillId="0" borderId="0" xfId="2" applyNumberFormat="1" applyFont="1" applyFill="1" applyBorder="1" applyAlignment="1">
      <alignment horizontal="center"/>
    </xf>
    <xf numFmtId="3" fontId="31" fillId="0" borderId="33" xfId="2" applyNumberFormat="1" applyFont="1" applyFill="1" applyBorder="1" applyAlignment="1">
      <alignment horizontal="center"/>
    </xf>
    <xf numFmtId="1" fontId="32" fillId="0" borderId="0" xfId="2" applyNumberFormat="1" applyFont="1"/>
    <xf numFmtId="188" fontId="32" fillId="0" borderId="0" xfId="2" applyFont="1"/>
    <xf numFmtId="2" fontId="32" fillId="0" borderId="0" xfId="2" applyNumberFormat="1" applyFont="1"/>
    <xf numFmtId="4" fontId="32" fillId="0" borderId="0" xfId="2" applyNumberFormat="1" applyFont="1" applyBorder="1" applyAlignment="1">
      <alignment horizontal="right"/>
    </xf>
    <xf numFmtId="2" fontId="6" fillId="0" borderId="0" xfId="2" applyNumberFormat="1" applyFont="1" applyBorder="1"/>
    <xf numFmtId="2" fontId="6" fillId="0" borderId="0" xfId="2" applyNumberFormat="1" applyFont="1"/>
    <xf numFmtId="188" fontId="4" fillId="0" borderId="47" xfId="10" applyFont="1" applyFill="1" applyBorder="1" applyAlignment="1">
      <alignment vertical="top" shrinkToFit="1"/>
    </xf>
    <xf numFmtId="2" fontId="35" fillId="0" borderId="0" xfId="11" applyNumberFormat="1" applyFont="1" applyFill="1" applyBorder="1" applyAlignment="1" applyProtection="1">
      <alignment horizontal="right"/>
      <protection hidden="1"/>
    </xf>
    <xf numFmtId="188" fontId="35" fillId="0" borderId="0" xfId="11" applyNumberFormat="1" applyFont="1" applyFill="1" applyBorder="1" applyAlignment="1" applyProtection="1">
      <protection hidden="1"/>
    </xf>
    <xf numFmtId="188" fontId="36" fillId="0" borderId="0" xfId="11" applyNumberFormat="1" applyFont="1" applyFill="1" applyBorder="1" applyAlignment="1" applyProtection="1">
      <alignment horizontal="center"/>
      <protection hidden="1"/>
    </xf>
    <xf numFmtId="189" fontId="35" fillId="0" borderId="0" xfId="9" applyNumberFormat="1" applyFont="1" applyFill="1" applyBorder="1" applyAlignment="1" applyProtection="1">
      <alignment horizontal="right"/>
      <protection hidden="1"/>
    </xf>
    <xf numFmtId="3" fontId="36" fillId="0" borderId="0" xfId="12" applyNumberFormat="1" applyFont="1" applyFill="1" applyBorder="1" applyAlignment="1" applyProtection="1">
      <alignment horizontal="left"/>
      <protection hidden="1"/>
    </xf>
    <xf numFmtId="188" fontId="36" fillId="0" borderId="0" xfId="11" applyNumberFormat="1" applyFont="1" applyFill="1" applyBorder="1" applyAlignment="1" applyProtection="1">
      <protection hidden="1"/>
    </xf>
    <xf numFmtId="189" fontId="36" fillId="0" borderId="0" xfId="9" applyNumberFormat="1" applyFont="1" applyFill="1" applyBorder="1" applyAlignment="1" applyProtection="1">
      <alignment horizontal="right"/>
      <protection hidden="1"/>
    </xf>
    <xf numFmtId="188" fontId="36" fillId="0" borderId="0" xfId="11" applyNumberFormat="1" applyFont="1" applyFill="1" applyBorder="1" applyAlignment="1" applyProtection="1">
      <alignment horizontal="left"/>
      <protection hidden="1"/>
    </xf>
    <xf numFmtId="189" fontId="36" fillId="0" borderId="0" xfId="9" applyNumberFormat="1" applyFont="1" applyFill="1" applyBorder="1" applyAlignment="1" applyProtection="1">
      <alignment horizontal="center"/>
      <protection hidden="1"/>
    </xf>
    <xf numFmtId="3" fontId="36" fillId="0" borderId="0" xfId="11" applyNumberFormat="1" applyFont="1" applyFill="1" applyBorder="1" applyAlignment="1" applyProtection="1">
      <alignment horizontal="right" shrinkToFit="1"/>
      <protection hidden="1"/>
    </xf>
    <xf numFmtId="188" fontId="36" fillId="0" borderId="1" xfId="11" applyNumberFormat="1" applyFont="1" applyFill="1" applyBorder="1" applyAlignment="1" applyProtection="1">
      <alignment horizontal="left"/>
      <protection hidden="1"/>
    </xf>
    <xf numFmtId="188" fontId="35" fillId="0" borderId="2" xfId="11" applyNumberFormat="1" applyFont="1" applyFill="1" applyBorder="1" applyAlignment="1" applyProtection="1">
      <alignment horizontal="right"/>
      <protection hidden="1"/>
    </xf>
    <xf numFmtId="189" fontId="35" fillId="0" borderId="3" xfId="9" applyNumberFormat="1" applyFont="1" applyFill="1" applyBorder="1" applyAlignment="1" applyProtection="1">
      <alignment horizontal="center"/>
      <protection hidden="1"/>
    </xf>
    <xf numFmtId="3" fontId="35" fillId="0" borderId="3" xfId="9" applyNumberFormat="1" applyFont="1" applyFill="1" applyBorder="1" applyAlignment="1" applyProtection="1">
      <alignment horizontal="right" shrinkToFit="1"/>
      <protection hidden="1"/>
    </xf>
    <xf numFmtId="188" fontId="35" fillId="0" borderId="4" xfId="11" applyNumberFormat="1" applyFont="1" applyFill="1" applyBorder="1" applyAlignment="1" applyProtection="1">
      <alignment horizontal="left"/>
      <protection hidden="1"/>
    </xf>
    <xf numFmtId="3" fontId="36" fillId="0" borderId="0" xfId="9" applyNumberFormat="1" applyFont="1" applyFill="1" applyBorder="1" applyAlignment="1" applyProtection="1">
      <alignment horizontal="right" shrinkToFit="1"/>
      <protection hidden="1"/>
    </xf>
    <xf numFmtId="2" fontId="36" fillId="0" borderId="0" xfId="11" applyNumberFormat="1" applyFont="1" applyFill="1" applyBorder="1" applyAlignment="1" applyProtection="1">
      <alignment horizontal="right"/>
      <protection hidden="1"/>
    </xf>
    <xf numFmtId="188" fontId="36" fillId="0" borderId="0" xfId="11" applyNumberFormat="1" applyFont="1" applyFill="1" applyBorder="1" applyAlignment="1" applyProtection="1">
      <alignment shrinkToFit="1"/>
      <protection hidden="1"/>
    </xf>
    <xf numFmtId="49" fontId="35" fillId="0" borderId="0" xfId="11" applyNumberFormat="1" applyFont="1" applyFill="1" applyBorder="1" applyAlignment="1" applyProtection="1">
      <alignment horizontal="right"/>
      <protection hidden="1"/>
    </xf>
    <xf numFmtId="188" fontId="35" fillId="0" borderId="0" xfId="11" applyNumberFormat="1" applyFont="1" applyFill="1" applyBorder="1" applyAlignment="1" applyProtection="1">
      <protection locked="0"/>
    </xf>
    <xf numFmtId="3" fontId="35" fillId="0" borderId="0" xfId="9" applyNumberFormat="1" applyFont="1" applyFill="1" applyBorder="1" applyAlignment="1" applyProtection="1">
      <alignment horizontal="center" shrinkToFit="1"/>
      <protection hidden="1"/>
    </xf>
    <xf numFmtId="190" fontId="36" fillId="0" borderId="0" xfId="4" applyNumberFormat="1" applyFont="1" applyFill="1" applyBorder="1" applyAlignment="1" applyProtection="1">
      <alignment horizontal="center"/>
      <protection hidden="1"/>
    </xf>
    <xf numFmtId="190" fontId="35" fillId="0" borderId="0" xfId="4" applyNumberFormat="1" applyFont="1" applyFill="1" applyBorder="1" applyAlignment="1" applyProtection="1">
      <protection hidden="1"/>
    </xf>
    <xf numFmtId="190" fontId="35" fillId="0" borderId="0" xfId="4" applyNumberFormat="1" applyFont="1" applyFill="1" applyBorder="1" applyAlignment="1" applyProtection="1">
      <alignment horizontal="left" shrinkToFit="1"/>
      <protection hidden="1"/>
    </xf>
    <xf numFmtId="188" fontId="35" fillId="0" borderId="5" xfId="11" applyNumberFormat="1" applyFont="1" applyFill="1" applyBorder="1" applyAlignment="1" applyProtection="1">
      <alignment horizontal="center"/>
      <protection hidden="1"/>
    </xf>
    <xf numFmtId="190" fontId="35" fillId="0" borderId="6" xfId="4" applyNumberFormat="1" applyFont="1" applyFill="1" applyBorder="1" applyAlignment="1" applyProtection="1">
      <alignment horizontal="center" shrinkToFit="1"/>
      <protection hidden="1"/>
    </xf>
    <xf numFmtId="188" fontId="36" fillId="0" borderId="6" xfId="11" applyNumberFormat="1" applyFont="1" applyFill="1" applyBorder="1" applyAlignment="1" applyProtection="1">
      <protection hidden="1"/>
    </xf>
    <xf numFmtId="188" fontId="35" fillId="0" borderId="7" xfId="11" applyNumberFormat="1" applyFont="1" applyFill="1" applyBorder="1" applyAlignment="1" applyProtection="1">
      <protection hidden="1"/>
    </xf>
    <xf numFmtId="189" fontId="35" fillId="0" borderId="6" xfId="9" applyNumberFormat="1" applyFont="1" applyFill="1" applyBorder="1" applyAlignment="1" applyProtection="1">
      <alignment horizontal="center"/>
      <protection hidden="1"/>
    </xf>
    <xf numFmtId="3" fontId="36" fillId="0" borderId="8" xfId="11" applyNumberFormat="1" applyFont="1" applyFill="1" applyBorder="1" applyAlignment="1" applyProtection="1">
      <alignment horizontal="right" shrinkToFit="1"/>
      <protection hidden="1"/>
    </xf>
    <xf numFmtId="2" fontId="36" fillId="0" borderId="0" xfId="11" applyNumberFormat="1" applyFont="1" applyFill="1" applyBorder="1" applyAlignment="1" applyProtection="1">
      <protection hidden="1"/>
    </xf>
    <xf numFmtId="190" fontId="36" fillId="0" borderId="0" xfId="4" applyNumberFormat="1" applyFont="1" applyFill="1" applyBorder="1" applyAlignment="1" applyProtection="1">
      <alignment horizontal="center" shrinkToFit="1"/>
      <protection hidden="1"/>
    </xf>
    <xf numFmtId="187" fontId="36" fillId="0" borderId="0" xfId="4" applyNumberFormat="1" applyFont="1" applyFill="1" applyBorder="1" applyAlignment="1" applyProtection="1">
      <alignment horizontal="center"/>
      <protection hidden="1"/>
    </xf>
    <xf numFmtId="3" fontId="36" fillId="0" borderId="0" xfId="11" applyNumberFormat="1" applyFont="1" applyFill="1" applyBorder="1" applyAlignment="1" applyProtection="1">
      <alignment horizontal="right"/>
      <protection hidden="1"/>
    </xf>
    <xf numFmtId="190" fontId="36" fillId="0" borderId="0" xfId="11" applyNumberFormat="1" applyFont="1" applyFill="1" applyBorder="1" applyAlignment="1" applyProtection="1">
      <alignment shrinkToFit="1"/>
      <protection hidden="1"/>
    </xf>
    <xf numFmtId="192" fontId="36" fillId="0" borderId="0" xfId="11" applyNumberFormat="1" applyFont="1" applyFill="1" applyBorder="1" applyAlignment="1" applyProtection="1">
      <alignment shrinkToFit="1"/>
      <protection hidden="1"/>
    </xf>
    <xf numFmtId="188" fontId="36" fillId="0" borderId="9" xfId="11" applyNumberFormat="1" applyFont="1" applyFill="1" applyBorder="1" applyAlignment="1" applyProtection="1">
      <protection hidden="1"/>
    </xf>
    <xf numFmtId="188" fontId="36" fillId="0" borderId="10" xfId="11" applyNumberFormat="1" applyFont="1" applyFill="1" applyBorder="1" applyAlignment="1" applyProtection="1">
      <alignment horizontal="center"/>
      <protection hidden="1"/>
    </xf>
    <xf numFmtId="190" fontId="36" fillId="2" borderId="10" xfId="4" applyNumberFormat="1" applyFont="1" applyFill="1" applyBorder="1" applyAlignment="1" applyProtection="1">
      <alignment horizontal="center" shrinkToFit="1"/>
      <protection hidden="1"/>
    </xf>
    <xf numFmtId="188" fontId="36" fillId="0" borderId="10" xfId="11" applyNumberFormat="1" applyFont="1" applyFill="1" applyBorder="1" applyAlignment="1" applyProtection="1">
      <protection hidden="1"/>
    </xf>
    <xf numFmtId="187" fontId="36" fillId="2" borderId="10" xfId="4" applyNumberFormat="1" applyFont="1" applyFill="1" applyBorder="1" applyAlignment="1" applyProtection="1">
      <alignment horizontal="center"/>
      <protection hidden="1"/>
    </xf>
    <xf numFmtId="3" fontId="36" fillId="0" borderId="11" xfId="11" applyNumberFormat="1" applyFont="1" applyFill="1" applyBorder="1" applyAlignment="1" applyProtection="1">
      <alignment horizontal="right"/>
      <protection hidden="1"/>
    </xf>
    <xf numFmtId="188" fontId="36" fillId="0" borderId="12" xfId="11" applyNumberFormat="1" applyFont="1" applyFill="1" applyBorder="1" applyAlignment="1" applyProtection="1">
      <protection hidden="1"/>
    </xf>
    <xf numFmtId="188" fontId="36" fillId="0" borderId="13" xfId="11" applyNumberFormat="1" applyFont="1" applyFill="1" applyBorder="1" applyAlignment="1" applyProtection="1">
      <alignment horizontal="center"/>
      <protection hidden="1"/>
    </xf>
    <xf numFmtId="190" fontId="36" fillId="2" borderId="13" xfId="4" applyNumberFormat="1" applyFont="1" applyFill="1" applyBorder="1" applyAlignment="1" applyProtection="1">
      <alignment horizontal="center" shrinkToFit="1"/>
      <protection hidden="1"/>
    </xf>
    <xf numFmtId="188" fontId="36" fillId="0" borderId="13" xfId="11" applyNumberFormat="1" applyFont="1" applyFill="1" applyBorder="1" applyAlignment="1" applyProtection="1">
      <protection hidden="1"/>
    </xf>
    <xf numFmtId="187" fontId="36" fillId="2" borderId="13" xfId="4" applyNumberFormat="1" applyFont="1" applyFill="1" applyBorder="1" applyAlignment="1" applyProtection="1">
      <alignment horizontal="center"/>
      <protection hidden="1"/>
    </xf>
    <xf numFmtId="3" fontId="36" fillId="0" borderId="14" xfId="11" applyNumberFormat="1" applyFont="1" applyFill="1" applyBorder="1" applyAlignment="1" applyProtection="1">
      <alignment horizontal="right"/>
      <protection hidden="1"/>
    </xf>
    <xf numFmtId="188" fontId="35" fillId="0" borderId="15" xfId="11" applyNumberFormat="1" applyFont="1" applyFill="1" applyBorder="1" applyAlignment="1" applyProtection="1">
      <protection hidden="1"/>
    </xf>
    <xf numFmtId="188" fontId="35" fillId="0" borderId="16" xfId="11" applyNumberFormat="1" applyFont="1" applyFill="1" applyBorder="1" applyAlignment="1" applyProtection="1">
      <alignment horizontal="center"/>
      <protection hidden="1"/>
    </xf>
    <xf numFmtId="190" fontId="35" fillId="0" borderId="16" xfId="4" applyNumberFormat="1" applyFont="1" applyFill="1" applyBorder="1" applyAlignment="1" applyProtection="1">
      <alignment horizontal="center" shrinkToFit="1"/>
      <protection hidden="1"/>
    </xf>
    <xf numFmtId="188" fontId="35" fillId="0" borderId="16" xfId="11" applyNumberFormat="1" applyFont="1" applyFill="1" applyBorder="1" applyAlignment="1" applyProtection="1">
      <protection hidden="1"/>
    </xf>
    <xf numFmtId="187" fontId="35" fillId="0" borderId="16" xfId="4" applyNumberFormat="1" applyFont="1" applyFill="1" applyBorder="1" applyAlignment="1" applyProtection="1">
      <alignment horizontal="center"/>
      <protection hidden="1"/>
    </xf>
    <xf numFmtId="3" fontId="35" fillId="0" borderId="17" xfId="11" applyNumberFormat="1" applyFont="1" applyFill="1" applyBorder="1" applyAlignment="1" applyProtection="1">
      <alignment horizontal="right"/>
      <protection hidden="1"/>
    </xf>
    <xf numFmtId="49" fontId="36" fillId="0" borderId="0" xfId="4" applyNumberFormat="1" applyFont="1" applyFill="1" applyBorder="1" applyAlignment="1" applyProtection="1">
      <alignment horizontal="left"/>
      <protection hidden="1"/>
    </xf>
    <xf numFmtId="188" fontId="36" fillId="0" borderId="18" xfId="11" applyNumberFormat="1" applyFont="1" applyFill="1" applyBorder="1" applyAlignment="1" applyProtection="1">
      <protection hidden="1"/>
    </xf>
    <xf numFmtId="190" fontId="36" fillId="0" borderId="19" xfId="4" applyNumberFormat="1" applyFont="1" applyFill="1" applyBorder="1" applyAlignment="1" applyProtection="1">
      <alignment horizontal="center"/>
      <protection hidden="1"/>
    </xf>
    <xf numFmtId="3" fontId="36" fillId="0" borderId="20" xfId="11" applyNumberFormat="1" applyFont="1" applyFill="1" applyBorder="1" applyAlignment="1" applyProtection="1">
      <alignment horizontal="right"/>
      <protection hidden="1"/>
    </xf>
    <xf numFmtId="188" fontId="36" fillId="0" borderId="21" xfId="11" applyNumberFormat="1" applyFont="1" applyFill="1" applyBorder="1" applyAlignment="1" applyProtection="1">
      <alignment horizontal="center"/>
      <protection hidden="1"/>
    </xf>
    <xf numFmtId="190" fontId="36" fillId="0" borderId="22" xfId="4" applyNumberFormat="1" applyFont="1" applyFill="1" applyBorder="1" applyAlignment="1" applyProtection="1">
      <alignment horizontal="left"/>
      <protection hidden="1"/>
    </xf>
    <xf numFmtId="3" fontId="36" fillId="0" borderId="23" xfId="4" applyNumberFormat="1" applyFont="1" applyFill="1" applyBorder="1" applyAlignment="1" applyProtection="1">
      <alignment horizontal="right" shrinkToFit="1"/>
      <protection hidden="1"/>
    </xf>
    <xf numFmtId="3" fontId="35" fillId="0" borderId="24" xfId="11" applyNumberFormat="1" applyFont="1" applyFill="1" applyBorder="1" applyAlignment="1" applyProtection="1">
      <alignment horizontal="right" shrinkToFit="1"/>
      <protection hidden="1"/>
    </xf>
    <xf numFmtId="188" fontId="35" fillId="0" borderId="0" xfId="11" applyNumberFormat="1" applyFont="1" applyFill="1" applyBorder="1" applyAlignment="1" applyProtection="1">
      <alignment horizontal="center"/>
      <protection hidden="1"/>
    </xf>
    <xf numFmtId="190" fontId="36" fillId="0" borderId="25" xfId="4" applyNumberFormat="1" applyFont="1" applyFill="1" applyBorder="1" applyAlignment="1" applyProtection="1">
      <alignment horizontal="left"/>
      <protection hidden="1"/>
    </xf>
    <xf numFmtId="3" fontId="36" fillId="0" borderId="26" xfId="4" applyNumberFormat="1" applyFont="1" applyFill="1" applyBorder="1" applyAlignment="1" applyProtection="1">
      <alignment horizontal="right" shrinkToFit="1"/>
      <protection hidden="1"/>
    </xf>
    <xf numFmtId="190" fontId="36" fillId="0" borderId="27" xfId="4" applyNumberFormat="1" applyFont="1" applyFill="1" applyBorder="1" applyAlignment="1" applyProtection="1">
      <alignment horizontal="left"/>
      <protection hidden="1"/>
    </xf>
    <xf numFmtId="3" fontId="36" fillId="0" borderId="28" xfId="11" applyNumberFormat="1" applyFont="1" applyFill="1" applyBorder="1" applyAlignment="1" applyProtection="1">
      <alignment horizontal="right" shrinkToFit="1"/>
      <protection hidden="1"/>
    </xf>
    <xf numFmtId="3" fontId="35" fillId="0" borderId="29" xfId="4" applyNumberFormat="1" applyFont="1" applyFill="1" applyBorder="1" applyAlignment="1" applyProtection="1">
      <alignment horizontal="right" shrinkToFit="1"/>
      <protection hidden="1"/>
    </xf>
    <xf numFmtId="188" fontId="36" fillId="0" borderId="0" xfId="1" applyNumberFormat="1" applyFont="1" applyFill="1" applyBorder="1" applyAlignment="1" applyProtection="1">
      <alignment horizontal="left"/>
      <protection hidden="1"/>
    </xf>
    <xf numFmtId="190" fontId="36" fillId="0" borderId="0" xfId="4" applyNumberFormat="1" applyFont="1" applyFill="1" applyBorder="1" applyAlignment="1" applyProtection="1">
      <alignment horizontal="left"/>
      <protection hidden="1"/>
    </xf>
    <xf numFmtId="188" fontId="36" fillId="0" borderId="0" xfId="1" applyNumberFormat="1" applyFont="1" applyFill="1" applyBorder="1" applyProtection="1">
      <protection hidden="1"/>
    </xf>
    <xf numFmtId="188" fontId="36" fillId="0" borderId="0" xfId="11" applyNumberFormat="1" applyFont="1" applyFill="1" applyBorder="1" applyProtection="1">
      <protection hidden="1"/>
    </xf>
    <xf numFmtId="49" fontId="36" fillId="0" borderId="0" xfId="11" applyNumberFormat="1" applyFont="1" applyFill="1" applyBorder="1" applyAlignment="1" applyProtection="1">
      <protection hidden="1"/>
    </xf>
    <xf numFmtId="188" fontId="36" fillId="0" borderId="0" xfId="11" applyFont="1" applyFill="1" applyBorder="1" applyAlignment="1" applyProtection="1">
      <protection hidden="1"/>
    </xf>
    <xf numFmtId="189" fontId="36" fillId="0" borderId="0" xfId="9" applyNumberFormat="1" applyFont="1" applyAlignment="1" applyProtection="1">
      <alignment shrinkToFit="1"/>
      <protection hidden="1"/>
    </xf>
    <xf numFmtId="188" fontId="36" fillId="0" borderId="0" xfId="11" applyFont="1" applyFill="1" applyBorder="1" applyAlignment="1" applyProtection="1">
      <alignment horizontal="center"/>
      <protection hidden="1"/>
    </xf>
    <xf numFmtId="49" fontId="35" fillId="0" borderId="0" xfId="11" applyNumberFormat="1" applyFont="1" applyAlignment="1" applyProtection="1">
      <alignment horizontal="right" vertical="center"/>
      <protection hidden="1"/>
    </xf>
    <xf numFmtId="188" fontId="35" fillId="0" borderId="0" xfId="11" applyFont="1" applyAlignment="1" applyProtection="1">
      <alignment vertical="center"/>
      <protection hidden="1"/>
    </xf>
    <xf numFmtId="188" fontId="36" fillId="0" borderId="0" xfId="11" applyFont="1" applyAlignment="1" applyProtection="1">
      <alignment horizontal="left" vertical="center"/>
      <protection hidden="1"/>
    </xf>
    <xf numFmtId="3" fontId="35" fillId="0" borderId="0" xfId="12" applyNumberFormat="1" applyFont="1" applyFill="1" applyAlignment="1" applyProtection="1">
      <alignment horizontal="right" vertical="center"/>
      <protection hidden="1"/>
    </xf>
    <xf numFmtId="188" fontId="36" fillId="0" borderId="0" xfId="11" applyFont="1" applyFill="1" applyBorder="1" applyAlignment="1" applyProtection="1">
      <alignment horizontal="left" vertical="center"/>
      <protection hidden="1"/>
    </xf>
    <xf numFmtId="188" fontId="36" fillId="0" borderId="0" xfId="11" applyFont="1" applyFill="1" applyBorder="1" applyAlignment="1" applyProtection="1">
      <alignment vertical="center"/>
      <protection hidden="1"/>
    </xf>
    <xf numFmtId="49" fontId="36" fillId="0" borderId="0" xfId="9" applyNumberFormat="1" applyFont="1" applyFill="1" applyAlignment="1" applyProtection="1">
      <alignment horizontal="left" vertical="center"/>
      <protection hidden="1"/>
    </xf>
    <xf numFmtId="1" fontId="36" fillId="0" borderId="0" xfId="11" applyNumberFormat="1" applyFont="1" applyFill="1" applyAlignment="1" applyProtection="1">
      <alignment horizontal="right" vertical="center"/>
      <protection hidden="1"/>
    </xf>
    <xf numFmtId="188" fontId="36" fillId="0" borderId="0" xfId="11" applyFont="1" applyAlignment="1" applyProtection="1">
      <alignment vertical="center"/>
      <protection hidden="1"/>
    </xf>
    <xf numFmtId="189" fontId="36" fillId="0" borderId="0" xfId="9" applyNumberFormat="1" applyFont="1" applyFill="1" applyAlignment="1" applyProtection="1">
      <alignment horizontal="right" vertical="center"/>
      <protection hidden="1"/>
    </xf>
    <xf numFmtId="188" fontId="36" fillId="0" borderId="0" xfId="11" applyFont="1" applyFill="1" applyBorder="1" applyAlignment="1" applyProtection="1">
      <alignment vertical="center" shrinkToFit="1"/>
      <protection hidden="1"/>
    </xf>
    <xf numFmtId="1" fontId="36" fillId="0" borderId="0" xfId="12" applyNumberFormat="1" applyFont="1" applyFill="1" applyAlignment="1" applyProtection="1">
      <alignment horizontal="right" vertical="center"/>
      <protection hidden="1"/>
    </xf>
    <xf numFmtId="3" fontId="36" fillId="0" borderId="0" xfId="12" applyNumberFormat="1" applyFont="1" applyFill="1" applyAlignment="1" applyProtection="1">
      <alignment horizontal="left" vertical="center"/>
      <protection hidden="1"/>
    </xf>
    <xf numFmtId="188" fontId="36" fillId="0" borderId="0" xfId="11" applyFont="1" applyFill="1" applyAlignment="1" applyProtection="1">
      <alignment horizontal="left" vertical="center"/>
      <protection hidden="1"/>
    </xf>
    <xf numFmtId="190" fontId="35" fillId="0" borderId="0" xfId="4" applyNumberFormat="1" applyFont="1" applyAlignment="1" applyProtection="1">
      <alignment vertical="center"/>
      <protection hidden="1"/>
    </xf>
    <xf numFmtId="3" fontId="36" fillId="0" borderId="0" xfId="12" applyNumberFormat="1" applyFont="1" applyAlignment="1" applyProtection="1">
      <alignment horizontal="center" vertical="center"/>
      <protection hidden="1"/>
    </xf>
    <xf numFmtId="190" fontId="36" fillId="0" borderId="0" xfId="4" applyNumberFormat="1" applyFont="1" applyBorder="1" applyAlignment="1" applyProtection="1">
      <alignment horizontal="left" vertical="center"/>
      <protection hidden="1"/>
    </xf>
    <xf numFmtId="1" fontId="36" fillId="0" borderId="0" xfId="11" applyNumberFormat="1" applyFont="1" applyBorder="1" applyAlignment="1" applyProtection="1">
      <alignment vertical="center"/>
      <protection hidden="1"/>
    </xf>
    <xf numFmtId="190" fontId="36" fillId="0" borderId="0" xfId="4" applyNumberFormat="1" applyFont="1" applyBorder="1" applyAlignment="1" applyProtection="1">
      <alignment horizontal="center" vertical="center"/>
      <protection hidden="1"/>
    </xf>
    <xf numFmtId="1" fontId="35" fillId="0" borderId="0" xfId="11" applyNumberFormat="1" applyFont="1" applyBorder="1" applyAlignment="1" applyProtection="1">
      <alignment vertical="center"/>
      <protection hidden="1"/>
    </xf>
    <xf numFmtId="49" fontId="36" fillId="0" borderId="0" xfId="11" applyNumberFormat="1" applyFont="1" applyAlignment="1" applyProtection="1">
      <alignment horizontal="right" vertical="center"/>
      <protection hidden="1"/>
    </xf>
    <xf numFmtId="190" fontId="35" fillId="0" borderId="0" xfId="4" applyNumberFormat="1" applyFont="1" applyAlignment="1" applyProtection="1">
      <alignment horizontal="center" vertical="center"/>
      <protection hidden="1"/>
    </xf>
    <xf numFmtId="188" fontId="36" fillId="0" borderId="0" xfId="11" applyFont="1" applyFill="1" applyAlignment="1" applyProtection="1">
      <alignment vertical="center"/>
      <protection hidden="1"/>
    </xf>
    <xf numFmtId="0" fontId="36" fillId="0" borderId="0" xfId="4" applyNumberFormat="1" applyFont="1" applyFill="1" applyAlignment="1" applyProtection="1">
      <alignment horizontal="left" vertical="center"/>
      <protection hidden="1"/>
    </xf>
    <xf numFmtId="187" fontId="35" fillId="0" borderId="0" xfId="4" applyNumberFormat="1" applyFont="1" applyAlignment="1" applyProtection="1">
      <alignment horizontal="left" vertical="center"/>
      <protection hidden="1"/>
    </xf>
    <xf numFmtId="187" fontId="35" fillId="0" borderId="0" xfId="4" applyNumberFormat="1" applyFont="1" applyAlignment="1" applyProtection="1">
      <alignment horizontal="center" vertical="center"/>
      <protection hidden="1"/>
    </xf>
    <xf numFmtId="0" fontId="36" fillId="0" borderId="0" xfId="4" applyNumberFormat="1" applyFont="1" applyAlignment="1" applyProtection="1">
      <alignment horizontal="left" vertical="center"/>
      <protection hidden="1"/>
    </xf>
    <xf numFmtId="0" fontId="36" fillId="0" borderId="0" xfId="4" applyNumberFormat="1" applyFont="1" applyAlignment="1" applyProtection="1">
      <alignment horizontal="left" vertical="center" shrinkToFit="1"/>
      <protection hidden="1"/>
    </xf>
    <xf numFmtId="43" fontId="36" fillId="0" borderId="0" xfId="9" applyNumberFormat="1" applyFont="1" applyFill="1" applyAlignment="1" applyProtection="1">
      <alignment horizontal="right" vertical="center"/>
      <protection hidden="1"/>
    </xf>
    <xf numFmtId="190" fontId="36" fillId="0" borderId="0" xfId="4" applyNumberFormat="1" applyFont="1" applyFill="1" applyAlignment="1" applyProtection="1">
      <alignment horizontal="center" vertical="center"/>
      <protection hidden="1"/>
    </xf>
    <xf numFmtId="188" fontId="36" fillId="0" borderId="0" xfId="11" applyFont="1" applyBorder="1" applyAlignment="1" applyProtection="1">
      <alignment vertical="center"/>
      <protection hidden="1"/>
    </xf>
    <xf numFmtId="189" fontId="36" fillId="0" borderId="0" xfId="9" applyNumberFormat="1" applyFont="1" applyProtection="1">
      <protection hidden="1"/>
    </xf>
    <xf numFmtId="189" fontId="35" fillId="0" borderId="0" xfId="9" applyNumberFormat="1" applyFont="1" applyFill="1" applyAlignment="1" applyProtection="1">
      <alignment horizontal="right" vertical="center"/>
      <protection hidden="1"/>
    </xf>
    <xf numFmtId="3" fontId="4" fillId="0" borderId="43" xfId="9" applyNumberFormat="1" applyFont="1" applyFill="1" applyBorder="1" applyAlignment="1" applyProtection="1">
      <alignment horizontal="center" shrinkToFit="1"/>
      <protection hidden="1"/>
    </xf>
    <xf numFmtId="2" fontId="4" fillId="0" borderId="43" xfId="9" applyNumberFormat="1" applyFont="1" applyFill="1" applyBorder="1" applyAlignment="1" applyProtection="1">
      <alignment horizontal="center" shrinkToFit="1"/>
      <protection hidden="1"/>
    </xf>
    <xf numFmtId="1" fontId="4" fillId="0" borderId="43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43" xfId="9" applyNumberFormat="1" applyFont="1" applyFill="1" applyBorder="1" applyAlignment="1" applyProtection="1">
      <alignment horizontal="center" shrinkToFit="1"/>
      <protection hidden="1"/>
    </xf>
    <xf numFmtId="0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50" xfId="9" applyNumberFormat="1" applyFont="1" applyFill="1" applyBorder="1" applyAlignment="1" applyProtection="1">
      <alignment horizontal="left" shrinkToFit="1"/>
      <protection hidden="1"/>
    </xf>
    <xf numFmtId="3" fontId="4" fillId="0" borderId="43" xfId="9" applyNumberFormat="1" applyFont="1" applyFill="1" applyBorder="1" applyAlignment="1" applyProtection="1">
      <alignment horizontal="left" shrinkToFit="1"/>
      <protection hidden="1"/>
    </xf>
    <xf numFmtId="3" fontId="4" fillId="0" borderId="38" xfId="9" applyNumberFormat="1" applyFont="1" applyFill="1" applyBorder="1" applyAlignment="1" applyProtection="1">
      <alignment horizontal="center" shrinkToFit="1"/>
      <protection hidden="1"/>
    </xf>
    <xf numFmtId="188" fontId="3" fillId="0" borderId="0" xfId="13" applyFont="1" applyFill="1" applyAlignment="1">
      <alignment horizontal="center" vertical="center"/>
    </xf>
    <xf numFmtId="188" fontId="4" fillId="0" borderId="0" xfId="13" applyFont="1" applyFill="1" applyAlignment="1">
      <alignment horizontal="center" vertical="center"/>
    </xf>
    <xf numFmtId="188" fontId="11" fillId="0" borderId="0" xfId="13" applyFont="1" applyFill="1" applyAlignment="1">
      <alignment horizontal="center" vertical="center"/>
    </xf>
    <xf numFmtId="188" fontId="6" fillId="0" borderId="0" xfId="13" applyFont="1" applyAlignment="1">
      <alignment vertical="center"/>
    </xf>
    <xf numFmtId="188" fontId="4" fillId="0" borderId="0" xfId="13" applyFont="1" applyFill="1" applyBorder="1" applyAlignment="1" applyProtection="1">
      <alignment horizontal="center" vertical="center"/>
      <protection hidden="1"/>
    </xf>
    <xf numFmtId="188" fontId="11" fillId="0" borderId="0" xfId="13" applyFont="1" applyFill="1" applyBorder="1" applyAlignment="1" applyProtection="1">
      <alignment horizontal="center" vertical="center"/>
      <protection hidden="1"/>
    </xf>
    <xf numFmtId="188" fontId="3" fillId="0" borderId="0" xfId="13" applyFont="1" applyFill="1" applyAlignment="1">
      <alignment horizontal="left" vertical="center"/>
    </xf>
    <xf numFmtId="3" fontId="4" fillId="0" borderId="0" xfId="13" applyNumberFormat="1" applyFont="1" applyFill="1" applyAlignment="1">
      <alignment vertical="center"/>
    </xf>
    <xf numFmtId="3" fontId="4" fillId="0" borderId="0" xfId="13" applyNumberFormat="1" applyFont="1" applyFill="1" applyAlignment="1">
      <alignment horizontal="left" vertical="center"/>
    </xf>
    <xf numFmtId="188" fontId="4" fillId="0" borderId="0" xfId="13" applyFont="1" applyFill="1" applyAlignment="1">
      <alignment vertical="center"/>
    </xf>
    <xf numFmtId="3" fontId="4" fillId="0" borderId="0" xfId="13" applyNumberFormat="1" applyFont="1" applyFill="1" applyAlignment="1">
      <alignment horizontal="center" vertical="center"/>
    </xf>
    <xf numFmtId="4" fontId="4" fillId="0" borderId="0" xfId="13" applyNumberFormat="1" applyFont="1" applyFill="1" applyAlignment="1">
      <alignment horizontal="center" vertical="center"/>
    </xf>
    <xf numFmtId="3" fontId="3" fillId="0" borderId="31" xfId="13" applyNumberFormat="1" applyFont="1" applyFill="1" applyBorder="1" applyAlignment="1" applyProtection="1">
      <alignment horizontal="left" vertical="center"/>
      <protection hidden="1"/>
    </xf>
    <xf numFmtId="188" fontId="3" fillId="0" borderId="0" xfId="13" applyFont="1" applyFill="1" applyBorder="1" applyAlignment="1" applyProtection="1">
      <alignment horizontal="center" vertical="center" wrapText="1"/>
      <protection hidden="1"/>
    </xf>
    <xf numFmtId="3" fontId="3" fillId="0" borderId="36" xfId="13" applyNumberFormat="1" applyFont="1" applyFill="1" applyBorder="1" applyAlignment="1" applyProtection="1">
      <alignment horizontal="left" vertical="center"/>
      <protection hidden="1"/>
    </xf>
    <xf numFmtId="3" fontId="10" fillId="0" borderId="32" xfId="13" applyNumberFormat="1" applyFont="1" applyFill="1" applyBorder="1" applyAlignment="1" applyProtection="1">
      <alignment horizontal="center" vertical="center" shrinkToFit="1"/>
      <protection hidden="1"/>
    </xf>
    <xf numFmtId="3" fontId="3" fillId="0" borderId="40" xfId="13" applyNumberFormat="1" applyFont="1" applyFill="1" applyBorder="1" applyAlignment="1" applyProtection="1">
      <alignment horizontal="left" vertical="center"/>
      <protection hidden="1"/>
    </xf>
    <xf numFmtId="3" fontId="3" fillId="0" borderId="39" xfId="13" applyNumberFormat="1" applyFont="1" applyFill="1" applyBorder="1" applyAlignment="1" applyProtection="1">
      <alignment horizontal="center" vertical="center" shrinkToFit="1"/>
      <protection hidden="1"/>
    </xf>
    <xf numFmtId="4" fontId="3" fillId="0" borderId="2" xfId="13" applyNumberFormat="1" applyFont="1" applyFill="1" applyBorder="1" applyAlignment="1" applyProtection="1">
      <alignment horizontal="center" vertical="center" shrinkToFit="1"/>
      <protection hidden="1"/>
    </xf>
    <xf numFmtId="3" fontId="10" fillId="0" borderId="32" xfId="13" applyNumberFormat="1" applyFont="1" applyFill="1" applyBorder="1" applyAlignment="1" applyProtection="1">
      <alignment horizontal="center" vertical="center"/>
      <protection hidden="1"/>
    </xf>
    <xf numFmtId="3" fontId="3" fillId="0" borderId="41" xfId="13" applyNumberFormat="1" applyFont="1" applyFill="1" applyBorder="1" applyAlignment="1" applyProtection="1">
      <alignment horizontal="center" vertical="center"/>
      <protection hidden="1"/>
    </xf>
    <xf numFmtId="3" fontId="3" fillId="0" borderId="48" xfId="13" applyNumberFormat="1" applyFont="1" applyFill="1" applyBorder="1" applyAlignment="1" applyProtection="1">
      <alignment horizontal="left" vertical="center"/>
      <protection hidden="1"/>
    </xf>
    <xf numFmtId="3" fontId="3" fillId="0" borderId="41" xfId="9" applyNumberFormat="1" applyFont="1" applyFill="1" applyBorder="1" applyAlignment="1" applyProtection="1">
      <alignment horizontal="center" vertical="center" wrapText="1"/>
      <protection hidden="1"/>
    </xf>
    <xf numFmtId="3" fontId="4" fillId="0" borderId="41" xfId="9" applyNumberFormat="1" applyFont="1" applyFill="1" applyBorder="1" applyAlignment="1" applyProtection="1">
      <alignment horizontal="center" vertical="center"/>
      <protection hidden="1"/>
    </xf>
    <xf numFmtId="3" fontId="4" fillId="0" borderId="41" xfId="13" applyNumberFormat="1" applyFont="1" applyFill="1" applyBorder="1" applyAlignment="1" applyProtection="1">
      <alignment horizontal="center" vertical="center"/>
      <protection hidden="1"/>
    </xf>
    <xf numFmtId="3" fontId="4" fillId="0" borderId="42" xfId="13" applyNumberFormat="1" applyFont="1" applyFill="1" applyBorder="1" applyAlignment="1" applyProtection="1">
      <alignment horizontal="center" vertical="center"/>
      <protection hidden="1"/>
    </xf>
    <xf numFmtId="4" fontId="4" fillId="0" borderId="41" xfId="13" applyNumberFormat="1" applyFont="1" applyFill="1" applyBorder="1" applyAlignment="1" applyProtection="1">
      <alignment horizontal="center" vertical="center"/>
      <protection hidden="1"/>
    </xf>
    <xf numFmtId="188" fontId="4" fillId="0" borderId="41" xfId="13" applyFont="1" applyFill="1" applyBorder="1" applyAlignment="1" applyProtection="1">
      <alignment horizontal="center" vertical="center"/>
      <protection hidden="1"/>
    </xf>
    <xf numFmtId="3" fontId="3" fillId="0" borderId="42" xfId="13" applyNumberFormat="1" applyFont="1" applyFill="1" applyBorder="1" applyAlignment="1" applyProtection="1">
      <alignment horizontal="center" vertical="center"/>
      <protection hidden="1"/>
    </xf>
    <xf numFmtId="17" fontId="4" fillId="0" borderId="50" xfId="13" applyNumberFormat="1" applyFont="1" applyFill="1" applyBorder="1" applyAlignment="1" applyProtection="1">
      <alignment vertical="center"/>
      <protection hidden="1"/>
    </xf>
    <xf numFmtId="189" fontId="4" fillId="0" borderId="42" xfId="13" applyNumberFormat="1" applyFont="1" applyFill="1" applyBorder="1" applyAlignment="1" applyProtection="1">
      <alignment horizontal="center" vertical="center"/>
      <protection hidden="1"/>
    </xf>
    <xf numFmtId="43" fontId="4" fillId="0" borderId="42" xfId="13" applyNumberFormat="1" applyFont="1" applyFill="1" applyBorder="1" applyAlignment="1" applyProtection="1">
      <alignment horizontal="center" vertical="center"/>
      <protection hidden="1"/>
    </xf>
    <xf numFmtId="188" fontId="4" fillId="0" borderId="42" xfId="13" applyFont="1" applyFill="1" applyBorder="1" applyAlignment="1" applyProtection="1">
      <alignment horizontal="center" vertical="center"/>
      <protection hidden="1"/>
    </xf>
    <xf numFmtId="3" fontId="4" fillId="0" borderId="43" xfId="13" applyNumberFormat="1" applyFont="1" applyFill="1" applyBorder="1" applyAlignment="1" applyProtection="1">
      <alignment horizontal="center" vertical="center"/>
      <protection hidden="1"/>
    </xf>
    <xf numFmtId="189" fontId="4" fillId="0" borderId="43" xfId="9" applyNumberFormat="1" applyFont="1" applyFill="1" applyBorder="1" applyAlignment="1" applyProtection="1">
      <alignment horizontal="right" vertical="center" shrinkToFit="1"/>
      <protection hidden="1"/>
    </xf>
    <xf numFmtId="3" fontId="6" fillId="0" borderId="0" xfId="9" applyNumberFormat="1" applyFont="1" applyFill="1" applyBorder="1" applyAlignment="1" applyProtection="1">
      <alignment horizontal="center" vertical="center"/>
      <protection hidden="1"/>
    </xf>
    <xf numFmtId="3" fontId="4" fillId="0" borderId="44" xfId="13" applyNumberFormat="1" applyFont="1" applyFill="1" applyBorder="1" applyAlignment="1" applyProtection="1">
      <alignment horizontal="center" vertical="center"/>
      <protection hidden="1"/>
    </xf>
    <xf numFmtId="3" fontId="4" fillId="0" borderId="40" xfId="13" applyNumberFormat="1" applyFont="1" applyFill="1" applyBorder="1" applyAlignment="1" applyProtection="1">
      <alignment horizontal="left" vertical="center"/>
      <protection hidden="1"/>
    </xf>
    <xf numFmtId="188" fontId="3" fillId="0" borderId="39" xfId="13" applyFont="1" applyFill="1" applyBorder="1" applyAlignment="1" applyProtection="1">
      <alignment horizontal="center" vertical="center"/>
      <protection hidden="1"/>
    </xf>
    <xf numFmtId="189" fontId="3" fillId="0" borderId="39" xfId="9" applyNumberFormat="1" applyFont="1" applyFill="1" applyBorder="1" applyAlignment="1" applyProtection="1">
      <alignment horizontal="right" vertical="center" shrinkToFit="1"/>
      <protection hidden="1"/>
    </xf>
    <xf numFmtId="1" fontId="3" fillId="0" borderId="0" xfId="13" applyNumberFormat="1" applyFont="1" applyFill="1" applyBorder="1" applyAlignment="1" applyProtection="1">
      <alignment horizontal="center" vertical="center"/>
      <protection hidden="1"/>
    </xf>
    <xf numFmtId="3" fontId="3" fillId="0" borderId="42" xfId="13" applyNumberFormat="1" applyFont="1" applyFill="1" applyBorder="1" applyAlignment="1" applyProtection="1">
      <alignment horizontal="center" vertical="center" wrapText="1"/>
      <protection hidden="1"/>
    </xf>
    <xf numFmtId="3" fontId="3" fillId="0" borderId="46" xfId="13" applyNumberFormat="1" applyFont="1" applyFill="1" applyBorder="1" applyAlignment="1" applyProtection="1">
      <alignment horizontal="left" vertical="center" wrapText="1"/>
      <protection hidden="1"/>
    </xf>
    <xf numFmtId="188" fontId="4" fillId="0" borderId="43" xfId="13" applyFont="1" applyFill="1" applyBorder="1" applyAlignment="1" applyProtection="1">
      <alignment vertical="center"/>
      <protection hidden="1"/>
    </xf>
    <xf numFmtId="3" fontId="3" fillId="0" borderId="43" xfId="13" applyNumberFormat="1" applyFont="1" applyFill="1" applyBorder="1" applyAlignment="1" applyProtection="1">
      <alignment horizontal="center" vertical="center" wrapText="1"/>
      <protection hidden="1"/>
    </xf>
    <xf numFmtId="189" fontId="4" fillId="0" borderId="42" xfId="9" applyNumberFormat="1" applyFont="1" applyFill="1" applyBorder="1" applyAlignment="1" applyProtection="1">
      <alignment horizontal="right" vertical="center" shrinkToFit="1"/>
      <protection hidden="1"/>
    </xf>
    <xf numFmtId="17" fontId="4" fillId="0" borderId="43" xfId="13" applyNumberFormat="1" applyFont="1" applyFill="1" applyBorder="1" applyAlignment="1" applyProtection="1">
      <alignment vertical="center"/>
      <protection hidden="1"/>
    </xf>
    <xf numFmtId="3" fontId="4" fillId="0" borderId="50" xfId="13" applyNumberFormat="1" applyFont="1" applyFill="1" applyBorder="1" applyAlignment="1" applyProtection="1">
      <alignment horizontal="center" vertical="center"/>
      <protection hidden="1"/>
    </xf>
    <xf numFmtId="189" fontId="4" fillId="0" borderId="36" xfId="9" applyNumberFormat="1" applyFont="1" applyFill="1" applyBorder="1" applyAlignment="1" applyProtection="1">
      <alignment horizontal="right" vertical="center" shrinkToFit="1"/>
      <protection hidden="1"/>
    </xf>
    <xf numFmtId="189" fontId="3" fillId="0" borderId="51" xfId="9" applyNumberFormat="1" applyFont="1" applyFill="1" applyBorder="1" applyAlignment="1" applyProtection="1">
      <alignment horizontal="right" vertical="center" shrinkToFit="1"/>
      <protection hidden="1"/>
    </xf>
    <xf numFmtId="3" fontId="4" fillId="0" borderId="36" xfId="13" applyNumberFormat="1" applyFont="1" applyFill="1" applyBorder="1" applyAlignment="1" applyProtection="1">
      <alignment horizontal="left" vertical="center"/>
      <protection hidden="1"/>
    </xf>
    <xf numFmtId="41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189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43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195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195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189" fontId="3" fillId="0" borderId="52" xfId="9" applyNumberFormat="1" applyFont="1" applyFill="1" applyBorder="1" applyAlignment="1" applyProtection="1">
      <alignment horizontal="right" vertical="center" shrinkToFit="1"/>
      <protection hidden="1"/>
    </xf>
    <xf numFmtId="189" fontId="3" fillId="0" borderId="0" xfId="13" applyNumberFormat="1" applyFont="1" applyFill="1" applyBorder="1" applyAlignment="1" applyProtection="1">
      <alignment vertical="center"/>
      <protection hidden="1"/>
    </xf>
    <xf numFmtId="3" fontId="4" fillId="0" borderId="0" xfId="13" applyNumberFormat="1" applyFont="1" applyFill="1" applyAlignment="1" applyProtection="1">
      <alignment vertical="center"/>
      <protection hidden="1"/>
    </xf>
    <xf numFmtId="3" fontId="4" fillId="0" borderId="0" xfId="13" applyNumberFormat="1" applyFont="1" applyFill="1" applyAlignment="1" applyProtection="1">
      <alignment horizontal="left" vertical="center"/>
      <protection hidden="1"/>
    </xf>
    <xf numFmtId="188" fontId="4" fillId="0" borderId="0" xfId="13" applyFont="1" applyFill="1" applyAlignment="1" applyProtection="1">
      <alignment vertical="center"/>
      <protection hidden="1"/>
    </xf>
    <xf numFmtId="3" fontId="4" fillId="0" borderId="0" xfId="13" applyNumberFormat="1" applyFont="1" applyFill="1" applyAlignment="1" applyProtection="1">
      <alignment horizontal="center" vertical="center"/>
      <protection hidden="1"/>
    </xf>
    <xf numFmtId="4" fontId="4" fillId="0" borderId="0" xfId="13" applyNumberFormat="1" applyFont="1" applyFill="1" applyAlignment="1" applyProtection="1">
      <alignment horizontal="center" vertical="center"/>
      <protection hidden="1"/>
    </xf>
    <xf numFmtId="188" fontId="4" fillId="0" borderId="0" xfId="13" applyFont="1" applyFill="1" applyBorder="1" applyAlignment="1" applyProtection="1">
      <alignment vertical="center"/>
      <protection hidden="1"/>
    </xf>
    <xf numFmtId="188" fontId="6" fillId="0" borderId="0" xfId="13" applyFont="1" applyFill="1" applyBorder="1" applyAlignment="1" applyProtection="1">
      <alignment vertical="center"/>
      <protection hidden="1"/>
    </xf>
    <xf numFmtId="188" fontId="6" fillId="0" borderId="0" xfId="13" applyFont="1" applyFill="1" applyAlignment="1">
      <alignment vertical="center"/>
    </xf>
    <xf numFmtId="3" fontId="3" fillId="0" borderId="43" xfId="13" applyNumberFormat="1" applyFont="1" applyFill="1" applyBorder="1" applyAlignment="1" applyProtection="1">
      <alignment horizontal="center" vertical="center"/>
      <protection hidden="1"/>
    </xf>
    <xf numFmtId="3" fontId="3" fillId="0" borderId="46" xfId="13" applyNumberFormat="1" applyFont="1" applyFill="1" applyBorder="1" applyAlignment="1" applyProtection="1">
      <alignment horizontal="left" vertical="center"/>
      <protection hidden="1"/>
    </xf>
    <xf numFmtId="2" fontId="4" fillId="0" borderId="0" xfId="13" applyNumberFormat="1" applyFont="1" applyFill="1" applyBorder="1" applyAlignment="1" applyProtection="1">
      <alignment horizontal="center" vertical="center"/>
      <protection hidden="1"/>
    </xf>
    <xf numFmtId="4" fontId="4" fillId="0" borderId="43" xfId="13" applyNumberFormat="1" applyFont="1" applyFill="1" applyBorder="1" applyAlignment="1" applyProtection="1">
      <alignment horizontal="center" vertical="center"/>
      <protection hidden="1"/>
    </xf>
    <xf numFmtId="1" fontId="4" fillId="0" borderId="41" xfId="13" applyNumberFormat="1" applyFont="1" applyFill="1" applyBorder="1" applyAlignment="1" applyProtection="1">
      <alignment horizontal="center" vertical="center"/>
      <protection hidden="1"/>
    </xf>
    <xf numFmtId="1" fontId="4" fillId="0" borderId="0" xfId="13" applyNumberFormat="1" applyFont="1" applyFill="1" applyBorder="1" applyAlignment="1" applyProtection="1">
      <alignment horizontal="center" vertical="center"/>
      <protection hidden="1"/>
    </xf>
    <xf numFmtId="188" fontId="3" fillId="0" borderId="31" xfId="13" applyFont="1" applyBorder="1" applyAlignment="1" applyProtection="1">
      <alignment horizontal="center" vertical="center"/>
      <protection hidden="1"/>
    </xf>
    <xf numFmtId="3" fontId="3" fillId="0" borderId="31" xfId="9" applyNumberFormat="1" applyFont="1" applyBorder="1" applyAlignment="1" applyProtection="1">
      <alignment horizontal="center" vertical="center" shrinkToFit="1"/>
      <protection hidden="1"/>
    </xf>
    <xf numFmtId="4" fontId="4" fillId="0" borderId="42" xfId="13" applyNumberFormat="1" applyFont="1" applyFill="1" applyBorder="1" applyAlignment="1" applyProtection="1">
      <alignment horizontal="center" vertical="center"/>
      <protection hidden="1"/>
    </xf>
    <xf numFmtId="3" fontId="4" fillId="0" borderId="50" xfId="13" applyNumberFormat="1" applyFont="1" applyBorder="1" applyAlignment="1" applyProtection="1">
      <alignment horizontal="center" vertical="center"/>
      <protection hidden="1"/>
    </xf>
    <xf numFmtId="3" fontId="4" fillId="0" borderId="36" xfId="13" applyNumberFormat="1" applyFont="1" applyBorder="1" applyAlignment="1" applyProtection="1">
      <alignment horizontal="left" vertical="center"/>
      <protection hidden="1"/>
    </xf>
    <xf numFmtId="196" fontId="3" fillId="0" borderId="31" xfId="9" applyNumberFormat="1" applyFont="1" applyBorder="1" applyAlignment="1" applyProtection="1">
      <alignment horizontal="center" vertical="center" shrinkToFit="1"/>
      <protection hidden="1"/>
    </xf>
    <xf numFmtId="41" fontId="3" fillId="0" borderId="31" xfId="9" applyNumberFormat="1" applyFont="1" applyBorder="1" applyAlignment="1" applyProtection="1">
      <alignment horizontal="center" vertical="center" shrinkToFit="1"/>
      <protection hidden="1"/>
    </xf>
    <xf numFmtId="3" fontId="4" fillId="0" borderId="52" xfId="13" applyNumberFormat="1" applyFont="1" applyBorder="1" applyAlignment="1" applyProtection="1">
      <alignment horizontal="center" vertical="center"/>
      <protection hidden="1"/>
    </xf>
    <xf numFmtId="3" fontId="4" fillId="0" borderId="52" xfId="13" applyNumberFormat="1" applyFont="1" applyBorder="1" applyAlignment="1" applyProtection="1">
      <alignment horizontal="left" vertical="center"/>
      <protection hidden="1"/>
    </xf>
    <xf numFmtId="17" fontId="3" fillId="0" borderId="52" xfId="13" applyNumberFormat="1" applyFont="1" applyBorder="1" applyAlignment="1" applyProtection="1">
      <alignment horizontal="center" vertical="center"/>
      <protection hidden="1"/>
    </xf>
    <xf numFmtId="41" fontId="3" fillId="0" borderId="52" xfId="9" applyNumberFormat="1" applyFont="1" applyBorder="1" applyAlignment="1" applyProtection="1">
      <alignment horizontal="center" vertical="center" shrinkToFit="1"/>
      <protection hidden="1"/>
    </xf>
    <xf numFmtId="41" fontId="3" fillId="0" borderId="52" xfId="9" applyNumberFormat="1" applyFont="1" applyFill="1" applyBorder="1" applyAlignment="1" applyProtection="1">
      <alignment horizontal="center" vertical="center" shrinkToFit="1"/>
      <protection hidden="1"/>
    </xf>
    <xf numFmtId="195" fontId="3" fillId="0" borderId="52" xfId="9" applyNumberFormat="1" applyFont="1" applyFill="1" applyBorder="1" applyAlignment="1" applyProtection="1">
      <alignment horizontal="center" vertical="center" shrinkToFit="1"/>
      <protection hidden="1"/>
    </xf>
    <xf numFmtId="189" fontId="3" fillId="0" borderId="52" xfId="9" applyNumberFormat="1" applyFont="1" applyBorder="1" applyAlignment="1" applyProtection="1">
      <alignment horizontal="center" vertical="center" shrinkToFit="1"/>
      <protection hidden="1"/>
    </xf>
    <xf numFmtId="188" fontId="29" fillId="0" borderId="0" xfId="13" applyFont="1" applyFill="1" applyBorder="1" applyAlignment="1" applyProtection="1">
      <alignment vertical="center"/>
      <protection hidden="1"/>
    </xf>
    <xf numFmtId="3" fontId="3" fillId="0" borderId="41" xfId="13" applyNumberFormat="1" applyFont="1" applyFill="1" applyBorder="1" applyAlignment="1" applyProtection="1">
      <alignment horizontal="center" vertical="center" wrapText="1"/>
      <protection hidden="1"/>
    </xf>
    <xf numFmtId="3" fontId="3" fillId="0" borderId="48" xfId="13" applyNumberFormat="1" applyFont="1" applyFill="1" applyBorder="1" applyAlignment="1" applyProtection="1">
      <alignment horizontal="left" vertical="center" wrapText="1"/>
      <protection hidden="1"/>
    </xf>
    <xf numFmtId="3" fontId="4" fillId="0" borderId="43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43" xfId="9" applyNumberFormat="1" applyFont="1" applyFill="1" applyBorder="1" applyAlignment="1" applyProtection="1">
      <alignment horizontal="center" vertical="center" shrinkToFit="1"/>
      <protection hidden="1"/>
    </xf>
    <xf numFmtId="3" fontId="3" fillId="0" borderId="50" xfId="13" applyNumberFormat="1" applyFont="1" applyFill="1" applyBorder="1" applyAlignment="1" applyProtection="1">
      <alignment horizontal="center" vertical="center"/>
      <protection hidden="1"/>
    </xf>
    <xf numFmtId="41" fontId="3" fillId="0" borderId="51" xfId="9" applyNumberFormat="1" applyFont="1" applyFill="1" applyBorder="1" applyAlignment="1" applyProtection="1">
      <alignment horizontal="center" vertical="center" shrinkToFit="1"/>
      <protection hidden="1"/>
    </xf>
    <xf numFmtId="1" fontId="10" fillId="0" borderId="0" xfId="13" applyNumberFormat="1" applyFont="1" applyFill="1" applyBorder="1" applyAlignment="1" applyProtection="1">
      <alignment horizontal="center" vertical="center"/>
      <protection hidden="1"/>
    </xf>
    <xf numFmtId="189" fontId="3" fillId="0" borderId="53" xfId="9" applyNumberFormat="1" applyFont="1" applyFill="1" applyBorder="1" applyAlignment="1" applyProtection="1">
      <alignment horizontal="right" vertical="center" shrinkToFit="1"/>
      <protection hidden="1"/>
    </xf>
    <xf numFmtId="189" fontId="3" fillId="0" borderId="0" xfId="9" applyNumberFormat="1" applyFont="1" applyFill="1" applyBorder="1" applyAlignment="1" applyProtection="1">
      <alignment horizontal="center" vertical="center" shrinkToFit="1"/>
      <protection hidden="1"/>
    </xf>
    <xf numFmtId="189" fontId="4" fillId="0" borderId="41" xfId="13" applyNumberFormat="1" applyFont="1" applyFill="1" applyBorder="1" applyAlignment="1" applyProtection="1">
      <alignment horizontal="center" vertical="center"/>
      <protection hidden="1"/>
    </xf>
    <xf numFmtId="189" fontId="4" fillId="0" borderId="42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42" xfId="9" applyNumberFormat="1" applyFont="1" applyFill="1" applyBorder="1" applyAlignment="1" applyProtection="1">
      <alignment horizontal="center" vertical="center" shrinkToFit="1"/>
      <protection hidden="1"/>
    </xf>
    <xf numFmtId="3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42" xfId="9" applyNumberFormat="1" applyFont="1" applyFill="1" applyBorder="1" applyAlignment="1" applyProtection="1">
      <alignment horizontal="right" vertical="center" shrinkToFit="1"/>
      <protection hidden="1"/>
    </xf>
    <xf numFmtId="3" fontId="4" fillId="0" borderId="54" xfId="13" applyNumberFormat="1" applyFont="1" applyFill="1" applyBorder="1" applyAlignment="1" applyProtection="1">
      <alignment horizontal="center" vertical="center"/>
      <protection hidden="1"/>
    </xf>
    <xf numFmtId="3" fontId="4" fillId="0" borderId="37" xfId="13" applyNumberFormat="1" applyFont="1" applyFill="1" applyBorder="1" applyAlignment="1" applyProtection="1">
      <alignment horizontal="left" vertical="center"/>
      <protection hidden="1"/>
    </xf>
    <xf numFmtId="3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188" fontId="3" fillId="0" borderId="0" xfId="13" applyFont="1" applyBorder="1" applyAlignment="1" applyProtection="1">
      <alignment horizontal="center" vertical="center"/>
      <protection hidden="1"/>
    </xf>
    <xf numFmtId="188" fontId="4" fillId="0" borderId="0" xfId="13" applyFont="1" applyBorder="1" applyAlignment="1" applyProtection="1">
      <alignment horizontal="center" vertical="center"/>
      <protection hidden="1"/>
    </xf>
    <xf numFmtId="188" fontId="11" fillId="0" borderId="0" xfId="13" applyFont="1" applyBorder="1" applyAlignment="1" applyProtection="1">
      <alignment horizontal="center" vertical="center"/>
      <protection hidden="1"/>
    </xf>
    <xf numFmtId="3" fontId="3" fillId="0" borderId="0" xfId="13" applyNumberFormat="1" applyFont="1" applyAlignment="1" applyProtection="1">
      <alignment vertical="center"/>
      <protection hidden="1"/>
    </xf>
    <xf numFmtId="3" fontId="3" fillId="0" borderId="0" xfId="13" applyNumberFormat="1" applyFont="1" applyAlignment="1" applyProtection="1">
      <alignment horizontal="left" vertical="center"/>
      <protection hidden="1"/>
    </xf>
    <xf numFmtId="188" fontId="3" fillId="0" borderId="0" xfId="13" applyFont="1" applyAlignment="1" applyProtection="1">
      <alignment vertical="center"/>
      <protection hidden="1"/>
    </xf>
    <xf numFmtId="3" fontId="3" fillId="0" borderId="0" xfId="13" applyNumberFormat="1" applyFont="1" applyAlignment="1" applyProtection="1">
      <alignment horizontal="center" vertical="center"/>
      <protection hidden="1"/>
    </xf>
    <xf numFmtId="3" fontId="3" fillId="0" borderId="0" xfId="13" applyNumberFormat="1" applyFont="1" applyFill="1" applyAlignment="1" applyProtection="1">
      <alignment horizontal="center" vertical="center"/>
      <protection hidden="1"/>
    </xf>
    <xf numFmtId="4" fontId="3" fillId="0" borderId="0" xfId="13" applyNumberFormat="1" applyFont="1" applyAlignment="1" applyProtection="1">
      <alignment horizontal="center" vertical="center"/>
      <protection hidden="1"/>
    </xf>
    <xf numFmtId="188" fontId="3" fillId="0" borderId="0" xfId="13" applyFont="1" applyBorder="1" applyAlignment="1" applyProtection="1">
      <alignment vertical="center"/>
      <protection hidden="1"/>
    </xf>
    <xf numFmtId="188" fontId="4" fillId="0" borderId="0" xfId="13" applyFont="1" applyBorder="1" applyAlignment="1" applyProtection="1">
      <alignment vertical="center"/>
      <protection hidden="1"/>
    </xf>
    <xf numFmtId="188" fontId="11" fillId="0" borderId="0" xfId="13" applyFont="1" applyBorder="1" applyAlignment="1" applyProtection="1">
      <alignment vertical="center"/>
      <protection hidden="1"/>
    </xf>
    <xf numFmtId="3" fontId="4" fillId="0" borderId="41" xfId="13" applyNumberFormat="1" applyFont="1" applyBorder="1" applyAlignment="1" applyProtection="1">
      <alignment horizontal="center" vertical="center"/>
      <protection hidden="1"/>
    </xf>
    <xf numFmtId="3" fontId="4" fillId="0" borderId="41" xfId="13" applyNumberFormat="1" applyFont="1" applyBorder="1" applyAlignment="1" applyProtection="1">
      <alignment horizontal="left" vertical="center"/>
      <protection hidden="1"/>
    </xf>
    <xf numFmtId="188" fontId="4" fillId="0" borderId="41" xfId="13" applyFont="1" applyBorder="1" applyAlignment="1" applyProtection="1">
      <alignment vertical="center"/>
      <protection hidden="1"/>
    </xf>
    <xf numFmtId="41" fontId="4" fillId="0" borderId="41" xfId="9" applyNumberFormat="1" applyFont="1" applyBorder="1" applyAlignment="1" applyProtection="1">
      <alignment horizontal="center" vertical="center" shrinkToFit="1"/>
      <protection hidden="1"/>
    </xf>
    <xf numFmtId="195" fontId="4" fillId="0" borderId="41" xfId="9" applyNumberFormat="1" applyFont="1" applyBorder="1" applyAlignment="1" applyProtection="1">
      <alignment horizontal="center" vertical="center" shrinkToFit="1"/>
      <protection hidden="1"/>
    </xf>
    <xf numFmtId="1" fontId="4" fillId="0" borderId="0" xfId="13" applyNumberFormat="1" applyFont="1" applyBorder="1" applyAlignment="1" applyProtection="1">
      <alignment horizontal="center" vertical="center"/>
      <protection hidden="1"/>
    </xf>
    <xf numFmtId="3" fontId="4" fillId="0" borderId="42" xfId="13" applyNumberFormat="1" applyFont="1" applyBorder="1" applyAlignment="1" applyProtection="1">
      <alignment horizontal="center" vertical="center"/>
      <protection hidden="1"/>
    </xf>
    <xf numFmtId="3" fontId="4" fillId="0" borderId="42" xfId="13" applyNumberFormat="1" applyFont="1" applyBorder="1" applyAlignment="1" applyProtection="1">
      <alignment horizontal="left" vertical="center"/>
      <protection hidden="1"/>
    </xf>
    <xf numFmtId="188" fontId="4" fillId="0" borderId="43" xfId="13" applyFont="1" applyBorder="1" applyAlignment="1" applyProtection="1">
      <alignment vertical="center"/>
      <protection hidden="1"/>
    </xf>
    <xf numFmtId="41" fontId="4" fillId="0" borderId="42" xfId="9" applyNumberFormat="1" applyFont="1" applyBorder="1" applyAlignment="1" applyProtection="1">
      <alignment horizontal="center" vertical="center" shrinkToFit="1"/>
      <protection hidden="1"/>
    </xf>
    <xf numFmtId="195" fontId="4" fillId="0" borderId="42" xfId="9" applyNumberFormat="1" applyFont="1" applyFill="1" applyBorder="1" applyAlignment="1" applyProtection="1">
      <alignment horizontal="center" vertical="center" shrinkToFit="1"/>
      <protection hidden="1"/>
    </xf>
    <xf numFmtId="195" fontId="4" fillId="0" borderId="42" xfId="9" applyNumberFormat="1" applyFont="1" applyBorder="1" applyAlignment="1" applyProtection="1">
      <alignment horizontal="center" vertical="center" shrinkToFit="1"/>
      <protection hidden="1"/>
    </xf>
    <xf numFmtId="189" fontId="4" fillId="0" borderId="42" xfId="9" applyNumberFormat="1" applyFont="1" applyBorder="1" applyAlignment="1" applyProtection="1">
      <alignment horizontal="right" vertical="center" shrinkToFit="1"/>
      <protection hidden="1"/>
    </xf>
    <xf numFmtId="3" fontId="4" fillId="0" borderId="43" xfId="13" applyNumberFormat="1" applyFont="1" applyBorder="1" applyAlignment="1" applyProtection="1">
      <alignment horizontal="center" vertical="center"/>
      <protection hidden="1"/>
    </xf>
    <xf numFmtId="3" fontId="4" fillId="0" borderId="43" xfId="13" applyNumberFormat="1" applyFont="1" applyBorder="1" applyAlignment="1" applyProtection="1">
      <alignment horizontal="left" vertical="center"/>
      <protection hidden="1"/>
    </xf>
    <xf numFmtId="41" fontId="4" fillId="0" borderId="43" xfId="9" applyNumberFormat="1" applyFont="1" applyBorder="1" applyAlignment="1" applyProtection="1">
      <alignment horizontal="center" vertical="center" shrinkToFit="1"/>
      <protection hidden="1"/>
    </xf>
    <xf numFmtId="195" fontId="4" fillId="0" borderId="43" xfId="9" applyNumberFormat="1" applyFont="1" applyBorder="1" applyAlignment="1" applyProtection="1">
      <alignment horizontal="center" vertical="center" shrinkToFit="1"/>
      <protection hidden="1"/>
    </xf>
    <xf numFmtId="3" fontId="4" fillId="0" borderId="43" xfId="13" applyNumberFormat="1" applyFont="1" applyFill="1" applyBorder="1" applyAlignment="1" applyProtection="1">
      <alignment horizontal="left" vertical="center"/>
      <protection hidden="1"/>
    </xf>
    <xf numFmtId="3" fontId="3" fillId="0" borderId="39" xfId="13" applyNumberFormat="1" applyFont="1" applyBorder="1" applyAlignment="1" applyProtection="1">
      <alignment vertical="center"/>
      <protection hidden="1"/>
    </xf>
    <xf numFmtId="3" fontId="3" fillId="0" borderId="39" xfId="13" applyNumberFormat="1" applyFont="1" applyBorder="1" applyAlignment="1" applyProtection="1">
      <alignment horizontal="left" vertical="center"/>
      <protection hidden="1"/>
    </xf>
    <xf numFmtId="188" fontId="3" fillId="0" borderId="39" xfId="13" applyFont="1" applyBorder="1" applyAlignment="1" applyProtection="1">
      <alignment horizontal="center" vertical="center"/>
      <protection hidden="1"/>
    </xf>
    <xf numFmtId="41" fontId="3" fillId="2" borderId="39" xfId="9" applyNumberFormat="1" applyFont="1" applyFill="1" applyBorder="1" applyAlignment="1" applyProtection="1">
      <alignment horizontal="center" vertical="center" shrinkToFit="1"/>
      <protection hidden="1"/>
    </xf>
    <xf numFmtId="4" fontId="3" fillId="2" borderId="39" xfId="9" applyNumberFormat="1" applyFont="1" applyFill="1" applyBorder="1" applyAlignment="1" applyProtection="1">
      <alignment horizontal="center" vertical="center" shrinkToFit="1"/>
      <protection hidden="1"/>
    </xf>
    <xf numFmtId="41" fontId="3" fillId="0" borderId="39" xfId="9" applyNumberFormat="1" applyFont="1" applyBorder="1" applyAlignment="1" applyProtection="1">
      <alignment horizontal="center" vertical="center" shrinkToFit="1"/>
      <protection hidden="1"/>
    </xf>
    <xf numFmtId="195" fontId="3" fillId="0" borderId="39" xfId="9" applyNumberFormat="1" applyFont="1" applyBorder="1" applyAlignment="1" applyProtection="1">
      <alignment horizontal="center" vertical="center" shrinkToFit="1"/>
      <protection hidden="1"/>
    </xf>
    <xf numFmtId="189" fontId="3" fillId="0" borderId="39" xfId="9" applyNumberFormat="1" applyFont="1" applyBorder="1" applyAlignment="1" applyProtection="1">
      <alignment horizontal="right" vertical="center" shrinkToFit="1"/>
      <protection hidden="1"/>
    </xf>
    <xf numFmtId="189" fontId="3" fillId="0" borderId="0" xfId="9" applyNumberFormat="1" applyFont="1" applyBorder="1" applyAlignment="1" applyProtection="1">
      <alignment horizontal="center" vertical="center" shrinkToFit="1"/>
      <protection hidden="1"/>
    </xf>
    <xf numFmtId="188" fontId="3" fillId="0" borderId="42" xfId="13" applyFont="1" applyBorder="1" applyAlignment="1" applyProtection="1">
      <alignment vertical="center"/>
      <protection hidden="1"/>
    </xf>
    <xf numFmtId="189" fontId="3" fillId="0" borderId="0" xfId="9" applyNumberFormat="1" applyFont="1" applyBorder="1" applyAlignment="1" applyProtection="1">
      <alignment vertical="center"/>
      <protection hidden="1"/>
    </xf>
    <xf numFmtId="188" fontId="3" fillId="0" borderId="43" xfId="13" applyFont="1" applyBorder="1" applyAlignment="1" applyProtection="1">
      <alignment vertical="center"/>
      <protection hidden="1"/>
    </xf>
    <xf numFmtId="189" fontId="3" fillId="0" borderId="0" xfId="9" applyNumberFormat="1" applyFont="1" applyBorder="1" applyAlignment="1" applyProtection="1">
      <alignment vertical="center" shrinkToFit="1"/>
      <protection hidden="1"/>
    </xf>
    <xf numFmtId="3" fontId="4" fillId="0" borderId="44" xfId="13" applyNumberFormat="1" applyFont="1" applyBorder="1" applyAlignment="1" applyProtection="1">
      <alignment horizontal="center" vertical="center"/>
      <protection hidden="1"/>
    </xf>
    <xf numFmtId="3" fontId="4" fillId="0" borderId="50" xfId="13" applyNumberFormat="1" applyFont="1" applyBorder="1" applyAlignment="1" applyProtection="1">
      <alignment horizontal="left" vertical="center"/>
      <protection hidden="1"/>
    </xf>
    <xf numFmtId="17" fontId="3" fillId="0" borderId="50" xfId="13" applyNumberFormat="1" applyFont="1" applyBorder="1" applyAlignment="1" applyProtection="1">
      <alignment horizontal="left" vertical="center"/>
      <protection hidden="1"/>
    </xf>
    <xf numFmtId="189" fontId="3" fillId="0" borderId="0" xfId="9" applyNumberFormat="1" applyFont="1" applyBorder="1" applyAlignment="1" applyProtection="1">
      <alignment horizontal="right" vertical="center" shrinkToFit="1"/>
      <protection hidden="1"/>
    </xf>
    <xf numFmtId="3" fontId="4" fillId="0" borderId="0" xfId="13" applyNumberFormat="1" applyFont="1" applyAlignment="1" applyProtection="1">
      <alignment vertical="center"/>
      <protection hidden="1"/>
    </xf>
    <xf numFmtId="3" fontId="4" fillId="0" borderId="0" xfId="13" applyNumberFormat="1" applyFont="1" applyAlignment="1" applyProtection="1">
      <alignment horizontal="left" vertical="center"/>
      <protection hidden="1"/>
    </xf>
    <xf numFmtId="189" fontId="3" fillId="0" borderId="0" xfId="9" applyNumberFormat="1" applyFont="1" applyFill="1" applyBorder="1" applyAlignment="1" applyProtection="1">
      <alignment horizontal="right" vertical="center" shrinkToFit="1"/>
      <protection hidden="1"/>
    </xf>
    <xf numFmtId="3" fontId="4" fillId="0" borderId="0" xfId="13" applyNumberFormat="1" applyFont="1" applyAlignment="1">
      <alignment vertical="center"/>
    </xf>
    <xf numFmtId="3" fontId="4" fillId="0" borderId="0" xfId="13" applyNumberFormat="1" applyFont="1" applyAlignment="1">
      <alignment horizontal="left" vertical="center"/>
    </xf>
    <xf numFmtId="188" fontId="4" fillId="0" borderId="0" xfId="13" applyFont="1" applyAlignment="1">
      <alignment vertical="center"/>
    </xf>
    <xf numFmtId="3" fontId="4" fillId="0" borderId="0" xfId="13" applyNumberFormat="1" applyFont="1" applyAlignment="1">
      <alignment horizontal="center" vertical="center"/>
    </xf>
    <xf numFmtId="4" fontId="4" fillId="0" borderId="0" xfId="13" applyNumberFormat="1" applyFont="1" applyAlignment="1">
      <alignment horizontal="center" vertical="center"/>
    </xf>
    <xf numFmtId="188" fontId="6" fillId="0" borderId="0" xfId="13" applyFont="1" applyBorder="1" applyAlignment="1">
      <alignment vertical="center"/>
    </xf>
    <xf numFmtId="3" fontId="6" fillId="0" borderId="0" xfId="13" applyNumberFormat="1" applyFont="1" applyAlignment="1">
      <alignment vertical="center"/>
    </xf>
    <xf numFmtId="3" fontId="6" fillId="0" borderId="0" xfId="13" applyNumberFormat="1" applyFont="1" applyAlignment="1">
      <alignment horizontal="left" vertical="center"/>
    </xf>
    <xf numFmtId="3" fontId="6" fillId="0" borderId="0" xfId="13" applyNumberFormat="1" applyFont="1" applyAlignment="1">
      <alignment horizontal="center" vertical="center"/>
    </xf>
    <xf numFmtId="3" fontId="6" fillId="0" borderId="0" xfId="13" applyNumberFormat="1" applyFont="1" applyFill="1" applyAlignment="1">
      <alignment horizontal="center" vertical="center"/>
    </xf>
    <xf numFmtId="4" fontId="6" fillId="0" borderId="0" xfId="13" applyNumberFormat="1" applyFont="1" applyAlignment="1">
      <alignment horizontal="center" vertical="center"/>
    </xf>
    <xf numFmtId="0" fontId="3" fillId="0" borderId="0" xfId="2" applyNumberFormat="1" applyFont="1" applyAlignment="1">
      <alignment horizontal="left"/>
    </xf>
    <xf numFmtId="188" fontId="31" fillId="0" borderId="31" xfId="2" applyFont="1" applyFill="1" applyBorder="1" applyAlignment="1">
      <alignment horizontal="center" vertical="center" wrapText="1"/>
    </xf>
    <xf numFmtId="188" fontId="31" fillId="0" borderId="36" xfId="2" applyFont="1" applyFill="1" applyBorder="1" applyAlignment="1">
      <alignment horizontal="center" vertical="center" wrapText="1"/>
    </xf>
    <xf numFmtId="188" fontId="31" fillId="0" borderId="40" xfId="2" applyFont="1" applyFill="1" applyBorder="1" applyAlignment="1">
      <alignment horizontal="center" vertical="center" wrapText="1"/>
    </xf>
    <xf numFmtId="2" fontId="31" fillId="0" borderId="39" xfId="2" applyNumberFormat="1" applyFont="1" applyFill="1" applyBorder="1" applyAlignment="1">
      <alignment horizontal="center" vertical="center"/>
    </xf>
    <xf numFmtId="2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3" fontId="4" fillId="0" borderId="36" xfId="9" applyNumberFormat="1" applyFont="1" applyFill="1" applyBorder="1" applyAlignment="1" applyProtection="1">
      <alignment horizontal="center" shrinkToFit="1"/>
      <protection hidden="1"/>
    </xf>
    <xf numFmtId="3" fontId="3" fillId="3" borderId="36" xfId="9" applyNumberFormat="1" applyFont="1" applyFill="1" applyBorder="1" applyAlignment="1" applyProtection="1">
      <alignment horizontal="center" shrinkToFit="1"/>
      <protection hidden="1"/>
    </xf>
    <xf numFmtId="3" fontId="4" fillId="0" borderId="36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36" xfId="9" applyNumberFormat="1" applyFont="1" applyFill="1" applyBorder="1" applyAlignment="1" applyProtection="1">
      <alignment horizontal="center" shrinkToFit="1"/>
      <protection hidden="1"/>
    </xf>
    <xf numFmtId="3" fontId="4" fillId="0" borderId="35" xfId="9" applyNumberFormat="1" applyFont="1" applyFill="1" applyBorder="1" applyAlignment="1" applyProtection="1">
      <alignment horizontal="center" shrinkToFit="1"/>
      <protection hidden="1"/>
    </xf>
    <xf numFmtId="188" fontId="24" fillId="0" borderId="39" xfId="13" applyFont="1" applyBorder="1" applyAlignment="1" applyProtection="1">
      <alignment horizontal="center" vertical="center" wrapText="1" shrinkToFit="1"/>
      <protection hidden="1"/>
    </xf>
    <xf numFmtId="188" fontId="3" fillId="0" borderId="31" xfId="13" applyFont="1" applyFill="1" applyBorder="1" applyAlignment="1" applyProtection="1">
      <alignment horizontal="center" vertical="center"/>
      <protection hidden="1"/>
    </xf>
    <xf numFmtId="188" fontId="3" fillId="0" borderId="0" xfId="13" applyFont="1" applyAlignment="1" applyProtection="1">
      <alignment horizontal="center" vertical="center"/>
      <protection hidden="1"/>
    </xf>
    <xf numFmtId="188" fontId="3" fillId="0" borderId="0" xfId="13" applyFont="1" applyFill="1" applyAlignment="1" applyProtection="1">
      <alignment horizontal="center" vertical="center"/>
      <protection hidden="1"/>
    </xf>
    <xf numFmtId="188" fontId="3" fillId="0" borderId="0" xfId="13" applyFont="1" applyFill="1" applyBorder="1" applyAlignment="1" applyProtection="1">
      <alignment horizontal="center" vertical="center"/>
      <protection hidden="1"/>
    </xf>
    <xf numFmtId="188" fontId="6" fillId="0" borderId="0" xfId="2" applyFont="1" applyFill="1" applyBorder="1"/>
    <xf numFmtId="188" fontId="6" fillId="0" borderId="0" xfId="2" applyFont="1" applyBorder="1"/>
    <xf numFmtId="3" fontId="3" fillId="3" borderId="31" xfId="2" applyNumberFormat="1" applyFont="1" applyFill="1" applyBorder="1" applyAlignment="1">
      <alignment horizontal="center"/>
    </xf>
    <xf numFmtId="188" fontId="3" fillId="0" borderId="0" xfId="2" applyFont="1" applyFill="1" applyBorder="1" applyAlignment="1">
      <alignment horizontal="center" vertical="center" wrapText="1"/>
    </xf>
    <xf numFmtId="188" fontId="17" fillId="0" borderId="31" xfId="2" applyFont="1" applyFill="1" applyBorder="1" applyAlignment="1">
      <alignment horizontal="center" vertical="center" wrapText="1"/>
    </xf>
    <xf numFmtId="188" fontId="23" fillId="0" borderId="31" xfId="2" applyFont="1" applyBorder="1"/>
    <xf numFmtId="188" fontId="17" fillId="0" borderId="36" xfId="2" applyFont="1" applyFill="1" applyBorder="1" applyAlignment="1">
      <alignment horizontal="center" vertical="center" wrapText="1"/>
    </xf>
    <xf numFmtId="188" fontId="23" fillId="0" borderId="36" xfId="2" applyFont="1" applyBorder="1"/>
    <xf numFmtId="188" fontId="26" fillId="0" borderId="36" xfId="2" applyFont="1" applyBorder="1" applyAlignment="1">
      <alignment horizontal="center"/>
    </xf>
    <xf numFmtId="188" fontId="17" fillId="0" borderId="40" xfId="2" applyFont="1" applyFill="1" applyBorder="1" applyAlignment="1">
      <alignment horizontal="center" vertical="center" wrapText="1"/>
    </xf>
    <xf numFmtId="188" fontId="23" fillId="0" borderId="40" xfId="2" applyFont="1" applyBorder="1"/>
    <xf numFmtId="0" fontId="3" fillId="0" borderId="39" xfId="2" applyNumberFormat="1" applyFont="1" applyFill="1" applyBorder="1" applyAlignment="1">
      <alignment horizontal="center" vertical="center"/>
    </xf>
    <xf numFmtId="0" fontId="3" fillId="5" borderId="39" xfId="2" applyNumberFormat="1" applyFont="1" applyFill="1" applyBorder="1" applyAlignment="1">
      <alignment horizontal="center" vertical="center"/>
    </xf>
    <xf numFmtId="188" fontId="3" fillId="0" borderId="32" xfId="2" applyFont="1" applyFill="1" applyBorder="1" applyAlignment="1">
      <alignment horizontal="center" vertical="center"/>
    </xf>
    <xf numFmtId="188" fontId="3" fillId="5" borderId="32" xfId="2" applyFont="1" applyFill="1" applyBorder="1" applyAlignment="1">
      <alignment horizontal="center" vertical="center"/>
    </xf>
    <xf numFmtId="3" fontId="3" fillId="4" borderId="39" xfId="2" applyNumberFormat="1" applyFont="1" applyFill="1" applyBorder="1" applyAlignment="1">
      <alignment horizontal="center" vertical="center"/>
    </xf>
    <xf numFmtId="3" fontId="10" fillId="0" borderId="39" xfId="2" applyNumberFormat="1" applyFont="1" applyFill="1" applyBorder="1" applyAlignment="1">
      <alignment horizontal="center" vertical="center" wrapText="1"/>
    </xf>
    <xf numFmtId="3" fontId="3" fillId="0" borderId="39" xfId="2" applyNumberFormat="1" applyFont="1" applyFill="1" applyBorder="1" applyAlignment="1">
      <alignment horizontal="center" vertical="center" shrinkToFit="1"/>
    </xf>
    <xf numFmtId="3" fontId="3" fillId="3" borderId="39" xfId="2" applyNumberFormat="1" applyFont="1" applyFill="1" applyBorder="1" applyAlignment="1">
      <alignment horizontal="center" vertical="center"/>
    </xf>
    <xf numFmtId="3" fontId="3" fillId="0" borderId="39" xfId="2" applyNumberFormat="1" applyFont="1" applyFill="1" applyBorder="1" applyAlignment="1">
      <alignment horizontal="center" vertical="center" wrapText="1"/>
    </xf>
    <xf numFmtId="3" fontId="3" fillId="0" borderId="39" xfId="2" applyNumberFormat="1" applyFont="1" applyFill="1" applyBorder="1" applyAlignment="1">
      <alignment horizontal="center" vertical="center"/>
    </xf>
    <xf numFmtId="193" fontId="3" fillId="0" borderId="39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 wrapText="1"/>
    </xf>
    <xf numFmtId="4" fontId="10" fillId="0" borderId="39" xfId="2" applyNumberFormat="1" applyFont="1" applyFill="1" applyBorder="1" applyAlignment="1">
      <alignment horizontal="center" vertical="center" wrapText="1"/>
    </xf>
    <xf numFmtId="188" fontId="10" fillId="0" borderId="36" xfId="2" applyFont="1" applyFill="1" applyBorder="1" applyAlignment="1">
      <alignment horizontal="center" vertical="center" wrapText="1"/>
    </xf>
    <xf numFmtId="188" fontId="24" fillId="0" borderId="36" xfId="2" applyFont="1" applyFill="1" applyBorder="1" applyAlignment="1" applyProtection="1">
      <alignment horizontal="center" vertical="center" wrapText="1" shrinkToFit="1"/>
      <protection hidden="1"/>
    </xf>
    <xf numFmtId="188" fontId="24" fillId="0" borderId="36" xfId="2" applyFont="1" applyFill="1" applyBorder="1" applyAlignment="1" applyProtection="1">
      <alignment horizontal="center" vertical="center" wrapText="1"/>
      <protection hidden="1"/>
    </xf>
    <xf numFmtId="188" fontId="23" fillId="0" borderId="36" xfId="2" applyFont="1" applyBorder="1" applyAlignment="1" applyProtection="1">
      <alignment horizontal="center" vertical="center" wrapText="1"/>
      <protection hidden="1"/>
    </xf>
    <xf numFmtId="188" fontId="36" fillId="0" borderId="45" xfId="2" applyFont="1" applyFill="1" applyBorder="1" applyAlignment="1">
      <alignment vertical="top" shrinkToFit="1"/>
    </xf>
    <xf numFmtId="1" fontId="4" fillId="0" borderId="0" xfId="2" applyNumberFormat="1" applyFont="1" applyFill="1" applyBorder="1" applyAlignment="1" applyProtection="1">
      <alignment horizontal="center" vertical="top"/>
      <protection hidden="1"/>
    </xf>
    <xf numFmtId="189" fontId="27" fillId="0" borderId="42" xfId="2" applyNumberFormat="1" applyFont="1" applyBorder="1"/>
    <xf numFmtId="2" fontId="23" fillId="0" borderId="42" xfId="2" applyNumberFormat="1" applyFont="1" applyBorder="1"/>
    <xf numFmtId="188" fontId="36" fillId="0" borderId="47" xfId="2" applyFont="1" applyFill="1" applyBorder="1" applyAlignment="1">
      <alignment vertical="top" shrinkToFit="1"/>
    </xf>
    <xf numFmtId="189" fontId="27" fillId="0" borderId="43" xfId="2" applyNumberFormat="1" applyFont="1" applyBorder="1"/>
    <xf numFmtId="2" fontId="23" fillId="0" borderId="43" xfId="2" applyNumberFormat="1" applyFont="1" applyBorder="1"/>
    <xf numFmtId="188" fontId="4" fillId="0" borderId="47" xfId="2" applyFont="1" applyFill="1" applyBorder="1" applyAlignment="1">
      <alignment vertical="top" shrinkToFit="1"/>
    </xf>
    <xf numFmtId="188" fontId="4" fillId="0" borderId="45" xfId="2" applyFont="1" applyFill="1" applyBorder="1" applyAlignment="1">
      <alignment vertical="top" shrinkToFit="1"/>
    </xf>
    <xf numFmtId="0" fontId="6" fillId="0" borderId="45" xfId="2" applyNumberFormat="1" applyFont="1" applyFill="1" applyBorder="1" applyAlignment="1">
      <alignment horizontal="left" vertical="center"/>
    </xf>
    <xf numFmtId="15" fontId="4" fillId="0" borderId="47" xfId="2" applyNumberFormat="1" applyFont="1" applyFill="1" applyBorder="1" applyAlignment="1">
      <alignment horizontal="left" vertical="top" shrinkToFit="1"/>
    </xf>
    <xf numFmtId="0" fontId="4" fillId="0" borderId="45" xfId="2" applyNumberFormat="1" applyFont="1" applyFill="1" applyBorder="1" applyAlignment="1">
      <alignment horizontal="left" vertical="center"/>
    </xf>
    <xf numFmtId="189" fontId="27" fillId="0" borderId="0" xfId="2" applyNumberFormat="1" applyFont="1" applyBorder="1"/>
    <xf numFmtId="2" fontId="23" fillId="0" borderId="0" xfId="2" applyNumberFormat="1" applyFont="1" applyBorder="1"/>
    <xf numFmtId="0" fontId="4" fillId="0" borderId="40" xfId="2" applyNumberFormat="1" applyFont="1" applyFill="1" applyBorder="1" applyAlignment="1">
      <alignment horizontal="left" vertical="center"/>
    </xf>
    <xf numFmtId="15" fontId="4" fillId="0" borderId="38" xfId="2" applyNumberFormat="1" applyFont="1" applyFill="1" applyBorder="1" applyAlignment="1">
      <alignment horizontal="left" vertical="top" shrinkToFit="1"/>
    </xf>
    <xf numFmtId="0" fontId="6" fillId="0" borderId="40" xfId="2" applyNumberFormat="1" applyFont="1" applyFill="1" applyBorder="1" applyAlignment="1">
      <alignment horizontal="left" vertical="center"/>
    </xf>
    <xf numFmtId="0" fontId="3" fillId="0" borderId="34" xfId="2" applyNumberFormat="1" applyFont="1" applyFill="1" applyBorder="1" applyAlignment="1">
      <alignment vertical="top"/>
    </xf>
    <xf numFmtId="0" fontId="3" fillId="0" borderId="39" xfId="2" applyNumberFormat="1" applyFont="1" applyFill="1" applyBorder="1" applyAlignment="1">
      <alignment horizontal="center" vertical="top"/>
    </xf>
    <xf numFmtId="188" fontId="3" fillId="0" borderId="39" xfId="2" applyFont="1" applyFill="1" applyBorder="1" applyAlignment="1">
      <alignment horizontal="left" vertical="center" shrinkToFit="1"/>
    </xf>
    <xf numFmtId="188" fontId="10" fillId="0" borderId="0" xfId="2" applyFont="1" applyBorder="1"/>
    <xf numFmtId="188" fontId="10" fillId="0" borderId="0" xfId="2" applyFont="1"/>
    <xf numFmtId="0" fontId="4" fillId="0" borderId="0" xfId="2" applyNumberFormat="1" applyFont="1" applyFill="1"/>
    <xf numFmtId="188" fontId="4" fillId="0" borderId="0" xfId="2" applyFont="1" applyFill="1" applyAlignment="1">
      <alignment horizontal="left"/>
    </xf>
    <xf numFmtId="3" fontId="4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Alignment="1">
      <alignment horizontal="center"/>
    </xf>
    <xf numFmtId="3" fontId="6" fillId="0" borderId="0" xfId="2" applyNumberFormat="1" applyFont="1" applyAlignment="1">
      <alignment horizontal="center" vertical="center"/>
    </xf>
    <xf numFmtId="193" fontId="4" fillId="0" borderId="0" xfId="2" applyNumberFormat="1" applyFont="1" applyFill="1" applyAlignment="1">
      <alignment horizontal="center"/>
    </xf>
    <xf numFmtId="4" fontId="4" fillId="0" borderId="0" xfId="2" applyNumberFormat="1" applyFont="1" applyFill="1" applyBorder="1" applyAlignment="1">
      <alignment horizontal="center"/>
    </xf>
    <xf numFmtId="188" fontId="6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center"/>
    </xf>
    <xf numFmtId="3" fontId="4" fillId="0" borderId="0" xfId="2" applyNumberFormat="1" applyFont="1" applyFill="1" applyAlignment="1">
      <alignment horizontal="center" vertical="center"/>
    </xf>
    <xf numFmtId="0" fontId="6" fillId="0" borderId="0" xfId="2" applyNumberFormat="1" applyFont="1"/>
    <xf numFmtId="3" fontId="6" fillId="0" borderId="0" xfId="2" applyNumberFormat="1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/>
    </xf>
    <xf numFmtId="193" fontId="6" fillId="0" borderId="0" xfId="2" applyNumberFormat="1" applyFont="1" applyAlignment="1">
      <alignment horizontal="center"/>
    </xf>
    <xf numFmtId="3" fontId="6" fillId="0" borderId="0" xfId="2" applyNumberFormat="1" applyFont="1" applyAlignment="1"/>
    <xf numFmtId="193" fontId="6" fillId="0" borderId="0" xfId="2" applyNumberFormat="1" applyFont="1" applyAlignment="1">
      <alignment horizontal="center" vertical="center"/>
    </xf>
    <xf numFmtId="4" fontId="6" fillId="0" borderId="0" xfId="2" applyNumberFormat="1" applyFont="1" applyBorder="1"/>
    <xf numFmtId="188" fontId="4" fillId="0" borderId="0" xfId="2" applyFont="1" applyBorder="1"/>
    <xf numFmtId="188" fontId="4" fillId="0" borderId="0" xfId="2" applyFont="1"/>
    <xf numFmtId="4" fontId="6" fillId="0" borderId="0" xfId="2" applyNumberFormat="1" applyFont="1" applyBorder="1" applyAlignment="1">
      <alignment horizontal="center"/>
    </xf>
    <xf numFmtId="0" fontId="4" fillId="0" borderId="0" xfId="2" applyNumberFormat="1" applyFont="1"/>
    <xf numFmtId="188" fontId="4" fillId="0" borderId="0" xfId="2" applyFont="1" applyAlignment="1">
      <alignment horizontal="left"/>
    </xf>
    <xf numFmtId="3" fontId="3" fillId="0" borderId="0" xfId="2" applyNumberFormat="1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 vertical="center"/>
    </xf>
    <xf numFmtId="193" fontId="4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center"/>
    </xf>
    <xf numFmtId="188" fontId="6" fillId="0" borderId="0" xfId="14" applyFont="1"/>
    <xf numFmtId="1" fontId="6" fillId="0" borderId="0" xfId="14" applyNumberFormat="1" applyFont="1"/>
    <xf numFmtId="188" fontId="8" fillId="0" borderId="0" xfId="14" applyFont="1"/>
    <xf numFmtId="188" fontId="8" fillId="0" borderId="0" xfId="14" applyFont="1" applyAlignment="1">
      <alignment horizontal="center"/>
    </xf>
    <xf numFmtId="3" fontId="8" fillId="0" borderId="0" xfId="14" applyNumberFormat="1" applyFont="1" applyAlignment="1">
      <alignment horizontal="right"/>
    </xf>
    <xf numFmtId="0" fontId="6" fillId="0" borderId="0" xfId="14" applyNumberFormat="1" applyFont="1"/>
    <xf numFmtId="0" fontId="18" fillId="0" borderId="0" xfId="14" applyNumberFormat="1" applyFont="1" applyFill="1" applyBorder="1" applyAlignment="1">
      <alignment horizontal="center"/>
    </xf>
    <xf numFmtId="191" fontId="18" fillId="0" borderId="0" xfId="14" applyNumberFormat="1" applyFont="1" applyFill="1" applyBorder="1" applyAlignment="1">
      <alignment horizontal="right"/>
    </xf>
    <xf numFmtId="0" fontId="18" fillId="0" borderId="0" xfId="14" applyNumberFormat="1" applyFont="1" applyFill="1" applyBorder="1"/>
    <xf numFmtId="197" fontId="6" fillId="0" borderId="0" xfId="14" applyNumberFormat="1" applyFont="1"/>
    <xf numFmtId="188" fontId="10" fillId="0" borderId="0" xfId="14" applyFont="1"/>
    <xf numFmtId="1" fontId="10" fillId="0" borderId="0" xfId="14" applyNumberFormat="1" applyFont="1"/>
    <xf numFmtId="2" fontId="36" fillId="0" borderId="0" xfId="14" applyNumberFormat="1" applyFont="1" applyFill="1" applyBorder="1" applyProtection="1">
      <protection hidden="1"/>
    </xf>
    <xf numFmtId="3" fontId="36" fillId="0" borderId="0" xfId="14" applyNumberFormat="1" applyFont="1" applyAlignment="1" applyProtection="1">
      <protection hidden="1"/>
    </xf>
    <xf numFmtId="188" fontId="36" fillId="0" borderId="0" xfId="14" applyFont="1" applyAlignment="1" applyProtection="1">
      <alignment horizontal="center"/>
      <protection hidden="1"/>
    </xf>
    <xf numFmtId="188" fontId="36" fillId="0" borderId="0" xfId="14" applyFont="1" applyAlignment="1" applyProtection="1">
      <protection hidden="1"/>
    </xf>
    <xf numFmtId="188" fontId="18" fillId="0" borderId="0" xfId="14" applyFont="1" applyAlignment="1">
      <alignment horizontal="center"/>
    </xf>
    <xf numFmtId="3" fontId="18" fillId="0" borderId="0" xfId="14" applyNumberFormat="1" applyFont="1"/>
    <xf numFmtId="188" fontId="18" fillId="0" borderId="0" xfId="14" applyFont="1"/>
    <xf numFmtId="1" fontId="18" fillId="0" borderId="0" xfId="14" applyNumberFormat="1" applyFont="1"/>
    <xf numFmtId="188" fontId="18" fillId="0" borderId="0" xfId="14" applyFont="1" applyAlignment="1">
      <alignment horizontal="right"/>
    </xf>
    <xf numFmtId="188" fontId="30" fillId="0" borderId="0" xfId="14" applyFont="1" applyFill="1" applyAlignment="1">
      <alignment vertical="top"/>
    </xf>
    <xf numFmtId="188" fontId="23" fillId="0" borderId="36" xfId="2" applyFont="1" applyBorder="1" applyAlignment="1">
      <alignment horizontal="center" vertical="center"/>
    </xf>
    <xf numFmtId="0" fontId="36" fillId="0" borderId="0" xfId="0" applyFont="1" applyAlignment="1" applyProtection="1">
      <alignment vertical="center"/>
      <protection hidden="1"/>
    </xf>
    <xf numFmtId="0" fontId="8" fillId="0" borderId="0" xfId="0" applyFont="1"/>
    <xf numFmtId="0" fontId="36" fillId="0" borderId="0" xfId="0" applyFont="1" applyFill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2" fontId="3" fillId="0" borderId="39" xfId="9" applyNumberFormat="1" applyFont="1" applyFill="1" applyBorder="1" applyAlignment="1" applyProtection="1">
      <alignment horizontal="center" shrinkToFit="1"/>
      <protection hidden="1"/>
    </xf>
    <xf numFmtId="43" fontId="4" fillId="0" borderId="43" xfId="15" applyFont="1" applyFill="1" applyBorder="1" applyAlignment="1" applyProtection="1">
      <alignment horizontal="center" shrinkToFit="1"/>
      <protection hidden="1"/>
    </xf>
    <xf numFmtId="43" fontId="3" fillId="0" borderId="39" xfId="15" applyFont="1" applyFill="1" applyBorder="1" applyAlignment="1" applyProtection="1">
      <alignment horizontal="center" shrinkToFit="1"/>
      <protection hidden="1"/>
    </xf>
    <xf numFmtId="0" fontId="6" fillId="0" borderId="0" xfId="2" applyNumberFormat="1" applyFont="1" applyBorder="1"/>
    <xf numFmtId="0" fontId="6" fillId="0" borderId="0" xfId="2" applyNumberFormat="1" applyFont="1" applyBorder="1" applyAlignment="1">
      <alignment horizontal="center"/>
    </xf>
    <xf numFmtId="1" fontId="6" fillId="0" borderId="0" xfId="2" applyNumberFormat="1" applyFont="1" applyBorder="1"/>
    <xf numFmtId="0" fontId="10" fillId="0" borderId="0" xfId="2" applyNumberFormat="1" applyFont="1" applyBorder="1"/>
    <xf numFmtId="0" fontId="6" fillId="0" borderId="0" xfId="2" applyNumberFormat="1" applyFont="1" applyBorder="1" applyAlignment="1"/>
    <xf numFmtId="3" fontId="6" fillId="0" borderId="0" xfId="2" applyNumberFormat="1" applyFont="1" applyBorder="1"/>
    <xf numFmtId="3" fontId="6" fillId="0" borderId="0" xfId="2" applyNumberFormat="1" applyFont="1" applyFill="1" applyBorder="1"/>
    <xf numFmtId="3" fontId="18" fillId="0" borderId="0" xfId="2" applyNumberFormat="1" applyFont="1" applyBorder="1"/>
    <xf numFmtId="188" fontId="18" fillId="0" borderId="0" xfId="2" applyFont="1" applyBorder="1"/>
    <xf numFmtId="188" fontId="6" fillId="0" borderId="0" xfId="2" applyNumberFormat="1" applyFont="1" applyBorder="1" applyAlignment="1">
      <alignment horizontal="center" vertical="center"/>
    </xf>
    <xf numFmtId="1" fontId="10" fillId="0" borderId="30" xfId="0" applyNumberFormat="1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3" fontId="10" fillId="0" borderId="31" xfId="0" applyNumberFormat="1" applyFont="1" applyFill="1" applyBorder="1" applyAlignment="1" applyProtection="1">
      <alignment horizontal="center"/>
      <protection hidden="1"/>
    </xf>
    <xf numFmtId="3" fontId="10" fillId="0" borderId="31" xfId="0" applyNumberFormat="1" applyFont="1" applyBorder="1" applyAlignment="1" applyProtection="1">
      <alignment horizontal="center"/>
      <protection hidden="1"/>
    </xf>
    <xf numFmtId="0" fontId="14" fillId="0" borderId="31" xfId="0" applyFont="1" applyBorder="1" applyAlignment="1" applyProtection="1">
      <alignment horizontal="center"/>
      <protection hidden="1"/>
    </xf>
    <xf numFmtId="1" fontId="10" fillId="0" borderId="35" xfId="0" applyNumberFormat="1" applyFont="1" applyBorder="1" applyAlignment="1" applyProtection="1">
      <alignment horizontal="center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3" fontId="10" fillId="0" borderId="36" xfId="0" applyNumberFormat="1" applyFont="1" applyFill="1" applyBorder="1" applyAlignment="1" applyProtection="1">
      <alignment horizontal="center"/>
      <protection hidden="1"/>
    </xf>
    <xf numFmtId="3" fontId="10" fillId="0" borderId="36" xfId="0" applyNumberFormat="1" applyFont="1" applyBorder="1" applyAlignment="1" applyProtection="1">
      <alignment horizontal="center"/>
      <protection hidden="1"/>
    </xf>
    <xf numFmtId="0" fontId="10" fillId="0" borderId="36" xfId="0" applyFont="1" applyBorder="1" applyAlignment="1" applyProtection="1">
      <alignment horizontal="center"/>
      <protection hidden="1"/>
    </xf>
    <xf numFmtId="188" fontId="14" fillId="0" borderId="32" xfId="0" applyNumberFormat="1" applyFont="1" applyBorder="1" applyAlignment="1" applyProtection="1">
      <alignment horizontal="center" vertical="center"/>
      <protection hidden="1"/>
    </xf>
    <xf numFmtId="4" fontId="14" fillId="0" borderId="39" xfId="0" applyNumberFormat="1" applyFont="1" applyBorder="1" applyAlignment="1" applyProtection="1">
      <alignment horizontal="center"/>
      <protection hidden="1"/>
    </xf>
    <xf numFmtId="1" fontId="14" fillId="0" borderId="37" xfId="0" applyNumberFormat="1" applyFont="1" applyBorder="1" applyAlignment="1" applyProtection="1">
      <alignment horizontal="center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3" fontId="10" fillId="0" borderId="40" xfId="0" applyNumberFormat="1" applyFont="1" applyFill="1" applyBorder="1" applyAlignment="1" applyProtection="1">
      <alignment horizontal="center"/>
      <protection hidden="1"/>
    </xf>
    <xf numFmtId="3" fontId="10" fillId="0" borderId="40" xfId="0" applyNumberFormat="1" applyFont="1" applyBorder="1" applyAlignment="1" applyProtection="1">
      <alignment horizontal="center"/>
      <protection hidden="1"/>
    </xf>
    <xf numFmtId="3" fontId="13" fillId="0" borderId="39" xfId="0" applyNumberFormat="1" applyFont="1" applyBorder="1" applyAlignment="1" applyProtection="1">
      <alignment horizontal="center" shrinkToFit="1"/>
      <protection hidden="1"/>
    </xf>
    <xf numFmtId="0" fontId="13" fillId="0" borderId="39" xfId="0" applyFont="1" applyBorder="1" applyAlignment="1" applyProtection="1">
      <alignment horizontal="center" shrinkToFit="1"/>
      <protection hidden="1"/>
    </xf>
    <xf numFmtId="0" fontId="10" fillId="0" borderId="40" xfId="0" applyFont="1" applyBorder="1" applyAlignment="1" applyProtection="1">
      <alignment horizontal="center" shrinkToFit="1"/>
      <protection hidden="1"/>
    </xf>
    <xf numFmtId="3" fontId="15" fillId="0" borderId="39" xfId="0" applyNumberFormat="1" applyFont="1" applyBorder="1" applyAlignment="1" applyProtection="1">
      <alignment horizontal="center" shrinkToFit="1"/>
      <protection hidden="1"/>
    </xf>
    <xf numFmtId="0" fontId="10" fillId="0" borderId="39" xfId="0" applyFont="1" applyBorder="1" applyAlignment="1" applyProtection="1">
      <alignment horizontal="center" shrinkToFit="1"/>
      <protection hidden="1"/>
    </xf>
    <xf numFmtId="0" fontId="10" fillId="0" borderId="2" xfId="0" applyFont="1" applyBorder="1" applyAlignment="1" applyProtection="1">
      <alignment horizontal="center" shrinkToFit="1"/>
      <protection hidden="1"/>
    </xf>
    <xf numFmtId="3" fontId="14" fillId="0" borderId="4" xfId="0" applyNumberFormat="1" applyFont="1" applyBorder="1" applyAlignment="1" applyProtection="1">
      <alignment horizontal="center" shrinkToFit="1"/>
      <protection hidden="1"/>
    </xf>
    <xf numFmtId="188" fontId="14" fillId="0" borderId="32" xfId="0" applyNumberFormat="1" applyFont="1" applyBorder="1" applyAlignment="1" applyProtection="1">
      <alignment horizontal="center" vertical="center" shrinkToFit="1"/>
      <protection hidden="1"/>
    </xf>
    <xf numFmtId="4" fontId="14" fillId="0" borderId="39" xfId="0" applyNumberFormat="1" applyFont="1" applyBorder="1" applyAlignment="1" applyProtection="1">
      <alignment horizontal="center" shrinkToFit="1"/>
      <protection hidden="1"/>
    </xf>
    <xf numFmtId="1" fontId="4" fillId="0" borderId="41" xfId="0" applyNumberFormat="1" applyFont="1" applyBorder="1" applyAlignment="1" applyProtection="1">
      <alignment horizontal="center"/>
      <protection locked="0"/>
    </xf>
    <xf numFmtId="1" fontId="4" fillId="0" borderId="42" xfId="0" applyNumberFormat="1" applyFont="1" applyBorder="1" applyAlignment="1" applyProtection="1">
      <alignment horizontal="center"/>
      <protection locked="0"/>
    </xf>
    <xf numFmtId="0" fontId="17" fillId="0" borderId="42" xfId="0" applyNumberFormat="1" applyFont="1" applyBorder="1" applyAlignment="1" applyProtection="1">
      <alignment horizontal="left" indent="1"/>
      <protection locked="0"/>
    </xf>
    <xf numFmtId="1" fontId="3" fillId="0" borderId="33" xfId="0" applyNumberFormat="1" applyFont="1" applyBorder="1" applyProtection="1">
      <protection hidden="1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3" fillId="0" borderId="39" xfId="0" applyFont="1" applyFill="1" applyBorder="1" applyAlignment="1" applyProtection="1">
      <alignment horizontal="center"/>
      <protection hidden="1"/>
    </xf>
    <xf numFmtId="1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3" fontId="9" fillId="0" borderId="0" xfId="0" applyNumberFormat="1" applyFont="1" applyProtection="1">
      <protection hidden="1"/>
    </xf>
    <xf numFmtId="3" fontId="9" fillId="0" borderId="0" xfId="0" applyNumberFormat="1" applyFont="1" applyFill="1" applyProtection="1"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3" fontId="9" fillId="0" borderId="33" xfId="0" applyNumberFormat="1" applyFont="1" applyBorder="1" applyProtection="1">
      <protection hidden="1"/>
    </xf>
    <xf numFmtId="188" fontId="9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Protection="1">
      <protection hidden="1"/>
    </xf>
    <xf numFmtId="43" fontId="4" fillId="0" borderId="43" xfId="15" applyFont="1" applyFill="1" applyBorder="1" applyAlignment="1" applyProtection="1">
      <alignment horizontal="right" shrinkToFit="1"/>
      <protection hidden="1"/>
    </xf>
    <xf numFmtId="43" fontId="3" fillId="0" borderId="39" xfId="15" applyFont="1" applyFill="1" applyBorder="1" applyAlignment="1" applyProtection="1">
      <alignment horizontal="right" shrinkToFit="1"/>
      <protection hidden="1"/>
    </xf>
    <xf numFmtId="3" fontId="10" fillId="4" borderId="39" xfId="2" applyNumberFormat="1" applyFont="1" applyFill="1" applyBorder="1" applyAlignment="1">
      <alignment horizontal="center" vertical="center" wrapText="1"/>
    </xf>
    <xf numFmtId="0" fontId="4" fillId="0" borderId="42" xfId="9" applyNumberFormat="1" applyFont="1" applyFill="1" applyBorder="1" applyAlignment="1" applyProtection="1">
      <alignment horizontal="center" shrinkToFit="1"/>
      <protection hidden="1"/>
    </xf>
    <xf numFmtId="0" fontId="4" fillId="0" borderId="38" xfId="9" applyNumberFormat="1" applyFont="1" applyFill="1" applyBorder="1" applyAlignment="1" applyProtection="1">
      <alignment horizontal="center" shrinkToFit="1"/>
      <protection hidden="1"/>
    </xf>
    <xf numFmtId="4" fontId="32" fillId="0" borderId="42" xfId="9" applyNumberFormat="1" applyFont="1" applyFill="1" applyBorder="1" applyAlignment="1" applyProtection="1">
      <alignment horizontal="center" vertical="center" shrinkToFit="1"/>
      <protection hidden="1"/>
    </xf>
    <xf numFmtId="4" fontId="31" fillId="2" borderId="32" xfId="2" applyNumberFormat="1" applyFont="1" applyFill="1" applyBorder="1" applyAlignment="1">
      <alignment horizontal="center" vertical="center"/>
    </xf>
    <xf numFmtId="189" fontId="3" fillId="0" borderId="31" xfId="9" applyNumberFormat="1" applyFont="1" applyBorder="1" applyAlignment="1" applyProtection="1">
      <alignment horizontal="center" vertical="center" shrinkToFit="1"/>
      <protection hidden="1"/>
    </xf>
    <xf numFmtId="187" fontId="36" fillId="0" borderId="0" xfId="4" applyNumberFormat="1" applyFont="1" applyFill="1" applyBorder="1" applyAlignment="1" applyProtection="1">
      <alignment horizontal="center" shrinkToFit="1"/>
      <protection hidden="1"/>
    </xf>
    <xf numFmtId="4" fontId="3" fillId="0" borderId="39" xfId="13" applyNumberFormat="1" applyFont="1" applyFill="1" applyBorder="1" applyAlignment="1" applyProtection="1">
      <alignment horizontal="center" vertical="center" shrinkToFit="1"/>
      <protection hidden="1"/>
    </xf>
    <xf numFmtId="4" fontId="4" fillId="0" borderId="42" xfId="9" applyNumberFormat="1" applyFont="1" applyFill="1" applyBorder="1" applyAlignment="1" applyProtection="1">
      <alignment horizontal="center" vertical="center"/>
      <protection hidden="1"/>
    </xf>
    <xf numFmtId="4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4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4" fontId="3" fillId="0" borderId="52" xfId="9" applyNumberFormat="1" applyFont="1" applyBorder="1" applyAlignment="1" applyProtection="1">
      <alignment horizontal="center" vertical="center" shrinkToFit="1"/>
      <protection hidden="1"/>
    </xf>
    <xf numFmtId="4" fontId="3" fillId="0" borderId="51" xfId="9" applyNumberFormat="1" applyFont="1" applyFill="1" applyBorder="1" applyAlignment="1" applyProtection="1">
      <alignment horizontal="center" vertical="center" shrinkToFit="1"/>
      <protection hidden="1"/>
    </xf>
    <xf numFmtId="4" fontId="3" fillId="0" borderId="52" xfId="9" applyNumberFormat="1" applyFont="1" applyFill="1" applyBorder="1" applyAlignment="1" applyProtection="1">
      <alignment horizontal="center" vertical="center" shrinkToFit="1"/>
      <protection hidden="1"/>
    </xf>
    <xf numFmtId="4" fontId="4" fillId="0" borderId="41" xfId="9" applyNumberFormat="1" applyFont="1" applyBorder="1" applyAlignment="1" applyProtection="1">
      <alignment horizontal="center" vertical="center" shrinkToFit="1"/>
      <protection hidden="1"/>
    </xf>
    <xf numFmtId="4" fontId="4" fillId="0" borderId="42" xfId="9" applyNumberFormat="1" applyFont="1" applyBorder="1" applyAlignment="1" applyProtection="1">
      <alignment horizontal="center" vertical="center" shrinkToFit="1"/>
      <protection hidden="1"/>
    </xf>
    <xf numFmtId="4" fontId="4" fillId="0" borderId="43" xfId="9" applyNumberFormat="1" applyFont="1" applyBorder="1" applyAlignment="1" applyProtection="1">
      <alignment horizontal="center" vertical="center" shrinkToFit="1"/>
      <protection hidden="1"/>
    </xf>
    <xf numFmtId="4" fontId="3" fillId="0" borderId="31" xfId="9" applyNumberFormat="1" applyFont="1" applyBorder="1" applyAlignment="1" applyProtection="1">
      <alignment horizontal="center" vertical="center" shrinkToFit="1"/>
      <protection hidden="1"/>
    </xf>
    <xf numFmtId="43" fontId="4" fillId="0" borderId="0" xfId="13" applyNumberFormat="1" applyFont="1" applyFill="1" applyAlignment="1">
      <alignment horizontal="center" vertical="center"/>
    </xf>
    <xf numFmtId="43" fontId="3" fillId="0" borderId="39" xfId="13" applyNumberFormat="1" applyFont="1" applyFill="1" applyBorder="1" applyAlignment="1" applyProtection="1">
      <alignment horizontal="center" vertical="center" shrinkToFit="1"/>
      <protection hidden="1"/>
    </xf>
    <xf numFmtId="43" fontId="4" fillId="0" borderId="41" xfId="13" applyNumberFormat="1" applyFont="1" applyFill="1" applyBorder="1" applyAlignment="1" applyProtection="1">
      <alignment horizontal="center" vertical="center"/>
      <protection hidden="1"/>
    </xf>
    <xf numFmtId="43" fontId="4" fillId="0" borderId="41" xfId="9" applyNumberFormat="1" applyFont="1" applyFill="1" applyBorder="1" applyAlignment="1" applyProtection="1">
      <alignment horizontal="center" vertical="center" shrinkToFit="1"/>
      <protection hidden="1"/>
    </xf>
    <xf numFmtId="43" fontId="4" fillId="0" borderId="0" xfId="13" applyNumberFormat="1" applyFont="1" applyFill="1" applyAlignment="1" applyProtection="1">
      <alignment horizontal="center" vertical="center"/>
      <protection hidden="1"/>
    </xf>
    <xf numFmtId="43" fontId="3" fillId="0" borderId="52" xfId="9" applyNumberFormat="1" applyFont="1" applyFill="1" applyBorder="1" applyAlignment="1" applyProtection="1">
      <alignment horizontal="center" vertical="center" shrinkToFit="1"/>
      <protection hidden="1"/>
    </xf>
    <xf numFmtId="43" fontId="4" fillId="0" borderId="42" xfId="9" applyNumberFormat="1" applyFont="1" applyFill="1" applyBorder="1" applyAlignment="1" applyProtection="1">
      <alignment horizontal="center" vertical="center" shrinkToFit="1"/>
      <protection hidden="1"/>
    </xf>
    <xf numFmtId="43" fontId="3" fillId="0" borderId="0" xfId="13" applyNumberFormat="1" applyFont="1" applyFill="1" applyAlignment="1" applyProtection="1">
      <alignment horizontal="center" vertical="center"/>
      <protection hidden="1"/>
    </xf>
    <xf numFmtId="43" fontId="4" fillId="0" borderId="41" xfId="9" applyNumberFormat="1" applyFont="1" applyBorder="1" applyAlignment="1" applyProtection="1">
      <alignment horizontal="center" vertical="center" shrinkToFit="1"/>
      <protection hidden="1"/>
    </xf>
    <xf numFmtId="43" fontId="4" fillId="0" borderId="42" xfId="9" applyNumberFormat="1" applyFont="1" applyBorder="1" applyAlignment="1" applyProtection="1">
      <alignment horizontal="center" vertical="center" shrinkToFit="1"/>
      <protection hidden="1"/>
    </xf>
    <xf numFmtId="43" fontId="4" fillId="0" borderId="43" xfId="9" applyNumberFormat="1" applyFont="1" applyBorder="1" applyAlignment="1" applyProtection="1">
      <alignment horizontal="center" vertical="center" shrinkToFit="1"/>
      <protection hidden="1"/>
    </xf>
    <xf numFmtId="43" fontId="6" fillId="0" borderId="0" xfId="13" applyNumberFormat="1" applyFont="1" applyFill="1" applyAlignment="1">
      <alignment horizontal="center" vertical="center"/>
    </xf>
    <xf numFmtId="195" fontId="4" fillId="0" borderId="0" xfId="13" applyNumberFormat="1" applyFont="1" applyFill="1" applyAlignment="1">
      <alignment horizontal="center" vertical="center"/>
    </xf>
    <xf numFmtId="195" fontId="10" fillId="0" borderId="39" xfId="13" applyNumberFormat="1" applyFont="1" applyFill="1" applyBorder="1" applyAlignment="1" applyProtection="1">
      <alignment horizontal="center" vertical="center" shrinkToFit="1"/>
      <protection hidden="1"/>
    </xf>
    <xf numFmtId="195" fontId="10" fillId="0" borderId="39" xfId="13" applyNumberFormat="1" applyFont="1" applyFill="1" applyBorder="1" applyAlignment="1" applyProtection="1">
      <alignment horizontal="center" vertical="center"/>
      <protection hidden="1"/>
    </xf>
    <xf numFmtId="195" fontId="4" fillId="0" borderId="41" xfId="13" applyNumberFormat="1" applyFont="1" applyFill="1" applyBorder="1" applyAlignment="1" applyProtection="1">
      <alignment horizontal="center" vertical="center"/>
      <protection hidden="1"/>
    </xf>
    <xf numFmtId="195" fontId="4" fillId="0" borderId="42" xfId="13" applyNumberFormat="1" applyFont="1" applyFill="1" applyBorder="1" applyAlignment="1" applyProtection="1">
      <alignment horizontal="center" vertical="center"/>
      <protection hidden="1"/>
    </xf>
    <xf numFmtId="195" fontId="4" fillId="0" borderId="41" xfId="9" applyNumberFormat="1" applyFont="1" applyFill="1" applyBorder="1" applyAlignment="1" applyProtection="1">
      <alignment horizontal="center" vertical="center" shrinkToFit="1"/>
      <protection hidden="1"/>
    </xf>
    <xf numFmtId="195" fontId="4" fillId="0" borderId="0" xfId="13" applyNumberFormat="1" applyFont="1" applyFill="1" applyAlignment="1" applyProtection="1">
      <alignment horizontal="center" vertical="center"/>
      <protection hidden="1"/>
    </xf>
    <xf numFmtId="195" fontId="4" fillId="0" borderId="43" xfId="13" applyNumberFormat="1" applyFont="1" applyFill="1" applyBorder="1" applyAlignment="1" applyProtection="1">
      <alignment horizontal="center" vertical="center"/>
      <protection hidden="1"/>
    </xf>
    <xf numFmtId="195" fontId="3" fillId="0" borderId="31" xfId="9" applyNumberFormat="1" applyFont="1" applyBorder="1" applyAlignment="1" applyProtection="1">
      <alignment horizontal="center" vertical="center" shrinkToFit="1"/>
      <protection hidden="1"/>
    </xf>
    <xf numFmtId="195" fontId="3" fillId="0" borderId="52" xfId="9" applyNumberFormat="1" applyFont="1" applyBorder="1" applyAlignment="1" applyProtection="1">
      <alignment horizontal="center" vertical="center" shrinkToFit="1"/>
      <protection hidden="1"/>
    </xf>
    <xf numFmtId="195" fontId="4" fillId="0" borderId="43" xfId="9" applyNumberFormat="1" applyFont="1" applyFill="1" applyBorder="1" applyAlignment="1" applyProtection="1">
      <alignment horizontal="center" vertical="center" shrinkToFit="1"/>
      <protection hidden="1"/>
    </xf>
    <xf numFmtId="195" fontId="3" fillId="0" borderId="51" xfId="9" applyNumberFormat="1" applyFont="1" applyFill="1" applyBorder="1" applyAlignment="1" applyProtection="1">
      <alignment horizontal="center" vertical="center" shrinkToFit="1"/>
      <protection hidden="1"/>
    </xf>
    <xf numFmtId="195" fontId="3" fillId="0" borderId="0" xfId="13" applyNumberFormat="1" applyFont="1" applyAlignment="1" applyProtection="1">
      <alignment horizontal="center" vertical="center"/>
      <protection hidden="1"/>
    </xf>
    <xf numFmtId="195" fontId="4" fillId="0" borderId="0" xfId="13" applyNumberFormat="1" applyFont="1" applyAlignment="1">
      <alignment horizontal="center" vertical="center"/>
    </xf>
    <xf numFmtId="195" fontId="6" fillId="0" borderId="0" xfId="13" applyNumberFormat="1" applyFont="1" applyAlignment="1">
      <alignment horizontal="center" vertical="center"/>
    </xf>
    <xf numFmtId="198" fontId="4" fillId="0" borderId="41" xfId="9" applyNumberFormat="1" applyFont="1" applyBorder="1" applyAlignment="1" applyProtection="1">
      <alignment horizontal="center" vertical="center" shrinkToFit="1"/>
      <protection hidden="1"/>
    </xf>
    <xf numFmtId="198" fontId="4" fillId="0" borderId="42" xfId="9" applyNumberFormat="1" applyFont="1" applyBorder="1" applyAlignment="1" applyProtection="1">
      <alignment horizontal="center" vertical="center" shrinkToFit="1"/>
      <protection hidden="1"/>
    </xf>
    <xf numFmtId="198" fontId="4" fillId="0" borderId="43" xfId="9" applyNumberFormat="1" applyFont="1" applyBorder="1" applyAlignment="1" applyProtection="1">
      <alignment horizontal="center" vertical="center" shrinkToFit="1"/>
      <protection hidden="1"/>
    </xf>
    <xf numFmtId="198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198" fontId="3" fillId="0" borderId="31" xfId="9" applyNumberFormat="1" applyFont="1" applyFill="1" applyBorder="1" applyAlignment="1" applyProtection="1">
      <alignment horizontal="center" vertical="center" shrinkToFit="1"/>
      <protection hidden="1"/>
    </xf>
    <xf numFmtId="198" fontId="3" fillId="0" borderId="52" xfId="9" applyNumberFormat="1" applyFont="1" applyBorder="1" applyAlignment="1" applyProtection="1">
      <alignment horizontal="center" vertical="center" shrinkToFit="1"/>
      <protection hidden="1"/>
    </xf>
    <xf numFmtId="198" fontId="4" fillId="0" borderId="42" xfId="9" applyNumberFormat="1" applyFont="1" applyFill="1" applyBorder="1" applyAlignment="1" applyProtection="1">
      <alignment horizontal="center" shrinkToFit="1"/>
      <protection hidden="1"/>
    </xf>
    <xf numFmtId="198" fontId="4" fillId="0" borderId="0" xfId="2" applyNumberFormat="1" applyFont="1" applyFill="1" applyAlignment="1">
      <alignment horizontal="center"/>
    </xf>
    <xf numFmtId="198" fontId="6" fillId="0" borderId="0" xfId="2" applyNumberFormat="1" applyFont="1" applyAlignment="1">
      <alignment horizontal="center"/>
    </xf>
    <xf numFmtId="198" fontId="6" fillId="0" borderId="0" xfId="2" applyNumberFormat="1" applyFont="1"/>
    <xf numFmtId="198" fontId="4" fillId="0" borderId="0" xfId="2" applyNumberFormat="1" applyFont="1" applyAlignment="1">
      <alignment horizontal="center"/>
    </xf>
    <xf numFmtId="199" fontId="4" fillId="0" borderId="42" xfId="9" applyNumberFormat="1" applyFont="1" applyFill="1" applyBorder="1" applyAlignment="1" applyProtection="1">
      <alignment horizontal="center" shrinkToFit="1"/>
      <protection hidden="1"/>
    </xf>
    <xf numFmtId="199" fontId="3" fillId="0" borderId="39" xfId="9" applyNumberFormat="1" applyFont="1" applyFill="1" applyBorder="1" applyAlignment="1" applyProtection="1">
      <alignment horizontal="center" vertical="center" shrinkToFit="1"/>
      <protection hidden="1"/>
    </xf>
    <xf numFmtId="189" fontId="3" fillId="0" borderId="51" xfId="9" applyNumberFormat="1" applyFont="1" applyFill="1" applyBorder="1" applyAlignment="1" applyProtection="1">
      <alignment horizontal="center" vertical="center" shrinkToFit="1"/>
      <protection hidden="1"/>
    </xf>
    <xf numFmtId="189" fontId="3" fillId="0" borderId="39" xfId="15" applyNumberFormat="1" applyFont="1" applyFill="1" applyBorder="1" applyAlignment="1" applyProtection="1">
      <alignment horizontal="center" vertical="center" shrinkToFit="1"/>
      <protection hidden="1"/>
    </xf>
    <xf numFmtId="188" fontId="35" fillId="0" borderId="0" xfId="1" applyNumberFormat="1" applyFont="1" applyFill="1" applyBorder="1" applyAlignment="1" applyProtection="1">
      <alignment horizontal="center"/>
      <protection hidden="1"/>
    </xf>
    <xf numFmtId="188" fontId="36" fillId="0" borderId="0" xfId="1" applyNumberFormat="1" applyFont="1" applyFill="1" applyBorder="1" applyAlignment="1" applyProtection="1">
      <alignment horizontal="center"/>
      <protection hidden="1"/>
    </xf>
    <xf numFmtId="188" fontId="36" fillId="0" borderId="1" xfId="1" applyNumberFormat="1" applyFont="1" applyFill="1" applyBorder="1" applyAlignment="1" applyProtection="1">
      <alignment horizontal="center"/>
      <protection hidden="1"/>
    </xf>
    <xf numFmtId="188" fontId="35" fillId="0" borderId="0" xfId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right"/>
    </xf>
    <xf numFmtId="0" fontId="13" fillId="0" borderId="30" xfId="0" applyFont="1" applyBorder="1" applyAlignment="1" applyProtection="1">
      <alignment horizontal="center"/>
      <protection hidden="1"/>
    </xf>
    <xf numFmtId="0" fontId="13" fillId="0" borderId="33" xfId="0" applyFont="1" applyBorder="1" applyAlignment="1" applyProtection="1">
      <alignment horizontal="center"/>
      <protection hidden="1"/>
    </xf>
    <xf numFmtId="0" fontId="13" fillId="0" borderId="34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3" fontId="14" fillId="0" borderId="34" xfId="0" applyNumberFormat="1" applyFont="1" applyBorder="1" applyAlignment="1" applyProtection="1">
      <alignment horizontal="center" vertical="center"/>
      <protection hidden="1"/>
    </xf>
    <xf numFmtId="3" fontId="14" fillId="0" borderId="38" xfId="0" applyNumberFormat="1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0" fontId="13" fillId="0" borderId="37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3" fontId="3" fillId="0" borderId="32" xfId="0" applyNumberFormat="1" applyFont="1" applyBorder="1" applyAlignment="1" applyProtection="1">
      <alignment horizontal="center"/>
      <protection hidden="1"/>
    </xf>
    <xf numFmtId="3" fontId="10" fillId="0" borderId="31" xfId="0" applyNumberFormat="1" applyFont="1" applyBorder="1" applyAlignment="1" applyProtection="1">
      <alignment horizontal="center" vertical="center"/>
      <protection hidden="1"/>
    </xf>
    <xf numFmtId="3" fontId="10" fillId="0" borderId="40" xfId="0" applyNumberFormat="1" applyFont="1" applyBorder="1" applyAlignment="1" applyProtection="1">
      <alignment horizontal="center" vertical="center"/>
      <protection hidden="1"/>
    </xf>
    <xf numFmtId="3" fontId="10" fillId="0" borderId="31" xfId="0" applyNumberFormat="1" applyFont="1" applyBorder="1" applyAlignment="1" applyProtection="1">
      <alignment horizontal="center" vertical="center" wrapText="1"/>
      <protection hidden="1"/>
    </xf>
    <xf numFmtId="3" fontId="10" fillId="0" borderId="40" xfId="0" applyNumberFormat="1" applyFont="1" applyBorder="1" applyAlignment="1" applyProtection="1">
      <alignment horizontal="center" vertical="center" wrapText="1"/>
      <protection hidden="1"/>
    </xf>
    <xf numFmtId="3" fontId="10" fillId="0" borderId="31" xfId="2" applyNumberFormat="1" applyFont="1" applyFill="1" applyBorder="1" applyAlignment="1">
      <alignment horizontal="center" vertical="center" wrapText="1"/>
    </xf>
    <xf numFmtId="3" fontId="10" fillId="0" borderId="36" xfId="2" applyNumberFormat="1" applyFont="1" applyFill="1" applyBorder="1" applyAlignment="1">
      <alignment horizontal="center" vertical="center" wrapText="1"/>
    </xf>
    <xf numFmtId="3" fontId="10" fillId="0" borderId="40" xfId="2" applyNumberFormat="1" applyFont="1" applyFill="1" applyBorder="1" applyAlignment="1">
      <alignment horizontal="center" vertical="center" wrapText="1"/>
    </xf>
    <xf numFmtId="198" fontId="3" fillId="0" borderId="31" xfId="2" applyNumberFormat="1" applyFont="1" applyFill="1" applyBorder="1" applyAlignment="1">
      <alignment horizontal="center" vertical="center"/>
    </xf>
    <xf numFmtId="198" fontId="3" fillId="0" borderId="40" xfId="2" applyNumberFormat="1" applyFont="1" applyFill="1" applyBorder="1" applyAlignment="1">
      <alignment horizontal="center" vertical="center"/>
    </xf>
    <xf numFmtId="188" fontId="24" fillId="0" borderId="31" xfId="2" applyFont="1" applyFill="1" applyBorder="1" applyAlignment="1" applyProtection="1">
      <alignment horizontal="center" vertical="center" wrapText="1" shrinkToFit="1"/>
      <protection hidden="1"/>
    </xf>
    <xf numFmtId="188" fontId="24" fillId="0" borderId="40" xfId="2" applyFont="1" applyFill="1" applyBorder="1" applyAlignment="1" applyProtection="1">
      <alignment horizontal="center" vertical="center" wrapText="1" shrinkToFit="1"/>
      <protection hidden="1"/>
    </xf>
    <xf numFmtId="188" fontId="11" fillId="0" borderId="0" xfId="1" applyFont="1" applyFill="1" applyBorder="1" applyAlignment="1">
      <alignment horizontal="center" vertical="center"/>
    </xf>
    <xf numFmtId="198" fontId="11" fillId="0" borderId="0" xfId="1" applyNumberFormat="1" applyFont="1" applyFill="1" applyBorder="1" applyAlignment="1">
      <alignment horizontal="center" vertical="center"/>
    </xf>
    <xf numFmtId="188" fontId="4" fillId="0" borderId="1" xfId="1" applyFont="1" applyFill="1" applyBorder="1" applyAlignment="1" applyProtection="1">
      <alignment horizontal="center" vertical="center"/>
      <protection locked="0"/>
    </xf>
    <xf numFmtId="198" fontId="4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31" xfId="2" applyNumberFormat="1" applyFont="1" applyFill="1" applyBorder="1" applyAlignment="1">
      <alignment horizontal="center" vertical="center"/>
    </xf>
    <xf numFmtId="0" fontId="3" fillId="0" borderId="36" xfId="2" applyNumberFormat="1" applyFont="1" applyFill="1" applyBorder="1" applyAlignment="1">
      <alignment horizontal="center" vertical="center"/>
    </xf>
    <xf numFmtId="0" fontId="3" fillId="0" borderId="40" xfId="2" applyNumberFormat="1" applyFont="1" applyFill="1" applyBorder="1" applyAlignment="1">
      <alignment horizontal="center" vertical="center"/>
    </xf>
    <xf numFmtId="0" fontId="3" fillId="5" borderId="31" xfId="2" applyNumberFormat="1" applyFont="1" applyFill="1" applyBorder="1" applyAlignment="1">
      <alignment horizontal="center" vertical="center"/>
    </xf>
    <xf numFmtId="0" fontId="3" fillId="5" borderId="36" xfId="2" applyNumberFormat="1" applyFont="1" applyFill="1" applyBorder="1" applyAlignment="1">
      <alignment horizontal="center" vertical="center"/>
    </xf>
    <xf numFmtId="0" fontId="3" fillId="5" borderId="40" xfId="2" applyNumberFormat="1" applyFont="1" applyFill="1" applyBorder="1" applyAlignment="1">
      <alignment horizontal="center" vertical="center"/>
    </xf>
    <xf numFmtId="188" fontId="3" fillId="0" borderId="31" xfId="2" applyFont="1" applyFill="1" applyBorder="1" applyAlignment="1">
      <alignment horizontal="center" vertical="center"/>
    </xf>
    <xf numFmtId="188" fontId="3" fillId="0" borderId="36" xfId="2" applyFont="1" applyFill="1" applyBorder="1" applyAlignment="1">
      <alignment horizontal="center" vertical="center"/>
    </xf>
    <xf numFmtId="188" fontId="3" fillId="0" borderId="40" xfId="2" applyFont="1" applyFill="1" applyBorder="1" applyAlignment="1">
      <alignment horizontal="center" vertical="center"/>
    </xf>
    <xf numFmtId="188" fontId="3" fillId="5" borderId="31" xfId="2" applyFont="1" applyFill="1" applyBorder="1" applyAlignment="1">
      <alignment horizontal="center" vertical="center"/>
    </xf>
    <xf numFmtId="188" fontId="3" fillId="5" borderId="36" xfId="2" applyFont="1" applyFill="1" applyBorder="1" applyAlignment="1">
      <alignment horizontal="center" vertical="center"/>
    </xf>
    <xf numFmtId="188" fontId="3" fillId="5" borderId="40" xfId="2" applyFont="1" applyFill="1" applyBorder="1" applyAlignment="1">
      <alignment horizontal="center" vertical="center"/>
    </xf>
    <xf numFmtId="3" fontId="3" fillId="0" borderId="39" xfId="2" applyNumberFormat="1" applyFont="1" applyFill="1" applyBorder="1" applyAlignment="1">
      <alignment horizontal="center"/>
    </xf>
    <xf numFmtId="3" fontId="3" fillId="0" borderId="31" xfId="2" applyNumberFormat="1" applyFont="1" applyFill="1" applyBorder="1" applyAlignment="1">
      <alignment horizontal="center" vertical="center" wrapText="1"/>
    </xf>
    <xf numFmtId="3" fontId="3" fillId="0" borderId="36" xfId="2" applyNumberFormat="1" applyFont="1" applyFill="1" applyBorder="1" applyAlignment="1">
      <alignment horizontal="center" vertical="center" wrapText="1"/>
    </xf>
    <xf numFmtId="3" fontId="3" fillId="0" borderId="40" xfId="2" applyNumberFormat="1" applyFont="1" applyFill="1" applyBorder="1" applyAlignment="1">
      <alignment horizontal="center" vertical="center" wrapText="1"/>
    </xf>
    <xf numFmtId="198" fontId="3" fillId="0" borderId="3" xfId="2" applyNumberFormat="1" applyFont="1" applyFill="1" applyBorder="1" applyAlignment="1">
      <alignment horizontal="center"/>
    </xf>
    <xf numFmtId="188" fontId="3" fillId="0" borderId="3" xfId="2" applyFont="1" applyFill="1" applyBorder="1" applyAlignment="1">
      <alignment horizontal="center"/>
    </xf>
    <xf numFmtId="188" fontId="3" fillId="0" borderId="32" xfId="2" applyFont="1" applyFill="1" applyBorder="1" applyAlignment="1">
      <alignment horizontal="center"/>
    </xf>
    <xf numFmtId="193" fontId="3" fillId="0" borderId="31" xfId="2" applyNumberFormat="1" applyFont="1" applyFill="1" applyBorder="1" applyAlignment="1">
      <alignment horizontal="center" vertical="center"/>
    </xf>
    <xf numFmtId="193" fontId="3" fillId="0" borderId="40" xfId="2" applyNumberFormat="1" applyFont="1" applyFill="1" applyBorder="1" applyAlignment="1">
      <alignment horizontal="center" vertical="center"/>
    </xf>
    <xf numFmtId="3" fontId="3" fillId="0" borderId="31" xfId="2" applyNumberFormat="1" applyFont="1" applyFill="1" applyBorder="1" applyAlignment="1">
      <alignment horizontal="center" vertical="center" shrinkToFit="1"/>
    </xf>
    <xf numFmtId="3" fontId="3" fillId="0" borderId="40" xfId="2" applyNumberFormat="1" applyFont="1" applyFill="1" applyBorder="1" applyAlignment="1">
      <alignment horizontal="center" vertical="center" shrinkToFit="1"/>
    </xf>
    <xf numFmtId="188" fontId="3" fillId="0" borderId="2" xfId="2" applyFont="1" applyFill="1" applyBorder="1" applyAlignment="1">
      <alignment horizontal="center"/>
    </xf>
    <xf numFmtId="188" fontId="23" fillId="0" borderId="41" xfId="2" applyFont="1" applyBorder="1" applyAlignment="1" applyProtection="1">
      <alignment horizontal="center" vertical="center" wrapText="1"/>
      <protection hidden="1"/>
    </xf>
    <xf numFmtId="188" fontId="23" fillId="0" borderId="43" xfId="2" applyFont="1" applyBorder="1" applyAlignment="1" applyProtection="1">
      <alignment horizontal="center" vertical="center" wrapText="1"/>
      <protection hidden="1"/>
    </xf>
    <xf numFmtId="188" fontId="23" fillId="0" borderId="44" xfId="2" applyFont="1" applyBorder="1" applyAlignment="1" applyProtection="1">
      <alignment horizontal="center" vertical="center" wrapText="1"/>
      <protection hidden="1"/>
    </xf>
    <xf numFmtId="188" fontId="23" fillId="0" borderId="31" xfId="2" applyFont="1" applyBorder="1" applyAlignment="1">
      <alignment horizontal="center" vertical="center"/>
    </xf>
    <xf numFmtId="188" fontId="23" fillId="0" borderId="36" xfId="2" applyFont="1" applyBorder="1" applyAlignment="1">
      <alignment horizontal="center" vertical="center"/>
    </xf>
    <xf numFmtId="188" fontId="23" fillId="0" borderId="40" xfId="2" applyFont="1" applyBorder="1" applyAlignment="1">
      <alignment horizontal="center" vertical="center"/>
    </xf>
    <xf numFmtId="3" fontId="3" fillId="0" borderId="31" xfId="2" applyNumberFormat="1" applyFont="1" applyFill="1" applyBorder="1" applyAlignment="1">
      <alignment horizontal="center" vertical="center"/>
    </xf>
    <xf numFmtId="3" fontId="3" fillId="0" borderId="36" xfId="2" applyNumberFormat="1" applyFont="1" applyFill="1" applyBorder="1" applyAlignment="1">
      <alignment horizontal="center" vertical="center"/>
    </xf>
    <xf numFmtId="3" fontId="3" fillId="0" borderId="40" xfId="2" applyNumberFormat="1" applyFont="1" applyFill="1" applyBorder="1" applyAlignment="1">
      <alignment horizontal="center" vertical="center"/>
    </xf>
    <xf numFmtId="3" fontId="3" fillId="0" borderId="36" xfId="2" applyNumberFormat="1" applyFont="1" applyFill="1" applyBorder="1" applyAlignment="1">
      <alignment horizontal="center" vertical="center" shrinkToFit="1"/>
    </xf>
    <xf numFmtId="3" fontId="3" fillId="3" borderId="36" xfId="2" applyNumberFormat="1" applyFont="1" applyFill="1" applyBorder="1" applyAlignment="1">
      <alignment horizontal="center" vertical="center"/>
    </xf>
    <xf numFmtId="3" fontId="3" fillId="3" borderId="40" xfId="2" applyNumberFormat="1" applyFont="1" applyFill="1" applyBorder="1" applyAlignment="1">
      <alignment horizontal="center" vertical="center"/>
    </xf>
    <xf numFmtId="198" fontId="3" fillId="0" borderId="32" xfId="2" applyNumberFormat="1" applyFont="1" applyFill="1" applyBorder="1" applyAlignment="1">
      <alignment horizontal="center"/>
    </xf>
    <xf numFmtId="188" fontId="10" fillId="0" borderId="39" xfId="2" applyFont="1" applyFill="1" applyBorder="1" applyAlignment="1">
      <alignment horizontal="center" vertical="center" wrapText="1"/>
    </xf>
    <xf numFmtId="188" fontId="10" fillId="0" borderId="39" xfId="2" applyFont="1" applyFill="1" applyBorder="1" applyAlignment="1" applyProtection="1">
      <alignment horizontal="center" wrapText="1"/>
      <protection hidden="1"/>
    </xf>
    <xf numFmtId="188" fontId="6" fillId="0" borderId="39" xfId="2" applyFont="1" applyFill="1" applyBorder="1"/>
    <xf numFmtId="188" fontId="24" fillId="0" borderId="39" xfId="2" applyFont="1" applyFill="1" applyBorder="1" applyAlignment="1" applyProtection="1">
      <alignment horizontal="center" vertical="center" wrapText="1" shrinkToFit="1"/>
      <protection hidden="1"/>
    </xf>
    <xf numFmtId="188" fontId="24" fillId="0" borderId="39" xfId="2" applyFont="1" applyFill="1" applyBorder="1" applyAlignment="1" applyProtection="1">
      <alignment horizontal="center" vertical="center" wrapText="1"/>
      <protection hidden="1"/>
    </xf>
    <xf numFmtId="3" fontId="10" fillId="0" borderId="30" xfId="2" applyNumberFormat="1" applyFont="1" applyFill="1" applyBorder="1" applyAlignment="1">
      <alignment horizontal="center" vertical="center" wrapText="1"/>
    </xf>
    <xf numFmtId="3" fontId="10" fillId="0" borderId="35" xfId="2" applyNumberFormat="1" applyFont="1" applyFill="1" applyBorder="1" applyAlignment="1">
      <alignment horizontal="center" vertical="center" wrapText="1"/>
    </xf>
    <xf numFmtId="3" fontId="10" fillId="0" borderId="37" xfId="2" applyNumberFormat="1" applyFont="1" applyFill="1" applyBorder="1" applyAlignment="1">
      <alignment horizontal="center" vertical="center" wrapText="1"/>
    </xf>
    <xf numFmtId="4" fontId="10" fillId="0" borderId="31" xfId="2" applyNumberFormat="1" applyFont="1" applyFill="1" applyBorder="1" applyAlignment="1">
      <alignment horizontal="center" vertical="center" wrapText="1"/>
    </xf>
    <xf numFmtId="4" fontId="10" fillId="0" borderId="36" xfId="2" applyNumberFormat="1" applyFont="1" applyFill="1" applyBorder="1" applyAlignment="1">
      <alignment horizontal="center" vertical="center" wrapText="1"/>
    </xf>
    <xf numFmtId="4" fontId="10" fillId="0" borderId="40" xfId="2" applyNumberFormat="1" applyFont="1" applyFill="1" applyBorder="1" applyAlignment="1">
      <alignment horizontal="center" vertical="center" wrapText="1"/>
    </xf>
    <xf numFmtId="188" fontId="10" fillId="0" borderId="3" xfId="13" applyFont="1" applyFill="1" applyBorder="1" applyAlignment="1" applyProtection="1">
      <alignment horizontal="center" vertical="center"/>
      <protection hidden="1"/>
    </xf>
    <xf numFmtId="188" fontId="10" fillId="0" borderId="32" xfId="13" applyFont="1" applyFill="1" applyBorder="1" applyAlignment="1" applyProtection="1">
      <alignment horizontal="center" vertical="center"/>
      <protection hidden="1"/>
    </xf>
    <xf numFmtId="188" fontId="3" fillId="0" borderId="0" xfId="13" applyFont="1" applyFill="1" applyAlignment="1" applyProtection="1">
      <alignment horizontal="center" vertical="center"/>
      <protection locked="0"/>
    </xf>
    <xf numFmtId="188" fontId="4" fillId="0" borderId="0" xfId="13" applyFont="1" applyFill="1" applyAlignment="1" applyProtection="1">
      <alignment horizontal="center" vertical="center"/>
      <protection locked="0"/>
    </xf>
    <xf numFmtId="3" fontId="3" fillId="0" borderId="31" xfId="13" applyNumberFormat="1" applyFont="1" applyFill="1" applyBorder="1" applyAlignment="1" applyProtection="1">
      <alignment horizontal="center" vertical="center"/>
      <protection hidden="1"/>
    </xf>
    <xf numFmtId="3" fontId="3" fillId="0" borderId="36" xfId="13" applyNumberFormat="1" applyFont="1" applyFill="1" applyBorder="1" applyAlignment="1" applyProtection="1">
      <alignment horizontal="center" vertical="center"/>
      <protection hidden="1"/>
    </xf>
    <xf numFmtId="3" fontId="3" fillId="0" borderId="40" xfId="13" applyNumberFormat="1" applyFont="1" applyFill="1" applyBorder="1" applyAlignment="1" applyProtection="1">
      <alignment horizontal="center" vertical="center"/>
      <protection hidden="1"/>
    </xf>
    <xf numFmtId="188" fontId="3" fillId="0" borderId="31" xfId="13" applyFont="1" applyFill="1" applyBorder="1" applyAlignment="1" applyProtection="1">
      <alignment horizontal="center" vertical="center"/>
      <protection hidden="1"/>
    </xf>
    <xf numFmtId="188" fontId="3" fillId="0" borderId="36" xfId="13" applyFont="1" applyFill="1" applyBorder="1" applyAlignment="1" applyProtection="1">
      <alignment horizontal="center" vertical="center"/>
      <protection hidden="1"/>
    </xf>
    <xf numFmtId="188" fontId="3" fillId="0" borderId="40" xfId="13" applyFont="1" applyFill="1" applyBorder="1" applyAlignment="1" applyProtection="1">
      <alignment horizontal="center" vertical="center"/>
      <protection hidden="1"/>
    </xf>
    <xf numFmtId="3" fontId="3" fillId="0" borderId="2" xfId="13" applyNumberFormat="1" applyFont="1" applyFill="1" applyBorder="1" applyAlignment="1" applyProtection="1">
      <alignment horizontal="center" vertical="center"/>
      <protection hidden="1"/>
    </xf>
    <xf numFmtId="3" fontId="3" fillId="0" borderId="3" xfId="13" applyNumberFormat="1" applyFont="1" applyFill="1" applyBorder="1" applyAlignment="1" applyProtection="1">
      <alignment horizontal="center" vertical="center"/>
      <protection hidden="1"/>
    </xf>
    <xf numFmtId="3" fontId="3" fillId="0" borderId="32" xfId="13" applyNumberFormat="1" applyFont="1" applyFill="1" applyBorder="1" applyAlignment="1" applyProtection="1">
      <alignment horizontal="center" vertical="center"/>
      <protection hidden="1"/>
    </xf>
    <xf numFmtId="3" fontId="10" fillId="0" borderId="31" xfId="13" applyNumberFormat="1" applyFont="1" applyFill="1" applyBorder="1" applyAlignment="1" applyProtection="1">
      <alignment horizontal="center" vertical="center" wrapText="1"/>
      <protection hidden="1"/>
    </xf>
    <xf numFmtId="3" fontId="10" fillId="0" borderId="36" xfId="13" applyNumberFormat="1" applyFont="1" applyFill="1" applyBorder="1" applyAlignment="1" applyProtection="1">
      <alignment horizontal="center" vertical="center" wrapText="1"/>
      <protection hidden="1"/>
    </xf>
    <xf numFmtId="3" fontId="10" fillId="0" borderId="40" xfId="13" applyNumberFormat="1" applyFont="1" applyFill="1" applyBorder="1" applyAlignment="1" applyProtection="1">
      <alignment horizontal="center" vertical="center" wrapText="1"/>
      <protection hidden="1"/>
    </xf>
    <xf numFmtId="188" fontId="24" fillId="0" borderId="39" xfId="13" applyFont="1" applyBorder="1" applyAlignment="1" applyProtection="1">
      <alignment horizontal="center" vertical="center" wrapText="1"/>
      <protection hidden="1"/>
    </xf>
    <xf numFmtId="17" fontId="3" fillId="0" borderId="48" xfId="13" applyNumberFormat="1" applyFont="1" applyFill="1" applyBorder="1" applyAlignment="1" applyProtection="1">
      <alignment horizontal="left" vertical="center" shrinkToFit="1"/>
      <protection hidden="1"/>
    </xf>
    <xf numFmtId="17" fontId="3" fillId="0" borderId="49" xfId="13" applyNumberFormat="1" applyFont="1" applyFill="1" applyBorder="1" applyAlignment="1" applyProtection="1">
      <alignment horizontal="left" vertical="center" shrinkToFit="1"/>
      <protection hidden="1"/>
    </xf>
    <xf numFmtId="188" fontId="10" fillId="0" borderId="39" xfId="13" applyFont="1" applyFill="1" applyBorder="1" applyAlignment="1" applyProtection="1">
      <alignment horizontal="center" vertical="center" wrapText="1"/>
      <protection hidden="1"/>
    </xf>
    <xf numFmtId="188" fontId="3" fillId="0" borderId="2" xfId="13" applyFont="1" applyBorder="1" applyAlignment="1" applyProtection="1">
      <alignment horizontal="center" vertical="center" wrapText="1"/>
      <protection hidden="1"/>
    </xf>
    <xf numFmtId="188" fontId="3" fillId="0" borderId="3" xfId="13" applyFont="1" applyBorder="1" applyAlignment="1" applyProtection="1">
      <alignment horizontal="center" vertical="center" wrapText="1"/>
      <protection hidden="1"/>
    </xf>
    <xf numFmtId="188" fontId="4" fillId="0" borderId="3" xfId="13" applyFont="1" applyBorder="1" applyAlignment="1" applyProtection="1">
      <alignment vertical="center"/>
      <protection hidden="1"/>
    </xf>
    <xf numFmtId="188" fontId="4" fillId="0" borderId="32" xfId="13" applyFont="1" applyBorder="1" applyAlignment="1" applyProtection="1">
      <alignment vertical="center"/>
      <protection hidden="1"/>
    </xf>
    <xf numFmtId="3" fontId="3" fillId="0" borderId="37" xfId="13" applyNumberFormat="1" applyFont="1" applyFill="1" applyBorder="1" applyAlignment="1" applyProtection="1">
      <alignment horizontal="center" vertical="center"/>
      <protection hidden="1"/>
    </xf>
    <xf numFmtId="3" fontId="3" fillId="0" borderId="1" xfId="13" applyNumberFormat="1" applyFont="1" applyFill="1" applyBorder="1" applyAlignment="1" applyProtection="1">
      <alignment horizontal="center" vertical="center"/>
      <protection hidden="1"/>
    </xf>
    <xf numFmtId="3" fontId="3" fillId="0" borderId="4" xfId="13" applyNumberFormat="1" applyFont="1" applyFill="1" applyBorder="1" applyAlignment="1" applyProtection="1">
      <alignment horizontal="center" vertical="center"/>
      <protection hidden="1"/>
    </xf>
    <xf numFmtId="188" fontId="3" fillId="0" borderId="2" xfId="13" applyFont="1" applyFill="1" applyBorder="1" applyAlignment="1" applyProtection="1">
      <alignment horizontal="center" vertical="center"/>
      <protection hidden="1"/>
    </xf>
    <xf numFmtId="188" fontId="3" fillId="0" borderId="32" xfId="13" applyFont="1" applyFill="1" applyBorder="1" applyAlignment="1" applyProtection="1">
      <alignment horizontal="center" vertical="center"/>
      <protection hidden="1"/>
    </xf>
    <xf numFmtId="188" fontId="3" fillId="0" borderId="3" xfId="13" applyFont="1" applyFill="1" applyBorder="1" applyAlignment="1" applyProtection="1">
      <alignment horizontal="center" vertical="center"/>
      <protection hidden="1"/>
    </xf>
    <xf numFmtId="3" fontId="3" fillId="0" borderId="30" xfId="13" applyNumberFormat="1" applyFont="1" applyFill="1" applyBorder="1" applyAlignment="1" applyProtection="1">
      <alignment horizontal="center" vertical="center"/>
      <protection hidden="1"/>
    </xf>
    <xf numFmtId="3" fontId="3" fillId="0" borderId="33" xfId="13" applyNumberFormat="1" applyFont="1" applyFill="1" applyBorder="1" applyAlignment="1" applyProtection="1">
      <alignment horizontal="center" vertical="center"/>
      <protection hidden="1"/>
    </xf>
    <xf numFmtId="3" fontId="3" fillId="0" borderId="34" xfId="13" applyNumberFormat="1" applyFont="1" applyFill="1" applyBorder="1" applyAlignment="1" applyProtection="1">
      <alignment horizontal="center" vertical="center"/>
      <protection hidden="1"/>
    </xf>
    <xf numFmtId="3" fontId="3" fillId="0" borderId="31" xfId="13" applyNumberFormat="1" applyFont="1" applyFill="1" applyBorder="1" applyAlignment="1" applyProtection="1">
      <alignment horizontal="center" vertical="center" wrapText="1"/>
      <protection hidden="1"/>
    </xf>
    <xf numFmtId="3" fontId="3" fillId="0" borderId="36" xfId="13" applyNumberFormat="1" applyFont="1" applyFill="1" applyBorder="1" applyAlignment="1" applyProtection="1">
      <alignment horizontal="center" vertical="center" wrapText="1"/>
      <protection hidden="1"/>
    </xf>
    <xf numFmtId="3" fontId="3" fillId="0" borderId="40" xfId="13" applyNumberFormat="1" applyFont="1" applyFill="1" applyBorder="1" applyAlignment="1" applyProtection="1">
      <alignment horizontal="center" vertical="center" wrapText="1"/>
      <protection hidden="1"/>
    </xf>
    <xf numFmtId="188" fontId="10" fillId="0" borderId="2" xfId="13" applyFont="1" applyBorder="1" applyAlignment="1" applyProtection="1">
      <alignment horizontal="center" vertical="center" wrapText="1" shrinkToFit="1"/>
      <protection hidden="1"/>
    </xf>
    <xf numFmtId="188" fontId="10" fillId="0" borderId="3" xfId="13" applyFont="1" applyBorder="1" applyAlignment="1" applyProtection="1">
      <alignment horizontal="center" vertical="center" wrapText="1" shrinkToFit="1"/>
      <protection hidden="1"/>
    </xf>
    <xf numFmtId="188" fontId="10" fillId="0" borderId="32" xfId="13" applyFont="1" applyBorder="1" applyAlignment="1" applyProtection="1">
      <alignment horizontal="center" vertical="center" wrapText="1" shrinkToFit="1"/>
      <protection hidden="1"/>
    </xf>
    <xf numFmtId="188" fontId="24" fillId="0" borderId="39" xfId="13" applyFont="1" applyBorder="1" applyAlignment="1" applyProtection="1">
      <alignment horizontal="center" vertical="center" wrapText="1" shrinkToFit="1"/>
      <protection hidden="1"/>
    </xf>
    <xf numFmtId="188" fontId="3" fillId="0" borderId="48" xfId="13" applyFont="1" applyFill="1" applyBorder="1" applyAlignment="1" applyProtection="1">
      <alignment horizontal="left" vertical="center" shrinkToFit="1"/>
      <protection hidden="1"/>
    </xf>
    <xf numFmtId="188" fontId="3" fillId="0" borderId="49" xfId="13" applyFont="1" applyFill="1" applyBorder="1" applyAlignment="1" applyProtection="1">
      <alignment horizontal="left" vertical="center" shrinkToFit="1"/>
      <protection hidden="1"/>
    </xf>
    <xf numFmtId="188" fontId="3" fillId="0" borderId="0" xfId="13" applyFont="1" applyFill="1" applyBorder="1" applyAlignment="1" applyProtection="1">
      <alignment horizontal="center" vertical="center"/>
      <protection hidden="1"/>
    </xf>
    <xf numFmtId="17" fontId="3" fillId="0" borderId="45" xfId="13" applyNumberFormat="1" applyFont="1" applyFill="1" applyBorder="1" applyAlignment="1" applyProtection="1">
      <alignment horizontal="left" vertical="center" shrinkToFit="1"/>
      <protection hidden="1"/>
    </xf>
    <xf numFmtId="188" fontId="3" fillId="0" borderId="0" xfId="13" applyFont="1" applyFill="1" applyAlignment="1" applyProtection="1">
      <alignment horizontal="center" vertical="center"/>
      <protection hidden="1"/>
    </xf>
    <xf numFmtId="188" fontId="3" fillId="0" borderId="52" xfId="13" applyFont="1" applyFill="1" applyBorder="1" applyAlignment="1" applyProtection="1">
      <alignment horizontal="center" vertical="center"/>
      <protection hidden="1"/>
    </xf>
    <xf numFmtId="188" fontId="10" fillId="0" borderId="2" xfId="13" applyFont="1" applyFill="1" applyBorder="1" applyAlignment="1" applyProtection="1">
      <alignment horizontal="center" vertical="center"/>
      <protection hidden="1"/>
    </xf>
    <xf numFmtId="188" fontId="3" fillId="0" borderId="55" xfId="13" applyFont="1" applyFill="1" applyBorder="1" applyAlignment="1" applyProtection="1">
      <alignment horizontal="center" vertical="center"/>
      <protection hidden="1"/>
    </xf>
    <xf numFmtId="188" fontId="3" fillId="0" borderId="56" xfId="13" applyFont="1" applyFill="1" applyBorder="1" applyAlignment="1" applyProtection="1">
      <alignment horizontal="center" vertical="center"/>
      <protection hidden="1"/>
    </xf>
    <xf numFmtId="188" fontId="3" fillId="0" borderId="57" xfId="13" applyFont="1" applyFill="1" applyBorder="1" applyAlignment="1" applyProtection="1">
      <alignment horizontal="center" vertical="center"/>
      <protection hidden="1"/>
    </xf>
    <xf numFmtId="188" fontId="11" fillId="0" borderId="0" xfId="14" applyFont="1" applyAlignment="1" applyProtection="1">
      <alignment horizontal="center" vertical="center"/>
      <protection locked="0"/>
    </xf>
    <xf numFmtId="188" fontId="3" fillId="0" borderId="0" xfId="13" applyFont="1" applyAlignment="1" applyProtection="1">
      <alignment horizontal="center" vertical="center"/>
      <protection hidden="1"/>
    </xf>
    <xf numFmtId="188" fontId="3" fillId="0" borderId="32" xfId="13" applyFont="1" applyBorder="1" applyAlignment="1" applyProtection="1">
      <alignment horizontal="center" vertical="center" wrapText="1"/>
      <protection hidden="1"/>
    </xf>
    <xf numFmtId="3" fontId="22" fillId="0" borderId="0" xfId="13" applyNumberFormat="1" applyFont="1" applyAlignment="1">
      <alignment horizontal="right" vertical="center"/>
    </xf>
    <xf numFmtId="188" fontId="31" fillId="0" borderId="0" xfId="1" applyFont="1" applyBorder="1" applyAlignment="1">
      <alignment horizontal="center" vertical="center"/>
    </xf>
    <xf numFmtId="188" fontId="32" fillId="0" borderId="1" xfId="1" applyFont="1" applyFill="1" applyBorder="1" applyAlignment="1" applyProtection="1">
      <alignment horizontal="center" vertical="center"/>
      <protection locked="0"/>
    </xf>
    <xf numFmtId="1" fontId="31" fillId="0" borderId="31" xfId="2" applyNumberFormat="1" applyFont="1" applyBorder="1" applyAlignment="1">
      <alignment horizontal="center" vertical="center"/>
    </xf>
    <xf numFmtId="1" fontId="31" fillId="0" borderId="36" xfId="2" applyNumberFormat="1" applyFont="1" applyBorder="1" applyAlignment="1">
      <alignment horizontal="center" vertical="center"/>
    </xf>
    <xf numFmtId="1" fontId="31" fillId="0" borderId="40" xfId="2" applyNumberFormat="1" applyFont="1" applyBorder="1" applyAlignment="1">
      <alignment horizontal="center" vertical="center"/>
    </xf>
    <xf numFmtId="188" fontId="31" fillId="0" borderId="31" xfId="2" applyFont="1" applyBorder="1" applyAlignment="1">
      <alignment horizontal="center" vertical="center"/>
    </xf>
    <xf numFmtId="188" fontId="31" fillId="0" borderId="36" xfId="2" applyFont="1" applyBorder="1" applyAlignment="1">
      <alignment horizontal="center" vertical="center"/>
    </xf>
    <xf numFmtId="188" fontId="31" fillId="0" borderId="40" xfId="2" applyFont="1" applyBorder="1" applyAlignment="1">
      <alignment horizontal="center" vertical="center"/>
    </xf>
    <xf numFmtId="188" fontId="31" fillId="0" borderId="31" xfId="2" applyFont="1" applyFill="1" applyBorder="1" applyAlignment="1">
      <alignment horizontal="center" vertical="center" wrapText="1"/>
    </xf>
    <xf numFmtId="188" fontId="31" fillId="0" borderId="36" xfId="2" applyFont="1" applyFill="1" applyBorder="1" applyAlignment="1">
      <alignment horizontal="center" vertical="center" wrapText="1"/>
    </xf>
    <xf numFmtId="188" fontId="31" fillId="0" borderId="40" xfId="2" applyFont="1" applyFill="1" applyBorder="1" applyAlignment="1">
      <alignment horizontal="center" vertical="center" wrapText="1"/>
    </xf>
    <xf numFmtId="188" fontId="31" fillId="0" borderId="39" xfId="2" applyFont="1" applyBorder="1" applyAlignment="1">
      <alignment horizontal="center"/>
    </xf>
    <xf numFmtId="2" fontId="31" fillId="0" borderId="39" xfId="2" applyNumberFormat="1" applyFont="1" applyFill="1" applyBorder="1" applyAlignment="1">
      <alignment horizontal="center" vertical="center"/>
    </xf>
  </cellXfs>
  <cellStyles count="23">
    <cellStyle name="Comma" xfId="15" builtinId="3"/>
    <cellStyle name="Comma 2" xfId="3"/>
    <cellStyle name="Comma 3" xfId="5"/>
    <cellStyle name="Comma 3 2" xfId="9"/>
    <cellStyle name="Comma 4" xfId="8"/>
    <cellStyle name="Comma 4 3" xfId="16"/>
    <cellStyle name="Comma_Book2 2" xfId="12"/>
    <cellStyle name="Comma_Stat4803" xfId="4"/>
    <cellStyle name="Hyperlink 2" xfId="17"/>
    <cellStyle name="Normal" xfId="0" builtinId="0"/>
    <cellStyle name="Normal 2" xfId="2"/>
    <cellStyle name="Normal 2 2" xfId="7"/>
    <cellStyle name="Normal 3" xfId="10"/>
    <cellStyle name="Normal 4" xfId="14"/>
    <cellStyle name="Normal 5" xfId="6"/>
    <cellStyle name="Normal 5 2" xfId="13"/>
    <cellStyle name="Normal 6" xfId="18"/>
    <cellStyle name="Normal 6 3" xfId="19"/>
    <cellStyle name="Normal_Book2 2" xfId="11"/>
    <cellStyle name="Normal_Stat4803" xfId="1"/>
    <cellStyle name="Percent 2" xfId="20"/>
    <cellStyle name="ปกติ 3" xfId="21"/>
    <cellStyle name="ปกติ_Sheet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0;&#3634;&#3609;&#3586;&#3657;&#3629;&#3617;&#3641;&#3621;&#3626;&#3606;&#3636;&#3605;&#3636;&#3588;&#3604;&#3637;%20&#3629;&#3626;.101%20&#3611;&#3637;&#3591;&#3610;&#3611;&#3619;&#3632;&#3617;&#3634;&#3603;%202562%20(1%20&#3585;.&#3588;.%20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งบประมาณ"/>
      <sheetName val="Sheet1"/>
      <sheetName val="Sheet2"/>
      <sheetName val="ตรวจข้อมูลซ้ำ"/>
      <sheetName val="ตรวจสอบรายชื่อ"/>
      <sheetName val="ข้อมูลทั้งหมด"/>
      <sheetName val="ผู้ต้องหารวม"/>
      <sheetName val="รถของกลางรวม"/>
      <sheetName val="พิกัดหลายแปลงรวม"/>
      <sheetName val="พิกัดพื้นที่ตรวจยึดรวม"/>
      <sheetName val="TOTALall "/>
      <sheetName val="Total คดีสัตว์ป่า"/>
      <sheetName val="รายเดือน (2)"/>
      <sheetName val="หน่วยงาน เรียงตามคดี (2)"/>
      <sheetName val="จังหวัด สบอ"/>
      <sheetName val="คดีไม้พะยูง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อช.ไทรโยค</v>
          </cell>
          <cell r="O2">
            <v>12</v>
          </cell>
          <cell r="P2">
            <v>0</v>
          </cell>
          <cell r="S2">
            <v>0</v>
          </cell>
          <cell r="V2">
            <v>1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N2">
            <v>0</v>
          </cell>
          <cell r="AO2">
            <v>0</v>
          </cell>
          <cell r="AP2">
            <v>0</v>
          </cell>
          <cell r="BU2">
            <v>0</v>
          </cell>
          <cell r="BV2">
            <v>0</v>
          </cell>
          <cell r="BX2">
            <v>0</v>
          </cell>
          <cell r="CV2">
            <v>0</v>
          </cell>
          <cell r="CW2">
            <v>0.92</v>
          </cell>
        </row>
        <row r="3">
          <cell r="B3" t="str">
            <v>สบอ.1 สาขาสระบุรี</v>
          </cell>
          <cell r="O3">
            <v>1</v>
          </cell>
          <cell r="P3">
            <v>0</v>
          </cell>
          <cell r="S3">
            <v>0</v>
          </cell>
          <cell r="V3">
            <v>1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N3">
            <v>0</v>
          </cell>
          <cell r="AO3">
            <v>0</v>
          </cell>
          <cell r="AP3">
            <v>0</v>
          </cell>
          <cell r="BU3">
            <v>0</v>
          </cell>
          <cell r="BV3">
            <v>10000</v>
          </cell>
          <cell r="BX3">
            <v>0</v>
          </cell>
          <cell r="CV3">
            <v>1</v>
          </cell>
          <cell r="CW3">
            <v>0</v>
          </cell>
        </row>
        <row r="4">
          <cell r="B4" t="str">
            <v>อช.ลำคลองงู</v>
          </cell>
          <cell r="O4">
            <v>2</v>
          </cell>
          <cell r="P4">
            <v>1</v>
          </cell>
          <cell r="S4">
            <v>0</v>
          </cell>
          <cell r="V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N4">
            <v>34</v>
          </cell>
          <cell r="AO4">
            <v>3</v>
          </cell>
          <cell r="AP4">
            <v>39</v>
          </cell>
          <cell r="BU4">
            <v>0</v>
          </cell>
          <cell r="BV4">
            <v>0</v>
          </cell>
          <cell r="BX4">
            <v>0</v>
          </cell>
          <cell r="CV4">
            <v>0</v>
          </cell>
          <cell r="CW4">
            <v>0</v>
          </cell>
        </row>
        <row r="5">
          <cell r="B5" t="str">
            <v>ชุดปฏิบัติการพิเศษ 1362</v>
          </cell>
          <cell r="O5">
            <v>1</v>
          </cell>
          <cell r="P5">
            <v>0</v>
          </cell>
          <cell r="S5">
            <v>0</v>
          </cell>
          <cell r="V5">
            <v>1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BU5">
            <v>0</v>
          </cell>
          <cell r="BV5">
            <v>169000</v>
          </cell>
          <cell r="BX5">
            <v>21</v>
          </cell>
          <cell r="CV5">
            <v>0</v>
          </cell>
          <cell r="CW5">
            <v>0</v>
          </cell>
        </row>
        <row r="6">
          <cell r="B6" t="str">
            <v>อช.ไทรโยค</v>
          </cell>
          <cell r="O6">
            <v>1</v>
          </cell>
          <cell r="P6">
            <v>0</v>
          </cell>
          <cell r="S6">
            <v>1</v>
          </cell>
          <cell r="V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</v>
          </cell>
          <cell r="AH6">
            <v>0.3</v>
          </cell>
          <cell r="AN6">
            <v>0</v>
          </cell>
          <cell r="AO6">
            <v>0</v>
          </cell>
          <cell r="AP6">
            <v>0</v>
          </cell>
          <cell r="BU6">
            <v>0</v>
          </cell>
          <cell r="BV6">
            <v>0</v>
          </cell>
          <cell r="BX6">
            <v>0</v>
          </cell>
          <cell r="CV6">
            <v>0</v>
          </cell>
          <cell r="CW6">
            <v>0</v>
          </cell>
        </row>
        <row r="7">
          <cell r="B7" t="str">
            <v>ขหล.อุทยานสมเด็จพระศรีนครินทร์กาญจนบุรี</v>
          </cell>
          <cell r="O7">
            <v>1</v>
          </cell>
          <cell r="P7">
            <v>0</v>
          </cell>
          <cell r="S7">
            <v>1</v>
          </cell>
          <cell r="V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2</v>
          </cell>
          <cell r="AF7">
            <v>0.16</v>
          </cell>
          <cell r="AG7">
            <v>0</v>
          </cell>
          <cell r="AH7">
            <v>0</v>
          </cell>
          <cell r="AN7">
            <v>0</v>
          </cell>
          <cell r="AO7">
            <v>0</v>
          </cell>
          <cell r="AP7">
            <v>0</v>
          </cell>
          <cell r="BU7">
            <v>0</v>
          </cell>
          <cell r="BV7">
            <v>4800</v>
          </cell>
          <cell r="BX7">
            <v>0</v>
          </cell>
          <cell r="CV7">
            <v>0</v>
          </cell>
          <cell r="CW7">
            <v>0</v>
          </cell>
        </row>
        <row r="8">
          <cell r="B8" t="str">
            <v>อช.เขาใหญ่</v>
          </cell>
          <cell r="O8">
            <v>2</v>
          </cell>
          <cell r="P8">
            <v>0</v>
          </cell>
          <cell r="S8">
            <v>0</v>
          </cell>
          <cell r="V8">
            <v>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0</v>
          </cell>
          <cell r="AO8">
            <v>0</v>
          </cell>
          <cell r="AP8">
            <v>0</v>
          </cell>
          <cell r="BU8">
            <v>0</v>
          </cell>
          <cell r="BV8">
            <v>0</v>
          </cell>
          <cell r="BX8">
            <v>0</v>
          </cell>
          <cell r="CV8">
            <v>0</v>
          </cell>
          <cell r="CW8">
            <v>0</v>
          </cell>
        </row>
        <row r="9">
          <cell r="B9" t="str">
            <v>อช.เขาใหญ่</v>
          </cell>
          <cell r="O9">
            <v>3</v>
          </cell>
          <cell r="P9">
            <v>0</v>
          </cell>
          <cell r="S9">
            <v>1</v>
          </cell>
          <cell r="V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BU9">
            <v>0</v>
          </cell>
          <cell r="BV9">
            <v>8500</v>
          </cell>
          <cell r="BX9">
            <v>0</v>
          </cell>
          <cell r="CV9">
            <v>0</v>
          </cell>
          <cell r="CW9">
            <v>0</v>
          </cell>
        </row>
        <row r="10">
          <cell r="B10" t="str">
            <v>ชุดปฏิบัติการพิเศษ 1362</v>
          </cell>
          <cell r="O10">
            <v>1</v>
          </cell>
          <cell r="P10">
            <v>0</v>
          </cell>
          <cell r="S10">
            <v>0</v>
          </cell>
          <cell r="V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BU10">
            <v>0</v>
          </cell>
          <cell r="BV10">
            <v>17000</v>
          </cell>
          <cell r="BX10">
            <v>8</v>
          </cell>
          <cell r="CV10">
            <v>0</v>
          </cell>
          <cell r="CW10">
            <v>0</v>
          </cell>
        </row>
        <row r="11">
          <cell r="B11" t="str">
            <v>อช.ลำคลองงู</v>
          </cell>
          <cell r="O11">
            <v>0</v>
          </cell>
          <cell r="P11">
            <v>0</v>
          </cell>
          <cell r="S11">
            <v>1</v>
          </cell>
          <cell r="V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27</v>
          </cell>
          <cell r="AH11">
            <v>0.67</v>
          </cell>
          <cell r="AN11">
            <v>0</v>
          </cell>
          <cell r="AO11">
            <v>0</v>
          </cell>
          <cell r="AP11">
            <v>0</v>
          </cell>
          <cell r="BU11">
            <v>0</v>
          </cell>
          <cell r="BV11">
            <v>20000</v>
          </cell>
          <cell r="BX11">
            <v>0</v>
          </cell>
          <cell r="CV11">
            <v>0</v>
          </cell>
          <cell r="CW11">
            <v>0</v>
          </cell>
        </row>
        <row r="12">
          <cell r="B12" t="str">
            <v>อช.ปางสีดา</v>
          </cell>
          <cell r="O12">
            <v>2</v>
          </cell>
          <cell r="P12">
            <v>0</v>
          </cell>
          <cell r="S12">
            <v>1</v>
          </cell>
          <cell r="V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  <cell r="AP12">
            <v>0</v>
          </cell>
          <cell r="BU12">
            <v>0</v>
          </cell>
          <cell r="BV12">
            <v>0</v>
          </cell>
          <cell r="BX12">
            <v>0</v>
          </cell>
          <cell r="CV12">
            <v>0</v>
          </cell>
          <cell r="CW12">
            <v>0</v>
          </cell>
        </row>
        <row r="13">
          <cell r="B13" t="str">
            <v>อช.เขาใหญ่</v>
          </cell>
          <cell r="O13">
            <v>1</v>
          </cell>
          <cell r="P13">
            <v>0</v>
          </cell>
          <cell r="S13">
            <v>1</v>
          </cell>
          <cell r="V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</v>
          </cell>
          <cell r="AF13">
            <v>0.18</v>
          </cell>
          <cell r="AG13">
            <v>0</v>
          </cell>
          <cell r="AH13">
            <v>0</v>
          </cell>
          <cell r="AN13">
            <v>0</v>
          </cell>
          <cell r="AO13">
            <v>0</v>
          </cell>
          <cell r="AP13">
            <v>0</v>
          </cell>
          <cell r="BU13">
            <v>0</v>
          </cell>
          <cell r="BV13">
            <v>54000</v>
          </cell>
          <cell r="BX13">
            <v>0</v>
          </cell>
          <cell r="CV13">
            <v>0</v>
          </cell>
          <cell r="CW13">
            <v>0</v>
          </cell>
        </row>
        <row r="14">
          <cell r="B14" t="str">
            <v>อช.เขาแหลม</v>
          </cell>
          <cell r="O14">
            <v>0</v>
          </cell>
          <cell r="P14">
            <v>0</v>
          </cell>
          <cell r="S14">
            <v>1</v>
          </cell>
          <cell r="V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  <cell r="AP14">
            <v>0</v>
          </cell>
          <cell r="BU14">
            <v>0</v>
          </cell>
          <cell r="BV14">
            <v>1500</v>
          </cell>
          <cell r="BX14">
            <v>0</v>
          </cell>
          <cell r="CV14">
            <v>0</v>
          </cell>
          <cell r="CW14">
            <v>0</v>
          </cell>
        </row>
        <row r="15">
          <cell r="B15" t="str">
            <v>อช.เขื่อนศรีนครินทร์</v>
          </cell>
          <cell r="O15">
            <v>1</v>
          </cell>
          <cell r="P15">
            <v>0</v>
          </cell>
          <cell r="S15">
            <v>0</v>
          </cell>
          <cell r="V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0</v>
          </cell>
          <cell r="AP15">
            <v>0</v>
          </cell>
          <cell r="BU15">
            <v>0</v>
          </cell>
          <cell r="BV15">
            <v>0</v>
          </cell>
          <cell r="BX15">
            <v>0</v>
          </cell>
          <cell r="CV15">
            <v>1</v>
          </cell>
          <cell r="CW15">
            <v>1</v>
          </cell>
        </row>
        <row r="16">
          <cell r="B16" t="str">
            <v>อช.แก่งกระจาน</v>
          </cell>
          <cell r="O16">
            <v>4</v>
          </cell>
          <cell r="P16">
            <v>1</v>
          </cell>
          <cell r="S16">
            <v>0</v>
          </cell>
          <cell r="V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12</v>
          </cell>
          <cell r="AO16">
            <v>2</v>
          </cell>
          <cell r="AP16">
            <v>20</v>
          </cell>
          <cell r="BU16">
            <v>0</v>
          </cell>
          <cell r="BV16">
            <v>0</v>
          </cell>
          <cell r="BX16">
            <v>0</v>
          </cell>
          <cell r="CV16">
            <v>0</v>
          </cell>
          <cell r="CW16">
            <v>0</v>
          </cell>
        </row>
        <row r="17">
          <cell r="B17" t="str">
            <v>อช.แก่งกระจาน</v>
          </cell>
          <cell r="O17">
            <v>0</v>
          </cell>
          <cell r="P17">
            <v>1</v>
          </cell>
          <cell r="S17">
            <v>0</v>
          </cell>
          <cell r="V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N17">
            <v>3</v>
          </cell>
          <cell r="AO17">
            <v>1</v>
          </cell>
          <cell r="AP17">
            <v>32</v>
          </cell>
          <cell r="BU17">
            <v>0</v>
          </cell>
          <cell r="BV17">
            <v>0</v>
          </cell>
          <cell r="BX17">
            <v>0</v>
          </cell>
          <cell r="CV17">
            <v>0</v>
          </cell>
          <cell r="CW17">
            <v>0</v>
          </cell>
        </row>
        <row r="18">
          <cell r="B18" t="str">
            <v>อช.ไทรโยค</v>
          </cell>
          <cell r="O18">
            <v>1</v>
          </cell>
          <cell r="P18">
            <v>0</v>
          </cell>
          <cell r="S18">
            <v>0</v>
          </cell>
          <cell r="V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  <cell r="AP18">
            <v>0</v>
          </cell>
          <cell r="BU18">
            <v>0</v>
          </cell>
          <cell r="BV18">
            <v>0</v>
          </cell>
          <cell r="BX18">
            <v>0</v>
          </cell>
          <cell r="CV18">
            <v>0</v>
          </cell>
          <cell r="CW18">
            <v>4.5999999999999996</v>
          </cell>
        </row>
        <row r="19">
          <cell r="B19" t="str">
            <v>ขหล.คุ้งกระเบน</v>
          </cell>
          <cell r="O19">
            <v>0</v>
          </cell>
          <cell r="P19">
            <v>0</v>
          </cell>
          <cell r="S19">
            <v>1</v>
          </cell>
          <cell r="V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9</v>
          </cell>
          <cell r="AF19">
            <v>0.86</v>
          </cell>
          <cell r="AG19">
            <v>0</v>
          </cell>
          <cell r="AH19">
            <v>0</v>
          </cell>
          <cell r="AN19">
            <v>0</v>
          </cell>
          <cell r="AO19">
            <v>0</v>
          </cell>
          <cell r="AP19">
            <v>0</v>
          </cell>
          <cell r="BU19">
            <v>0</v>
          </cell>
          <cell r="BV19">
            <v>0</v>
          </cell>
          <cell r="BX19">
            <v>0</v>
          </cell>
          <cell r="CV19">
            <v>0</v>
          </cell>
          <cell r="CW19">
            <v>0</v>
          </cell>
        </row>
        <row r="20">
          <cell r="B20" t="str">
            <v>อช.หมู่เกาะช้าง</v>
          </cell>
          <cell r="O20">
            <v>0</v>
          </cell>
          <cell r="P20">
            <v>1</v>
          </cell>
          <cell r="S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N20">
            <v>0</v>
          </cell>
          <cell r="AO20">
            <v>2</v>
          </cell>
          <cell r="AP20">
            <v>89</v>
          </cell>
          <cell r="BU20">
            <v>75288</v>
          </cell>
          <cell r="BV20">
            <v>0</v>
          </cell>
          <cell r="BX20">
            <v>0</v>
          </cell>
          <cell r="CV20">
            <v>0</v>
          </cell>
          <cell r="CW20">
            <v>0</v>
          </cell>
        </row>
        <row r="21">
          <cell r="B21" t="str">
            <v>อช.เขาแหลม</v>
          </cell>
          <cell r="O21">
            <v>0</v>
          </cell>
          <cell r="P21">
            <v>0</v>
          </cell>
          <cell r="S21">
            <v>1</v>
          </cell>
          <cell r="V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5</v>
          </cell>
          <cell r="AF21">
            <v>1.36</v>
          </cell>
          <cell r="AG21">
            <v>0</v>
          </cell>
          <cell r="AH21">
            <v>0</v>
          </cell>
          <cell r="AN21">
            <v>0</v>
          </cell>
          <cell r="AO21">
            <v>0</v>
          </cell>
          <cell r="AP21">
            <v>0</v>
          </cell>
          <cell r="BU21">
            <v>0</v>
          </cell>
          <cell r="BV21">
            <v>10000</v>
          </cell>
          <cell r="BX21">
            <v>0</v>
          </cell>
          <cell r="CV21">
            <v>0</v>
          </cell>
          <cell r="CW21">
            <v>0</v>
          </cell>
        </row>
        <row r="22">
          <cell r="B22" t="str">
            <v>อช.เขื่อนศรีนครินทร์</v>
          </cell>
          <cell r="O22">
            <v>1</v>
          </cell>
          <cell r="P22">
            <v>0</v>
          </cell>
          <cell r="S22">
            <v>0</v>
          </cell>
          <cell r="V22">
            <v>1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N22">
            <v>0</v>
          </cell>
          <cell r="AO22">
            <v>0</v>
          </cell>
          <cell r="AP22">
            <v>0</v>
          </cell>
          <cell r="BU22">
            <v>0</v>
          </cell>
          <cell r="BV22">
            <v>0</v>
          </cell>
          <cell r="BX22">
            <v>0</v>
          </cell>
          <cell r="CV22">
            <v>0</v>
          </cell>
          <cell r="CW22">
            <v>0</v>
          </cell>
        </row>
        <row r="23">
          <cell r="B23" t="str">
            <v>อช.เขื่อนศรีนครินทร์</v>
          </cell>
          <cell r="O23">
            <v>1</v>
          </cell>
          <cell r="P23">
            <v>0</v>
          </cell>
          <cell r="S23">
            <v>0</v>
          </cell>
          <cell r="V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N23">
            <v>0</v>
          </cell>
          <cell r="AO23">
            <v>0</v>
          </cell>
          <cell r="AP23">
            <v>0</v>
          </cell>
          <cell r="BU23">
            <v>0</v>
          </cell>
          <cell r="BV23">
            <v>0</v>
          </cell>
          <cell r="BX23">
            <v>0</v>
          </cell>
          <cell r="CV23">
            <v>0</v>
          </cell>
          <cell r="CW23">
            <v>16.899999999999999</v>
          </cell>
        </row>
        <row r="24">
          <cell r="B24" t="str">
            <v>อช.เขื่อนศรีนครินทร์</v>
          </cell>
          <cell r="O24">
            <v>1</v>
          </cell>
          <cell r="P24">
            <v>0</v>
          </cell>
          <cell r="S24">
            <v>0</v>
          </cell>
          <cell r="V24">
            <v>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N24">
            <v>0</v>
          </cell>
          <cell r="AO24">
            <v>0</v>
          </cell>
          <cell r="AP24">
            <v>0</v>
          </cell>
          <cell r="BU24">
            <v>0</v>
          </cell>
          <cell r="BV24">
            <v>0</v>
          </cell>
          <cell r="BX24">
            <v>0</v>
          </cell>
          <cell r="CV24">
            <v>0</v>
          </cell>
          <cell r="CW24">
            <v>0</v>
          </cell>
        </row>
        <row r="25">
          <cell r="B25" t="str">
            <v>อช.เขื่อนศรีนครินทร์</v>
          </cell>
          <cell r="O25">
            <v>1</v>
          </cell>
          <cell r="P25">
            <v>0</v>
          </cell>
          <cell r="S25">
            <v>0</v>
          </cell>
          <cell r="V25">
            <v>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N25">
            <v>0</v>
          </cell>
          <cell r="AO25">
            <v>0</v>
          </cell>
          <cell r="AP25">
            <v>0</v>
          </cell>
          <cell r="BU25">
            <v>0</v>
          </cell>
          <cell r="BV25">
            <v>0</v>
          </cell>
          <cell r="BX25">
            <v>0</v>
          </cell>
          <cell r="CV25">
            <v>0</v>
          </cell>
          <cell r="CW25">
            <v>0</v>
          </cell>
        </row>
        <row r="26">
          <cell r="B26" t="str">
            <v>อช.เขื่อนศรีนครินทร์</v>
          </cell>
          <cell r="O26">
            <v>0</v>
          </cell>
          <cell r="P26">
            <v>1</v>
          </cell>
          <cell r="S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N26">
            <v>6</v>
          </cell>
          <cell r="AO26">
            <v>1</v>
          </cell>
          <cell r="AP26">
            <v>62</v>
          </cell>
          <cell r="BU26">
            <v>0</v>
          </cell>
          <cell r="BV26">
            <v>0</v>
          </cell>
          <cell r="BX26">
            <v>0</v>
          </cell>
          <cell r="CV26">
            <v>0</v>
          </cell>
          <cell r="CW26">
            <v>0</v>
          </cell>
        </row>
        <row r="27">
          <cell r="B27" t="str">
            <v>อช.เขื่อนศรีนครินทร์</v>
          </cell>
          <cell r="O27">
            <v>1</v>
          </cell>
          <cell r="P27">
            <v>0</v>
          </cell>
          <cell r="S27">
            <v>0</v>
          </cell>
          <cell r="V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N27">
            <v>0</v>
          </cell>
          <cell r="AO27">
            <v>0</v>
          </cell>
          <cell r="AP27">
            <v>0</v>
          </cell>
          <cell r="BU27">
            <v>0</v>
          </cell>
          <cell r="BV27">
            <v>0</v>
          </cell>
          <cell r="BX27">
            <v>0</v>
          </cell>
          <cell r="CV27">
            <v>0</v>
          </cell>
          <cell r="CW27">
            <v>0</v>
          </cell>
        </row>
        <row r="28">
          <cell r="B28" t="str">
            <v>อช.เขาใหญ่</v>
          </cell>
          <cell r="O28">
            <v>1</v>
          </cell>
          <cell r="P28">
            <v>0</v>
          </cell>
          <cell r="S28">
            <v>0</v>
          </cell>
          <cell r="V28">
            <v>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N28">
            <v>0</v>
          </cell>
          <cell r="AO28">
            <v>0</v>
          </cell>
          <cell r="AP28">
            <v>0</v>
          </cell>
          <cell r="BU28">
            <v>0</v>
          </cell>
          <cell r="BV28">
            <v>0</v>
          </cell>
          <cell r="BX28">
            <v>0</v>
          </cell>
          <cell r="CV28">
            <v>0</v>
          </cell>
          <cell r="CW28">
            <v>0</v>
          </cell>
        </row>
        <row r="29">
          <cell r="B29" t="str">
            <v>ชุดปฏิบัติการพิเศษ 1362</v>
          </cell>
          <cell r="O29">
            <v>1</v>
          </cell>
          <cell r="P29">
            <v>0</v>
          </cell>
          <cell r="S29">
            <v>0</v>
          </cell>
          <cell r="V29">
            <v>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N29">
            <v>0</v>
          </cell>
          <cell r="AO29">
            <v>0</v>
          </cell>
          <cell r="AP29">
            <v>0</v>
          </cell>
          <cell r="BU29">
            <v>0</v>
          </cell>
          <cell r="BV29">
            <v>27000</v>
          </cell>
          <cell r="BX29">
            <v>1</v>
          </cell>
          <cell r="CV29">
            <v>0</v>
          </cell>
          <cell r="CW29">
            <v>0</v>
          </cell>
        </row>
        <row r="30">
          <cell r="B30" t="str">
            <v>อช.หมู่เกาะช้าง</v>
          </cell>
          <cell r="O30">
            <v>1</v>
          </cell>
          <cell r="P30">
            <v>0</v>
          </cell>
          <cell r="S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30</v>
          </cell>
          <cell r="AF30">
            <v>0.67</v>
          </cell>
          <cell r="AG30">
            <v>0</v>
          </cell>
          <cell r="AH30">
            <v>0</v>
          </cell>
          <cell r="AN30">
            <v>0</v>
          </cell>
          <cell r="AO30">
            <v>0</v>
          </cell>
          <cell r="AP30">
            <v>0</v>
          </cell>
          <cell r="BU30">
            <v>0</v>
          </cell>
          <cell r="BV30">
            <v>600</v>
          </cell>
          <cell r="BX30">
            <v>0</v>
          </cell>
          <cell r="CV30">
            <v>0</v>
          </cell>
          <cell r="CW30">
            <v>0</v>
          </cell>
        </row>
        <row r="31">
          <cell r="B31" t="str">
            <v>ขหล.พันท้ายนรสิงห์</v>
          </cell>
          <cell r="O31">
            <v>1</v>
          </cell>
          <cell r="P31">
            <v>0</v>
          </cell>
          <cell r="S31">
            <v>0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N31">
            <v>0</v>
          </cell>
          <cell r="AO31">
            <v>0</v>
          </cell>
          <cell r="AP31">
            <v>0</v>
          </cell>
          <cell r="BU31">
            <v>0</v>
          </cell>
          <cell r="BV31">
            <v>1840</v>
          </cell>
          <cell r="BX31">
            <v>31</v>
          </cell>
          <cell r="CV31">
            <v>0</v>
          </cell>
          <cell r="CW31">
            <v>0</v>
          </cell>
        </row>
        <row r="32">
          <cell r="B32" t="str">
            <v>อช.ลำคลองงู</v>
          </cell>
          <cell r="O32">
            <v>0</v>
          </cell>
          <cell r="P32">
            <v>1</v>
          </cell>
          <cell r="S32">
            <v>0</v>
          </cell>
          <cell r="V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N32">
            <v>2</v>
          </cell>
          <cell r="AO32">
            <v>1</v>
          </cell>
          <cell r="AP32">
            <v>80</v>
          </cell>
          <cell r="BU32">
            <v>187089</v>
          </cell>
          <cell r="BV32">
            <v>0</v>
          </cell>
          <cell r="BX32">
            <v>0</v>
          </cell>
          <cell r="CV32">
            <v>0</v>
          </cell>
          <cell r="CW32">
            <v>0</v>
          </cell>
        </row>
        <row r="33">
          <cell r="B33" t="str">
            <v>อช.ลำคลองงู</v>
          </cell>
          <cell r="O33">
            <v>0</v>
          </cell>
          <cell r="P33">
            <v>0</v>
          </cell>
          <cell r="S33">
            <v>1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8</v>
          </cell>
          <cell r="AF33">
            <v>0.76</v>
          </cell>
          <cell r="AG33">
            <v>0</v>
          </cell>
          <cell r="AH33">
            <v>0</v>
          </cell>
          <cell r="AN33">
            <v>0</v>
          </cell>
          <cell r="AO33">
            <v>0</v>
          </cell>
          <cell r="AP33">
            <v>0</v>
          </cell>
          <cell r="BU33">
            <v>0</v>
          </cell>
          <cell r="BV33">
            <v>30000</v>
          </cell>
          <cell r="BX33">
            <v>0</v>
          </cell>
          <cell r="CV33">
            <v>0</v>
          </cell>
          <cell r="CW33">
            <v>0</v>
          </cell>
        </row>
        <row r="34">
          <cell r="B34" t="str">
            <v>อช.แก่งกระจาน</v>
          </cell>
          <cell r="O34">
            <v>2</v>
          </cell>
          <cell r="P34">
            <v>0</v>
          </cell>
          <cell r="S34">
            <v>0</v>
          </cell>
          <cell r="V34">
            <v>1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N34">
            <v>0</v>
          </cell>
          <cell r="AO34">
            <v>0</v>
          </cell>
          <cell r="AP34">
            <v>0</v>
          </cell>
          <cell r="BU34">
            <v>0</v>
          </cell>
          <cell r="BV34">
            <v>0</v>
          </cell>
          <cell r="BX34">
            <v>0</v>
          </cell>
          <cell r="CV34">
            <v>0</v>
          </cell>
          <cell r="CW34">
            <v>28.3</v>
          </cell>
        </row>
        <row r="35">
          <cell r="B35" t="str">
            <v>อช.เขื่อนศรีนครินทร์</v>
          </cell>
          <cell r="O35">
            <v>1</v>
          </cell>
          <cell r="P35">
            <v>0</v>
          </cell>
          <cell r="S35">
            <v>0</v>
          </cell>
          <cell r="V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N35">
            <v>0</v>
          </cell>
          <cell r="AO35">
            <v>0</v>
          </cell>
          <cell r="AP35">
            <v>0</v>
          </cell>
          <cell r="BU35">
            <v>0</v>
          </cell>
          <cell r="BV35">
            <v>0</v>
          </cell>
          <cell r="BX35">
            <v>0</v>
          </cell>
          <cell r="CV35">
            <v>4</v>
          </cell>
          <cell r="CW35">
            <v>0</v>
          </cell>
        </row>
        <row r="36">
          <cell r="B36" t="str">
            <v>ขสป.อุทยานเสด็จในกรม กรมหลวงชุมพร ด้านทิศเหนือ (ตอนบน)</v>
          </cell>
          <cell r="O36">
            <v>1</v>
          </cell>
          <cell r="P36">
            <v>1</v>
          </cell>
          <cell r="S36">
            <v>0</v>
          </cell>
          <cell r="V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6.24</v>
          </cell>
          <cell r="AG36">
            <v>0</v>
          </cell>
          <cell r="AH36">
            <v>0</v>
          </cell>
          <cell r="AN36">
            <v>11</v>
          </cell>
          <cell r="AO36">
            <v>1</v>
          </cell>
          <cell r="AP36">
            <v>82</v>
          </cell>
          <cell r="BU36">
            <v>962175</v>
          </cell>
          <cell r="BV36">
            <v>0</v>
          </cell>
          <cell r="BX36">
            <v>0</v>
          </cell>
          <cell r="CV36">
            <v>0</v>
          </cell>
          <cell r="CW36">
            <v>0</v>
          </cell>
        </row>
        <row r="37">
          <cell r="B37" t="str">
            <v>อช.แก่งกระจาน</v>
          </cell>
          <cell r="O37">
            <v>0</v>
          </cell>
          <cell r="P37">
            <v>0</v>
          </cell>
          <cell r="S37">
            <v>0</v>
          </cell>
          <cell r="V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N37">
            <v>0</v>
          </cell>
          <cell r="AO37">
            <v>0</v>
          </cell>
          <cell r="AP37">
            <v>0</v>
          </cell>
          <cell r="BU37">
            <v>0</v>
          </cell>
          <cell r="BV37">
            <v>0</v>
          </cell>
          <cell r="BX37">
            <v>0</v>
          </cell>
          <cell r="CV37">
            <v>0</v>
          </cell>
          <cell r="CW37">
            <v>0</v>
          </cell>
        </row>
        <row r="38">
          <cell r="B38" t="str">
            <v>อช.แก่งกระจาน</v>
          </cell>
          <cell r="O38">
            <v>0</v>
          </cell>
          <cell r="P38">
            <v>1</v>
          </cell>
          <cell r="S38">
            <v>0</v>
          </cell>
          <cell r="V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N38">
            <v>2</v>
          </cell>
          <cell r="AO38">
            <v>1</v>
          </cell>
          <cell r="AP38">
            <v>82</v>
          </cell>
          <cell r="BU38">
            <v>0</v>
          </cell>
          <cell r="BV38">
            <v>0</v>
          </cell>
          <cell r="BX38">
            <v>0</v>
          </cell>
          <cell r="CV38">
            <v>0</v>
          </cell>
          <cell r="CW38">
            <v>0</v>
          </cell>
        </row>
        <row r="39">
          <cell r="B39" t="str">
            <v>อช.กุยบุรี</v>
          </cell>
          <cell r="O39">
            <v>2</v>
          </cell>
          <cell r="P39">
            <v>0</v>
          </cell>
          <cell r="S39">
            <v>0</v>
          </cell>
          <cell r="V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N39">
            <v>0</v>
          </cell>
          <cell r="AO39">
            <v>0</v>
          </cell>
          <cell r="AP39">
            <v>0</v>
          </cell>
          <cell r="BU39">
            <v>0</v>
          </cell>
          <cell r="BV39">
            <v>0</v>
          </cell>
          <cell r="BX39">
            <v>0</v>
          </cell>
          <cell r="CV39">
            <v>0</v>
          </cell>
          <cell r="CW39">
            <v>0</v>
          </cell>
        </row>
        <row r="40">
          <cell r="B40" t="str">
            <v>ขสป.ทุ่งใหญ่นเรศวรด้านตะวันตก</v>
          </cell>
          <cell r="O40">
            <v>3</v>
          </cell>
          <cell r="P40">
            <v>0</v>
          </cell>
          <cell r="S40">
            <v>0</v>
          </cell>
          <cell r="V40">
            <v>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N40">
            <v>0</v>
          </cell>
          <cell r="AO40">
            <v>0</v>
          </cell>
          <cell r="AP40">
            <v>0</v>
          </cell>
          <cell r="BU40">
            <v>0</v>
          </cell>
          <cell r="BV40">
            <v>31350</v>
          </cell>
          <cell r="BX40">
            <v>0</v>
          </cell>
          <cell r="CV40">
            <v>0</v>
          </cell>
          <cell r="CW40">
            <v>209</v>
          </cell>
        </row>
        <row r="41">
          <cell r="B41" t="str">
            <v>อช.แก่งกระจาน</v>
          </cell>
          <cell r="O41">
            <v>1</v>
          </cell>
          <cell r="P41">
            <v>0</v>
          </cell>
          <cell r="S41">
            <v>0</v>
          </cell>
          <cell r="V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N41">
            <v>0</v>
          </cell>
          <cell r="AO41">
            <v>0</v>
          </cell>
          <cell r="AP41">
            <v>0</v>
          </cell>
          <cell r="BU41">
            <v>0</v>
          </cell>
          <cell r="BV41">
            <v>0</v>
          </cell>
          <cell r="BX41">
            <v>0</v>
          </cell>
          <cell r="CV41">
            <v>0</v>
          </cell>
          <cell r="CW41">
            <v>1.9</v>
          </cell>
        </row>
        <row r="42">
          <cell r="B42" t="str">
            <v>อช.แก่งกระจาน</v>
          </cell>
          <cell r="O42">
            <v>0</v>
          </cell>
          <cell r="P42">
            <v>0</v>
          </cell>
          <cell r="S42">
            <v>1</v>
          </cell>
          <cell r="V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</v>
          </cell>
          <cell r="AF42">
            <v>2.81</v>
          </cell>
          <cell r="AG42">
            <v>9</v>
          </cell>
          <cell r="AH42">
            <v>7.11</v>
          </cell>
          <cell r="AN42">
            <v>0</v>
          </cell>
          <cell r="AO42">
            <v>0</v>
          </cell>
          <cell r="AP42">
            <v>0</v>
          </cell>
          <cell r="BU42">
            <v>0</v>
          </cell>
          <cell r="BV42">
            <v>170300</v>
          </cell>
          <cell r="BX42">
            <v>0</v>
          </cell>
          <cell r="CV42">
            <v>0</v>
          </cell>
          <cell r="CW42">
            <v>0</v>
          </cell>
        </row>
        <row r="43">
          <cell r="B43" t="str">
            <v>ขสป.เขาอ่างฤๅไน</v>
          </cell>
          <cell r="O43">
            <v>3</v>
          </cell>
          <cell r="P43">
            <v>0</v>
          </cell>
          <cell r="S43">
            <v>1</v>
          </cell>
          <cell r="V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>
            <v>6.8000000000000005E-2</v>
          </cell>
          <cell r="AN43">
            <v>0</v>
          </cell>
          <cell r="AO43">
            <v>0</v>
          </cell>
          <cell r="AP43">
            <v>0</v>
          </cell>
          <cell r="BU43">
            <v>0</v>
          </cell>
          <cell r="BV43">
            <v>0</v>
          </cell>
          <cell r="BX43">
            <v>0</v>
          </cell>
          <cell r="CV43">
            <v>0</v>
          </cell>
          <cell r="CW43">
            <v>0</v>
          </cell>
        </row>
        <row r="44">
          <cell r="B44" t="str">
            <v>อช.ลำคลองงู</v>
          </cell>
          <cell r="O44">
            <v>2</v>
          </cell>
          <cell r="P44">
            <v>0</v>
          </cell>
          <cell r="S44">
            <v>0</v>
          </cell>
          <cell r="V44">
            <v>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N44">
            <v>0</v>
          </cell>
          <cell r="AO44">
            <v>0</v>
          </cell>
          <cell r="AP44">
            <v>0</v>
          </cell>
          <cell r="BU44">
            <v>0</v>
          </cell>
          <cell r="BV44">
            <v>7000</v>
          </cell>
          <cell r="BX44">
            <v>0</v>
          </cell>
          <cell r="CV44">
            <v>7</v>
          </cell>
          <cell r="CW44">
            <v>0</v>
          </cell>
        </row>
        <row r="45">
          <cell r="B45" t="str">
            <v>อช.ไทรโยค</v>
          </cell>
          <cell r="O45">
            <v>0</v>
          </cell>
          <cell r="P45">
            <v>0</v>
          </cell>
          <cell r="S45">
            <v>0</v>
          </cell>
          <cell r="V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N45">
            <v>0</v>
          </cell>
          <cell r="AO45">
            <v>0</v>
          </cell>
          <cell r="AP45">
            <v>0</v>
          </cell>
          <cell r="BU45">
            <v>0</v>
          </cell>
          <cell r="BV45">
            <v>0</v>
          </cell>
          <cell r="BX45">
            <v>1</v>
          </cell>
          <cell r="CV45">
            <v>0</v>
          </cell>
          <cell r="CW45">
            <v>5.7</v>
          </cell>
        </row>
        <row r="46">
          <cell r="B46" t="str">
            <v>อช.ไทรโยค</v>
          </cell>
          <cell r="O46">
            <v>1</v>
          </cell>
          <cell r="P46">
            <v>0</v>
          </cell>
          <cell r="S46">
            <v>0</v>
          </cell>
          <cell r="V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N46">
            <v>0</v>
          </cell>
          <cell r="AO46">
            <v>0</v>
          </cell>
          <cell r="AP46">
            <v>0</v>
          </cell>
          <cell r="BU46">
            <v>0</v>
          </cell>
          <cell r="BV46">
            <v>2100</v>
          </cell>
          <cell r="BX46">
            <v>3</v>
          </cell>
          <cell r="CV46">
            <v>0</v>
          </cell>
          <cell r="CW46">
            <v>0</v>
          </cell>
        </row>
        <row r="47">
          <cell r="B47" t="str">
            <v>ด่านตรวจสัตว์ป่าท่าอากาศยานสุวรรณภูมิ</v>
          </cell>
          <cell r="O47">
            <v>1</v>
          </cell>
          <cell r="P47">
            <v>0</v>
          </cell>
          <cell r="S47">
            <v>0</v>
          </cell>
          <cell r="V47">
            <v>1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N47">
            <v>0</v>
          </cell>
          <cell r="AO47">
            <v>0</v>
          </cell>
          <cell r="AP47">
            <v>0</v>
          </cell>
          <cell r="BU47">
            <v>0</v>
          </cell>
          <cell r="BV47">
            <v>24000</v>
          </cell>
          <cell r="BX47">
            <v>9</v>
          </cell>
          <cell r="CV47">
            <v>0</v>
          </cell>
          <cell r="CW47">
            <v>0</v>
          </cell>
        </row>
        <row r="48">
          <cell r="B48" t="str">
            <v>อช.เขาใหญ่</v>
          </cell>
          <cell r="O48">
            <v>2</v>
          </cell>
          <cell r="P48">
            <v>0</v>
          </cell>
          <cell r="S48">
            <v>1</v>
          </cell>
          <cell r="V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0.02</v>
          </cell>
          <cell r="AG48">
            <v>0</v>
          </cell>
          <cell r="AH48">
            <v>0</v>
          </cell>
          <cell r="AN48">
            <v>0</v>
          </cell>
          <cell r="AO48">
            <v>0</v>
          </cell>
          <cell r="AP48">
            <v>0</v>
          </cell>
          <cell r="BU48">
            <v>0</v>
          </cell>
          <cell r="BV48">
            <v>2000</v>
          </cell>
          <cell r="BX48">
            <v>0</v>
          </cell>
          <cell r="CV48">
            <v>0</v>
          </cell>
          <cell r="CW48">
            <v>0</v>
          </cell>
        </row>
        <row r="49">
          <cell r="B49" t="str">
            <v>อช.เขาใหญ่</v>
          </cell>
          <cell r="O49">
            <v>1</v>
          </cell>
          <cell r="P49">
            <v>0</v>
          </cell>
          <cell r="S49">
            <v>1</v>
          </cell>
          <cell r="V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</v>
          </cell>
          <cell r="AF49">
            <v>0.1</v>
          </cell>
          <cell r="AG49">
            <v>0</v>
          </cell>
          <cell r="AH49">
            <v>0</v>
          </cell>
          <cell r="AN49">
            <v>0</v>
          </cell>
          <cell r="AO49">
            <v>0</v>
          </cell>
          <cell r="AP49">
            <v>0</v>
          </cell>
          <cell r="BU49">
            <v>0</v>
          </cell>
          <cell r="BV49">
            <v>0</v>
          </cell>
          <cell r="BX49">
            <v>0</v>
          </cell>
          <cell r="CV49">
            <v>0</v>
          </cell>
          <cell r="CW49">
            <v>0</v>
          </cell>
        </row>
        <row r="50">
          <cell r="B50" t="str">
            <v>ขหล.พันท้ายนรสิงห์</v>
          </cell>
          <cell r="O50">
            <v>1</v>
          </cell>
          <cell r="P50">
            <v>0</v>
          </cell>
          <cell r="S50">
            <v>0</v>
          </cell>
          <cell r="V50">
            <v>1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N50">
            <v>0</v>
          </cell>
          <cell r="AO50">
            <v>0</v>
          </cell>
          <cell r="AP50">
            <v>0</v>
          </cell>
          <cell r="BU50">
            <v>0</v>
          </cell>
          <cell r="BV50">
            <v>1600</v>
          </cell>
          <cell r="BX50">
            <v>4</v>
          </cell>
          <cell r="CV50">
            <v>0</v>
          </cell>
          <cell r="CW50">
            <v>0</v>
          </cell>
        </row>
        <row r="51">
          <cell r="B51" t="str">
            <v>ขหล.พันท้ายนรสิงห์</v>
          </cell>
          <cell r="O51">
            <v>1</v>
          </cell>
          <cell r="P51">
            <v>0</v>
          </cell>
          <cell r="S51">
            <v>0</v>
          </cell>
          <cell r="V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N51">
            <v>0</v>
          </cell>
          <cell r="AO51">
            <v>0</v>
          </cell>
          <cell r="AP51">
            <v>0</v>
          </cell>
          <cell r="BU51">
            <v>0</v>
          </cell>
          <cell r="BV51">
            <v>2250</v>
          </cell>
          <cell r="BX51">
            <v>5</v>
          </cell>
          <cell r="CV51">
            <v>0</v>
          </cell>
          <cell r="CW51">
            <v>0</v>
          </cell>
        </row>
        <row r="52">
          <cell r="B52" t="str">
            <v>อช.เอราวัณ</v>
          </cell>
          <cell r="O52">
            <v>1</v>
          </cell>
          <cell r="P52">
            <v>0</v>
          </cell>
          <cell r="S52">
            <v>1</v>
          </cell>
          <cell r="V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N52">
            <v>0</v>
          </cell>
          <cell r="AO52">
            <v>0</v>
          </cell>
          <cell r="AP52">
            <v>0</v>
          </cell>
          <cell r="BU52">
            <v>0</v>
          </cell>
          <cell r="BV52">
            <v>1150.5</v>
          </cell>
          <cell r="BX52">
            <v>0</v>
          </cell>
          <cell r="CV52">
            <v>0</v>
          </cell>
          <cell r="CW52">
            <v>0</v>
          </cell>
        </row>
        <row r="53">
          <cell r="B53" t="str">
            <v>อช.เอราวัณ</v>
          </cell>
          <cell r="O53">
            <v>1</v>
          </cell>
          <cell r="P53">
            <v>0</v>
          </cell>
          <cell r="S53">
            <v>1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N53">
            <v>0</v>
          </cell>
          <cell r="AO53">
            <v>0</v>
          </cell>
          <cell r="AP53">
            <v>0</v>
          </cell>
          <cell r="BU53">
            <v>0</v>
          </cell>
          <cell r="BV53">
            <v>1300</v>
          </cell>
          <cell r="BX53">
            <v>0</v>
          </cell>
          <cell r="CV53">
            <v>0</v>
          </cell>
          <cell r="CW53">
            <v>0</v>
          </cell>
        </row>
        <row r="54">
          <cell r="B54" t="str">
            <v>อช.เขาใหญ่</v>
          </cell>
          <cell r="O54">
            <v>2</v>
          </cell>
          <cell r="P54">
            <v>0</v>
          </cell>
          <cell r="S54">
            <v>0</v>
          </cell>
          <cell r="V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N54">
            <v>0</v>
          </cell>
          <cell r="AO54">
            <v>0</v>
          </cell>
          <cell r="AP54">
            <v>0</v>
          </cell>
          <cell r="BU54">
            <v>0</v>
          </cell>
          <cell r="BV54">
            <v>0</v>
          </cell>
          <cell r="BX54">
            <v>0</v>
          </cell>
          <cell r="CV54">
            <v>0</v>
          </cell>
          <cell r="CW54">
            <v>0</v>
          </cell>
        </row>
        <row r="55">
          <cell r="B55" t="str">
            <v>อช.แก่งกระจาน</v>
          </cell>
          <cell r="O55">
            <v>0</v>
          </cell>
          <cell r="P55">
            <v>0</v>
          </cell>
          <cell r="S55">
            <v>0</v>
          </cell>
          <cell r="V55">
            <v>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N55">
            <v>0</v>
          </cell>
          <cell r="AO55">
            <v>0</v>
          </cell>
          <cell r="AP55">
            <v>0</v>
          </cell>
          <cell r="BU55">
            <v>0</v>
          </cell>
          <cell r="BV55">
            <v>0</v>
          </cell>
          <cell r="BX55">
            <v>0</v>
          </cell>
          <cell r="CV55">
            <v>0</v>
          </cell>
          <cell r="CW55">
            <v>0</v>
          </cell>
        </row>
        <row r="56">
          <cell r="B56" t="str">
            <v>อช.ลำคลองงู</v>
          </cell>
          <cell r="O56">
            <v>0</v>
          </cell>
          <cell r="P56">
            <v>0</v>
          </cell>
          <cell r="S56">
            <v>1</v>
          </cell>
          <cell r="V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79</v>
          </cell>
          <cell r="AH56">
            <v>2</v>
          </cell>
          <cell r="AN56">
            <v>0</v>
          </cell>
          <cell r="AO56">
            <v>0</v>
          </cell>
          <cell r="AP56">
            <v>0</v>
          </cell>
          <cell r="BU56">
            <v>0</v>
          </cell>
          <cell r="BV56">
            <v>90000</v>
          </cell>
          <cell r="BX56">
            <v>0</v>
          </cell>
          <cell r="CV56">
            <v>0</v>
          </cell>
          <cell r="CW56">
            <v>0</v>
          </cell>
        </row>
        <row r="57">
          <cell r="B57" t="str">
            <v>สบอ.3 สาขาเพชรบุรี</v>
          </cell>
          <cell r="O57">
            <v>1</v>
          </cell>
          <cell r="P57">
            <v>0</v>
          </cell>
          <cell r="S57">
            <v>0</v>
          </cell>
          <cell r="V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N57">
            <v>0</v>
          </cell>
          <cell r="AO57">
            <v>0</v>
          </cell>
          <cell r="AP57">
            <v>0</v>
          </cell>
          <cell r="BU57">
            <v>0</v>
          </cell>
          <cell r="BV57">
            <v>10000</v>
          </cell>
          <cell r="BX57">
            <v>0</v>
          </cell>
          <cell r="CV57">
            <v>2</v>
          </cell>
          <cell r="CW57">
            <v>0</v>
          </cell>
        </row>
        <row r="58">
          <cell r="B58" t="str">
            <v>สบอ.3 (บ้านโป่ง)</v>
          </cell>
          <cell r="O58">
            <v>1</v>
          </cell>
          <cell r="P58">
            <v>0</v>
          </cell>
          <cell r="S58">
            <v>0</v>
          </cell>
          <cell r="V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N58">
            <v>0</v>
          </cell>
          <cell r="AO58">
            <v>0</v>
          </cell>
          <cell r="AP58">
            <v>0</v>
          </cell>
          <cell r="BU58">
            <v>0</v>
          </cell>
          <cell r="BV58">
            <v>0</v>
          </cell>
          <cell r="BX58">
            <v>6</v>
          </cell>
          <cell r="CV58">
            <v>0</v>
          </cell>
          <cell r="CW58">
            <v>0</v>
          </cell>
        </row>
        <row r="59">
          <cell r="B59" t="str">
            <v>ขสป.แม่น้ำภาชี</v>
          </cell>
          <cell r="O59">
            <v>1</v>
          </cell>
          <cell r="P59">
            <v>0</v>
          </cell>
          <cell r="S59">
            <v>0</v>
          </cell>
          <cell r="V59">
            <v>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N59">
            <v>0</v>
          </cell>
          <cell r="AO59">
            <v>0</v>
          </cell>
          <cell r="AP59">
            <v>0</v>
          </cell>
          <cell r="BU59">
            <v>0</v>
          </cell>
          <cell r="BV59">
            <v>1000</v>
          </cell>
          <cell r="BX59">
            <v>2</v>
          </cell>
          <cell r="CV59">
            <v>0</v>
          </cell>
          <cell r="CW59">
            <v>0</v>
          </cell>
        </row>
        <row r="60">
          <cell r="B60" t="str">
            <v>ขสป.แม่น้ำภาชี</v>
          </cell>
          <cell r="O60">
            <v>1</v>
          </cell>
          <cell r="P60">
            <v>0</v>
          </cell>
          <cell r="S60">
            <v>0</v>
          </cell>
          <cell r="V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N60">
            <v>0</v>
          </cell>
          <cell r="AO60">
            <v>0</v>
          </cell>
          <cell r="AP60">
            <v>0</v>
          </cell>
          <cell r="BU60">
            <v>0</v>
          </cell>
          <cell r="BV60">
            <v>800</v>
          </cell>
          <cell r="BX60">
            <v>3</v>
          </cell>
          <cell r="CV60">
            <v>0</v>
          </cell>
          <cell r="CW60">
            <v>0</v>
          </cell>
        </row>
        <row r="61">
          <cell r="B61" t="str">
            <v>ขสป.ซับลังกา</v>
          </cell>
          <cell r="O61">
            <v>2</v>
          </cell>
          <cell r="P61">
            <v>0</v>
          </cell>
          <cell r="S61">
            <v>0</v>
          </cell>
          <cell r="V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N61">
            <v>0</v>
          </cell>
          <cell r="AO61">
            <v>0</v>
          </cell>
          <cell r="AP61">
            <v>0</v>
          </cell>
          <cell r="BU61">
            <v>0</v>
          </cell>
          <cell r="BV61">
            <v>0</v>
          </cell>
          <cell r="BX61">
            <v>0</v>
          </cell>
          <cell r="CV61">
            <v>1</v>
          </cell>
          <cell r="CW61">
            <v>0</v>
          </cell>
        </row>
        <row r="62">
          <cell r="B62" t="str">
            <v>ขสป.สลักพระ</v>
          </cell>
          <cell r="O62">
            <v>0</v>
          </cell>
          <cell r="P62">
            <v>0</v>
          </cell>
          <cell r="S62">
            <v>1</v>
          </cell>
          <cell r="V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8</v>
          </cell>
          <cell r="AH62">
            <v>0.26</v>
          </cell>
          <cell r="AN62">
            <v>0</v>
          </cell>
          <cell r="AO62">
            <v>0</v>
          </cell>
          <cell r="AP62">
            <v>0</v>
          </cell>
          <cell r="BU62">
            <v>0</v>
          </cell>
          <cell r="BV62">
            <v>5600</v>
          </cell>
          <cell r="BX62">
            <v>0</v>
          </cell>
          <cell r="CV62">
            <v>0</v>
          </cell>
          <cell r="CW62">
            <v>0</v>
          </cell>
        </row>
        <row r="63">
          <cell r="B63" t="str">
            <v>ด่านตรวจสัตว์ป่าท่าอากาศยานสุวรรณภูมิ</v>
          </cell>
          <cell r="O63">
            <v>1</v>
          </cell>
          <cell r="P63">
            <v>0</v>
          </cell>
          <cell r="S63">
            <v>0</v>
          </cell>
          <cell r="V63">
            <v>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N63">
            <v>0</v>
          </cell>
          <cell r="AO63">
            <v>0</v>
          </cell>
          <cell r="AP63">
            <v>0</v>
          </cell>
          <cell r="BU63">
            <v>0</v>
          </cell>
          <cell r="BV63">
            <v>124200</v>
          </cell>
          <cell r="BX63">
            <v>37</v>
          </cell>
          <cell r="CV63">
            <v>0</v>
          </cell>
          <cell r="CW63">
            <v>0</v>
          </cell>
        </row>
        <row r="64">
          <cell r="B64" t="str">
            <v>อช.ปางสีดา</v>
          </cell>
          <cell r="O64">
            <v>2</v>
          </cell>
          <cell r="P64">
            <v>0</v>
          </cell>
          <cell r="S64">
            <v>1</v>
          </cell>
          <cell r="V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54</v>
          </cell>
          <cell r="AH64">
            <v>0.55500000000000005</v>
          </cell>
          <cell r="AN64">
            <v>0</v>
          </cell>
          <cell r="AO64">
            <v>0</v>
          </cell>
          <cell r="AP64">
            <v>0</v>
          </cell>
          <cell r="BU64">
            <v>0</v>
          </cell>
          <cell r="BV64">
            <v>277500</v>
          </cell>
          <cell r="BX64">
            <v>0</v>
          </cell>
          <cell r="CV64">
            <v>0</v>
          </cell>
          <cell r="CW64">
            <v>0</v>
          </cell>
        </row>
        <row r="65">
          <cell r="B65" t="str">
            <v>ขหล.แก่งคอย</v>
          </cell>
          <cell r="O65">
            <v>0</v>
          </cell>
          <cell r="P65">
            <v>0</v>
          </cell>
          <cell r="S65">
            <v>1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0.19</v>
          </cell>
          <cell r="AG65">
            <v>0</v>
          </cell>
          <cell r="AH65">
            <v>0</v>
          </cell>
          <cell r="AN65">
            <v>0</v>
          </cell>
          <cell r="AO65">
            <v>0</v>
          </cell>
          <cell r="AP65">
            <v>0</v>
          </cell>
          <cell r="BU65">
            <v>0</v>
          </cell>
          <cell r="BV65">
            <v>19000</v>
          </cell>
          <cell r="BX65">
            <v>0</v>
          </cell>
          <cell r="CV65">
            <v>0</v>
          </cell>
          <cell r="CW65">
            <v>0</v>
          </cell>
        </row>
        <row r="66">
          <cell r="B66" t="str">
            <v>อช.เขาใหญ่</v>
          </cell>
          <cell r="O66">
            <v>1</v>
          </cell>
          <cell r="P66">
            <v>0</v>
          </cell>
          <cell r="S66">
            <v>0</v>
          </cell>
          <cell r="V66">
            <v>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N66">
            <v>0</v>
          </cell>
          <cell r="AO66">
            <v>0</v>
          </cell>
          <cell r="AP66">
            <v>0</v>
          </cell>
          <cell r="BU66">
            <v>0</v>
          </cell>
          <cell r="BV66">
            <v>0</v>
          </cell>
          <cell r="BX66">
            <v>0</v>
          </cell>
          <cell r="CV66">
            <v>2</v>
          </cell>
          <cell r="CW66">
            <v>0</v>
          </cell>
        </row>
        <row r="67">
          <cell r="B67" t="str">
            <v>ชุดปฏิบัติการพิเศษ 1362</v>
          </cell>
          <cell r="O67">
            <v>1</v>
          </cell>
          <cell r="P67">
            <v>0</v>
          </cell>
          <cell r="S67">
            <v>0</v>
          </cell>
          <cell r="V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N67">
            <v>0</v>
          </cell>
          <cell r="AO67">
            <v>0</v>
          </cell>
          <cell r="AP67">
            <v>0</v>
          </cell>
          <cell r="BU67">
            <v>0</v>
          </cell>
          <cell r="BV67">
            <v>170000</v>
          </cell>
          <cell r="BX67">
            <v>7</v>
          </cell>
          <cell r="CV67">
            <v>0</v>
          </cell>
          <cell r="CW67">
            <v>0</v>
          </cell>
        </row>
        <row r="68">
          <cell r="B68" t="str">
            <v>ขสป.เขาอ่างฤๅไน</v>
          </cell>
          <cell r="O68">
            <v>2</v>
          </cell>
          <cell r="P68">
            <v>0</v>
          </cell>
          <cell r="S68">
            <v>1</v>
          </cell>
          <cell r="V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</v>
          </cell>
          <cell r="AH68">
            <v>3.3000000000000002E-2</v>
          </cell>
          <cell r="AN68">
            <v>0</v>
          </cell>
          <cell r="AO68">
            <v>0</v>
          </cell>
          <cell r="AP68">
            <v>0</v>
          </cell>
          <cell r="BU68">
            <v>0</v>
          </cell>
          <cell r="BV68">
            <v>3300</v>
          </cell>
          <cell r="BX68">
            <v>0</v>
          </cell>
          <cell r="CV68">
            <v>0</v>
          </cell>
          <cell r="CW68">
            <v>0</v>
          </cell>
        </row>
        <row r="69">
          <cell r="B69" t="str">
            <v>ขสป.เขาอ่างฤๅไน</v>
          </cell>
          <cell r="O69">
            <v>0</v>
          </cell>
          <cell r="P69">
            <v>0</v>
          </cell>
          <cell r="S69">
            <v>0</v>
          </cell>
          <cell r="V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N69">
            <v>0</v>
          </cell>
          <cell r="AO69">
            <v>0</v>
          </cell>
          <cell r="AP69">
            <v>0</v>
          </cell>
          <cell r="BU69">
            <v>0</v>
          </cell>
          <cell r="BV69">
            <v>0</v>
          </cell>
          <cell r="BX69">
            <v>0</v>
          </cell>
          <cell r="CV69">
            <v>1</v>
          </cell>
          <cell r="CW69">
            <v>0</v>
          </cell>
        </row>
        <row r="70">
          <cell r="B70" t="str">
            <v>อช.เขาแหลม</v>
          </cell>
          <cell r="O70">
            <v>1</v>
          </cell>
          <cell r="P70">
            <v>0</v>
          </cell>
          <cell r="S70">
            <v>1</v>
          </cell>
          <cell r="V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10</v>
          </cell>
          <cell r="AF70">
            <v>0.18099999999999999</v>
          </cell>
          <cell r="AG70">
            <v>0</v>
          </cell>
          <cell r="AH70">
            <v>0</v>
          </cell>
          <cell r="AN70">
            <v>0</v>
          </cell>
          <cell r="AO70">
            <v>0</v>
          </cell>
          <cell r="AP70">
            <v>0</v>
          </cell>
          <cell r="BU70">
            <v>0</v>
          </cell>
          <cell r="BV70">
            <v>8000</v>
          </cell>
          <cell r="BX70">
            <v>0</v>
          </cell>
          <cell r="CV70">
            <v>0</v>
          </cell>
          <cell r="CW70">
            <v>0</v>
          </cell>
        </row>
        <row r="71">
          <cell r="B71" t="str">
            <v>ขหล.พันท้ายนรสิงห์</v>
          </cell>
          <cell r="O71">
            <v>1</v>
          </cell>
          <cell r="P71">
            <v>0</v>
          </cell>
          <cell r="S71">
            <v>0</v>
          </cell>
          <cell r="V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N71">
            <v>0</v>
          </cell>
          <cell r="AO71">
            <v>0</v>
          </cell>
          <cell r="AP71">
            <v>0</v>
          </cell>
          <cell r="BU71">
            <v>0</v>
          </cell>
          <cell r="BV71">
            <v>400</v>
          </cell>
          <cell r="BX71">
            <v>10</v>
          </cell>
          <cell r="CV71">
            <v>0</v>
          </cell>
          <cell r="CW71">
            <v>0</v>
          </cell>
        </row>
        <row r="72">
          <cell r="B72" t="str">
            <v>ขหล.พันท้ายนรสิงห์</v>
          </cell>
          <cell r="O72">
            <v>1</v>
          </cell>
          <cell r="P72">
            <v>0</v>
          </cell>
          <cell r="S72">
            <v>0</v>
          </cell>
          <cell r="V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N72">
            <v>0</v>
          </cell>
          <cell r="AO72">
            <v>0</v>
          </cell>
          <cell r="AP72">
            <v>0</v>
          </cell>
          <cell r="BU72">
            <v>0</v>
          </cell>
          <cell r="BV72">
            <v>730</v>
          </cell>
          <cell r="BX72">
            <v>63</v>
          </cell>
          <cell r="CV72">
            <v>0</v>
          </cell>
          <cell r="CW72">
            <v>0</v>
          </cell>
        </row>
        <row r="73">
          <cell r="B73" t="str">
            <v>อช.แก่งกระจาน</v>
          </cell>
          <cell r="O73">
            <v>0</v>
          </cell>
          <cell r="P73">
            <v>0</v>
          </cell>
          <cell r="S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</v>
          </cell>
          <cell r="AF73">
            <v>0.24</v>
          </cell>
          <cell r="AG73">
            <v>0</v>
          </cell>
          <cell r="AH73">
            <v>0</v>
          </cell>
          <cell r="AN73">
            <v>0</v>
          </cell>
          <cell r="AO73">
            <v>0</v>
          </cell>
          <cell r="AP73">
            <v>0</v>
          </cell>
          <cell r="BU73">
            <v>0</v>
          </cell>
          <cell r="BV73">
            <v>10000</v>
          </cell>
          <cell r="BX73">
            <v>0</v>
          </cell>
          <cell r="CV73">
            <v>0</v>
          </cell>
          <cell r="CW73">
            <v>0</v>
          </cell>
        </row>
        <row r="74">
          <cell r="B74" t="str">
            <v>อช.แก่งกระจาน</v>
          </cell>
          <cell r="O74">
            <v>0</v>
          </cell>
          <cell r="P74">
            <v>1</v>
          </cell>
          <cell r="S74">
            <v>0</v>
          </cell>
          <cell r="V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N74">
            <v>1</v>
          </cell>
          <cell r="AO74">
            <v>1</v>
          </cell>
          <cell r="AP74">
            <v>73</v>
          </cell>
          <cell r="BU74">
            <v>0</v>
          </cell>
          <cell r="BV74">
            <v>0</v>
          </cell>
          <cell r="BX74">
            <v>0</v>
          </cell>
          <cell r="CV74">
            <v>0</v>
          </cell>
          <cell r="CW74">
            <v>0</v>
          </cell>
        </row>
        <row r="75">
          <cell r="B75" t="str">
            <v>อช.เขื่อนศรีนครินทร์</v>
          </cell>
          <cell r="O75">
            <v>1</v>
          </cell>
          <cell r="P75">
            <v>0</v>
          </cell>
          <cell r="S75">
            <v>0</v>
          </cell>
          <cell r="V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N75">
            <v>0</v>
          </cell>
          <cell r="AO75">
            <v>0</v>
          </cell>
          <cell r="AP75">
            <v>0</v>
          </cell>
          <cell r="BU75">
            <v>0</v>
          </cell>
          <cell r="BV75">
            <v>0</v>
          </cell>
          <cell r="BX75">
            <v>0</v>
          </cell>
          <cell r="CV75">
            <v>0</v>
          </cell>
          <cell r="CW75">
            <v>0</v>
          </cell>
        </row>
        <row r="76">
          <cell r="B76" t="str">
            <v>อช.เอราวัณ</v>
          </cell>
          <cell r="O76">
            <v>3</v>
          </cell>
          <cell r="P76">
            <v>0</v>
          </cell>
          <cell r="S76">
            <v>0</v>
          </cell>
          <cell r="V76">
            <v>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N76">
            <v>0</v>
          </cell>
          <cell r="AO76">
            <v>0</v>
          </cell>
          <cell r="AP76">
            <v>0</v>
          </cell>
          <cell r="BU76">
            <v>0</v>
          </cell>
          <cell r="BV76">
            <v>0</v>
          </cell>
          <cell r="BX76">
            <v>0</v>
          </cell>
          <cell r="CV76">
            <v>1</v>
          </cell>
          <cell r="CW76">
            <v>0</v>
          </cell>
        </row>
        <row r="77">
          <cell r="B77" t="str">
            <v>อช.เอราวัณ</v>
          </cell>
          <cell r="O77">
            <v>1</v>
          </cell>
          <cell r="P77">
            <v>0</v>
          </cell>
          <cell r="S77">
            <v>1</v>
          </cell>
          <cell r="V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</v>
          </cell>
          <cell r="AF77">
            <v>0.13</v>
          </cell>
          <cell r="AG77">
            <v>0</v>
          </cell>
          <cell r="AH77">
            <v>0</v>
          </cell>
          <cell r="AN77">
            <v>0</v>
          </cell>
          <cell r="AO77">
            <v>0</v>
          </cell>
          <cell r="AP77">
            <v>0</v>
          </cell>
          <cell r="BU77">
            <v>0</v>
          </cell>
          <cell r="BV77">
            <v>0</v>
          </cell>
          <cell r="BX77">
            <v>0</v>
          </cell>
          <cell r="CV77">
            <v>0</v>
          </cell>
          <cell r="CW77">
            <v>0</v>
          </cell>
        </row>
        <row r="78">
          <cell r="B78" t="str">
            <v>อช.ไทรโยค</v>
          </cell>
          <cell r="O78">
            <v>1</v>
          </cell>
          <cell r="P78">
            <v>0</v>
          </cell>
          <cell r="S78">
            <v>1</v>
          </cell>
          <cell r="V78">
            <v>0</v>
          </cell>
          <cell r="AA78">
            <v>9</v>
          </cell>
          <cell r="AB78">
            <v>0.56000000000000005</v>
          </cell>
          <cell r="AC78">
            <v>71</v>
          </cell>
          <cell r="AD78">
            <v>0.61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N78">
            <v>0</v>
          </cell>
          <cell r="AO78">
            <v>0</v>
          </cell>
          <cell r="AP78">
            <v>0</v>
          </cell>
          <cell r="BU78">
            <v>0</v>
          </cell>
          <cell r="BV78">
            <v>27100</v>
          </cell>
          <cell r="BX78">
            <v>0</v>
          </cell>
          <cell r="CV78">
            <v>0</v>
          </cell>
          <cell r="CW78">
            <v>0</v>
          </cell>
        </row>
        <row r="79">
          <cell r="B79" t="str">
            <v>อช.อ่าวสยาม (เตรียมการ)</v>
          </cell>
          <cell r="O79">
            <v>0</v>
          </cell>
          <cell r="P79">
            <v>0</v>
          </cell>
          <cell r="S79">
            <v>0</v>
          </cell>
          <cell r="V79">
            <v>1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N79">
            <v>0</v>
          </cell>
          <cell r="AO79">
            <v>0</v>
          </cell>
          <cell r="AP79">
            <v>0</v>
          </cell>
          <cell r="BU79">
            <v>0</v>
          </cell>
          <cell r="BV79">
            <v>3520</v>
          </cell>
          <cell r="BX79">
            <v>0</v>
          </cell>
          <cell r="CV79">
            <v>0</v>
          </cell>
          <cell r="CW79">
            <v>0</v>
          </cell>
        </row>
        <row r="80">
          <cell r="B80" t="str">
            <v>ขสป.อุทยานเสด็จในกรม กรมหลวงชุมพร ด้านทิศเหนือ (ตอนบน)</v>
          </cell>
          <cell r="O80">
            <v>2</v>
          </cell>
          <cell r="P80">
            <v>1</v>
          </cell>
          <cell r="S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N80">
            <v>15</v>
          </cell>
          <cell r="AO80">
            <v>3</v>
          </cell>
          <cell r="AP80">
            <v>60</v>
          </cell>
          <cell r="BU80">
            <v>0</v>
          </cell>
          <cell r="BV80">
            <v>0</v>
          </cell>
          <cell r="BX80">
            <v>0</v>
          </cell>
          <cell r="CV80">
            <v>0</v>
          </cell>
          <cell r="CW80">
            <v>0</v>
          </cell>
        </row>
        <row r="81">
          <cell r="B81" t="str">
            <v>ขสป.อุทยานเสด็จในกรม กรมหลวงชุมพร ด้านทิศเหนือ (ตอนบน)</v>
          </cell>
          <cell r="O81">
            <v>1</v>
          </cell>
          <cell r="P81">
            <v>1</v>
          </cell>
          <cell r="S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N81">
            <v>41</v>
          </cell>
          <cell r="AO81">
            <v>3</v>
          </cell>
          <cell r="AP81">
            <v>76</v>
          </cell>
          <cell r="BU81">
            <v>3194612</v>
          </cell>
          <cell r="BV81">
            <v>0</v>
          </cell>
          <cell r="BX81">
            <v>0</v>
          </cell>
          <cell r="CV81">
            <v>0</v>
          </cell>
          <cell r="CW81">
            <v>0</v>
          </cell>
        </row>
        <row r="82">
          <cell r="B82" t="str">
            <v>อช.พุเตย</v>
          </cell>
          <cell r="O82">
            <v>0</v>
          </cell>
          <cell r="P82">
            <v>0</v>
          </cell>
          <cell r="S82">
            <v>1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N82">
            <v>0</v>
          </cell>
          <cell r="AO82">
            <v>0</v>
          </cell>
          <cell r="AP82">
            <v>0</v>
          </cell>
          <cell r="BU82">
            <v>0</v>
          </cell>
          <cell r="BV82">
            <v>2500</v>
          </cell>
          <cell r="BX82">
            <v>0</v>
          </cell>
          <cell r="CV82">
            <v>0</v>
          </cell>
          <cell r="CW82">
            <v>0</v>
          </cell>
        </row>
        <row r="83">
          <cell r="B83" t="str">
            <v>อช.ลำคลองงู</v>
          </cell>
          <cell r="O83">
            <v>0</v>
          </cell>
          <cell r="P83">
            <v>0</v>
          </cell>
          <cell r="S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37</v>
          </cell>
          <cell r="AH83">
            <v>0.46</v>
          </cell>
          <cell r="AN83">
            <v>0</v>
          </cell>
          <cell r="AO83">
            <v>0</v>
          </cell>
          <cell r="AP83">
            <v>0</v>
          </cell>
          <cell r="BU83">
            <v>0</v>
          </cell>
          <cell r="BV83">
            <v>10000</v>
          </cell>
          <cell r="BX83">
            <v>0</v>
          </cell>
          <cell r="CV83">
            <v>0</v>
          </cell>
          <cell r="CW83">
            <v>0</v>
          </cell>
        </row>
        <row r="84">
          <cell r="B84" t="str">
            <v>ขสป.อุทยานเสด็จในกรม กรมหลวงชุมพร ด้านทิศเหนือ (ตอนบน)</v>
          </cell>
          <cell r="O84">
            <v>0</v>
          </cell>
          <cell r="P84">
            <v>1</v>
          </cell>
          <cell r="S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N84">
            <v>0</v>
          </cell>
          <cell r="AO84">
            <v>2</v>
          </cell>
          <cell r="AP84">
            <v>47</v>
          </cell>
          <cell r="BU84">
            <v>51861</v>
          </cell>
          <cell r="BV84">
            <v>0</v>
          </cell>
          <cell r="BX84">
            <v>0</v>
          </cell>
          <cell r="CV84">
            <v>0</v>
          </cell>
          <cell r="CW84">
            <v>0</v>
          </cell>
        </row>
        <row r="85">
          <cell r="B85" t="str">
            <v>ขสป.อุทยานเสด็จในกรม กรมหลวงชุมพร ด้านทิศเหนือ (ตอนบน)</v>
          </cell>
          <cell r="O85">
            <v>1</v>
          </cell>
          <cell r="P85">
            <v>0</v>
          </cell>
          <cell r="S85">
            <v>0</v>
          </cell>
          <cell r="V85">
            <v>1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N85">
            <v>0</v>
          </cell>
          <cell r="AO85">
            <v>0</v>
          </cell>
          <cell r="AP85">
            <v>0</v>
          </cell>
          <cell r="BU85">
            <v>0</v>
          </cell>
          <cell r="BV85">
            <v>0</v>
          </cell>
          <cell r="BX85">
            <v>5</v>
          </cell>
          <cell r="CV85">
            <v>0</v>
          </cell>
          <cell r="CW85">
            <v>0</v>
          </cell>
        </row>
        <row r="86">
          <cell r="B86" t="str">
            <v>ขสป.อุทยานเสด็จในกรม กรมหลวงชุมพร ด้านทิศเหนือ (ตอนบน)</v>
          </cell>
          <cell r="O86">
            <v>0</v>
          </cell>
          <cell r="P86">
            <v>1</v>
          </cell>
          <cell r="S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N86">
            <v>2</v>
          </cell>
          <cell r="AO86">
            <v>2</v>
          </cell>
          <cell r="AP86">
            <v>54</v>
          </cell>
          <cell r="BU86">
            <v>221305</v>
          </cell>
          <cell r="BV86">
            <v>0</v>
          </cell>
          <cell r="BX86">
            <v>0</v>
          </cell>
          <cell r="CV86">
            <v>0</v>
          </cell>
          <cell r="CW86">
            <v>0</v>
          </cell>
        </row>
        <row r="87">
          <cell r="B87" t="str">
            <v>ขสป.อุทยานเสด็จในกรม กรมหลวงชุมพร ด้านทิศเหนือ (ตอนบน)</v>
          </cell>
          <cell r="O87">
            <v>1</v>
          </cell>
          <cell r="P87">
            <v>0</v>
          </cell>
          <cell r="S87">
            <v>0</v>
          </cell>
          <cell r="V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N87">
            <v>0</v>
          </cell>
          <cell r="AO87">
            <v>0</v>
          </cell>
          <cell r="AP87">
            <v>0</v>
          </cell>
          <cell r="BU87">
            <v>0</v>
          </cell>
          <cell r="BV87">
            <v>0</v>
          </cell>
          <cell r="BX87">
            <v>3</v>
          </cell>
          <cell r="CV87">
            <v>0</v>
          </cell>
          <cell r="CW87">
            <v>0</v>
          </cell>
        </row>
        <row r="88">
          <cell r="B88" t="str">
            <v>สบอ.3 สาขาเพชรบุรี</v>
          </cell>
          <cell r="O88">
            <v>1</v>
          </cell>
          <cell r="P88">
            <v>0</v>
          </cell>
          <cell r="S88">
            <v>0</v>
          </cell>
          <cell r="V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N88">
            <v>0</v>
          </cell>
          <cell r="AO88">
            <v>0</v>
          </cell>
          <cell r="AP88">
            <v>0</v>
          </cell>
          <cell r="BU88">
            <v>0</v>
          </cell>
          <cell r="BV88">
            <v>1000</v>
          </cell>
          <cell r="BX88">
            <v>5</v>
          </cell>
          <cell r="CV88">
            <v>0</v>
          </cell>
          <cell r="CW88">
            <v>0</v>
          </cell>
        </row>
        <row r="89">
          <cell r="B89" t="str">
            <v>อช.เฉลิมรัตนโกสินทร์</v>
          </cell>
          <cell r="O89">
            <v>1</v>
          </cell>
          <cell r="P89">
            <v>0</v>
          </cell>
          <cell r="S89">
            <v>0</v>
          </cell>
          <cell r="V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N89">
            <v>0</v>
          </cell>
          <cell r="AO89">
            <v>0</v>
          </cell>
          <cell r="AP89">
            <v>0</v>
          </cell>
          <cell r="BU89">
            <v>0</v>
          </cell>
          <cell r="BV89">
            <v>0</v>
          </cell>
          <cell r="BX89">
            <v>0</v>
          </cell>
          <cell r="CV89">
            <v>0</v>
          </cell>
          <cell r="CW89">
            <v>0</v>
          </cell>
        </row>
        <row r="90">
          <cell r="B90" t="str">
            <v>อช.ไทรโยค</v>
          </cell>
          <cell r="O90">
            <v>0</v>
          </cell>
          <cell r="P90">
            <v>1</v>
          </cell>
          <cell r="S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N90">
            <v>459</v>
          </cell>
          <cell r="AO90">
            <v>0</v>
          </cell>
          <cell r="AP90">
            <v>39</v>
          </cell>
          <cell r="BU90">
            <v>31330784.914000001</v>
          </cell>
          <cell r="BV90">
            <v>0</v>
          </cell>
          <cell r="BX90">
            <v>0</v>
          </cell>
          <cell r="CV90">
            <v>0</v>
          </cell>
          <cell r="CW90">
            <v>0</v>
          </cell>
        </row>
        <row r="91">
          <cell r="B91" t="str">
            <v>สบอ.3 (บ้านโป่ง)</v>
          </cell>
          <cell r="O91">
            <v>1</v>
          </cell>
          <cell r="P91">
            <v>0</v>
          </cell>
          <cell r="S91">
            <v>0</v>
          </cell>
          <cell r="V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N91">
            <v>0</v>
          </cell>
          <cell r="AO91">
            <v>0</v>
          </cell>
          <cell r="AP91">
            <v>0</v>
          </cell>
          <cell r="BU91">
            <v>0</v>
          </cell>
          <cell r="BV91">
            <v>8300</v>
          </cell>
          <cell r="BX91">
            <v>25</v>
          </cell>
          <cell r="CV91">
            <v>0</v>
          </cell>
          <cell r="CW91">
            <v>0</v>
          </cell>
        </row>
        <row r="92">
          <cell r="B92" t="str">
            <v>อช.แก่งกระจาน</v>
          </cell>
          <cell r="O92">
            <v>0</v>
          </cell>
          <cell r="P92">
            <v>1</v>
          </cell>
          <cell r="S92">
            <v>0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N92">
            <v>8</v>
          </cell>
          <cell r="AO92">
            <v>1</v>
          </cell>
          <cell r="AP92">
            <v>76</v>
          </cell>
          <cell r="BU92">
            <v>2602542</v>
          </cell>
          <cell r="BV92">
            <v>0</v>
          </cell>
          <cell r="BX92">
            <v>0</v>
          </cell>
          <cell r="CV92">
            <v>0</v>
          </cell>
          <cell r="CW92">
            <v>0</v>
          </cell>
        </row>
        <row r="93">
          <cell r="B93" t="str">
            <v>อช.แก่งกระจาน</v>
          </cell>
          <cell r="O93">
            <v>0</v>
          </cell>
          <cell r="P93">
            <v>1</v>
          </cell>
          <cell r="S93">
            <v>0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N93">
            <v>12</v>
          </cell>
          <cell r="AO93">
            <v>2</v>
          </cell>
          <cell r="AP93">
            <v>84</v>
          </cell>
          <cell r="BU93">
            <v>3025121</v>
          </cell>
          <cell r="BV93">
            <v>0</v>
          </cell>
          <cell r="BX93">
            <v>0</v>
          </cell>
          <cell r="CV93">
            <v>0</v>
          </cell>
          <cell r="CW93">
            <v>0</v>
          </cell>
        </row>
        <row r="94">
          <cell r="B94" t="str">
            <v>อช.แก่งกระจาน</v>
          </cell>
          <cell r="O94">
            <v>0</v>
          </cell>
          <cell r="P94">
            <v>1</v>
          </cell>
          <cell r="S94">
            <v>0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N94">
            <v>0</v>
          </cell>
          <cell r="AO94">
            <v>0</v>
          </cell>
          <cell r="AP94">
            <v>84</v>
          </cell>
          <cell r="BU94">
            <v>21368</v>
          </cell>
          <cell r="BV94">
            <v>0</v>
          </cell>
          <cell r="BX94">
            <v>0</v>
          </cell>
          <cell r="CV94">
            <v>0</v>
          </cell>
          <cell r="CW94">
            <v>0</v>
          </cell>
        </row>
        <row r="95">
          <cell r="B95" t="str">
            <v>อช.แก่งกระจาน</v>
          </cell>
          <cell r="O95">
            <v>0</v>
          </cell>
          <cell r="P95">
            <v>1</v>
          </cell>
          <cell r="S95">
            <v>0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N95">
            <v>15</v>
          </cell>
          <cell r="AO95">
            <v>3</v>
          </cell>
          <cell r="AP95">
            <v>40</v>
          </cell>
          <cell r="BU95">
            <v>3771839</v>
          </cell>
          <cell r="BV95">
            <v>0</v>
          </cell>
          <cell r="BX95">
            <v>0</v>
          </cell>
          <cell r="CV95">
            <v>0</v>
          </cell>
          <cell r="CW95">
            <v>0</v>
          </cell>
        </row>
        <row r="96">
          <cell r="B96" t="str">
            <v>อช.เขาแหลม</v>
          </cell>
          <cell r="O96">
            <v>3</v>
          </cell>
          <cell r="P96">
            <v>0</v>
          </cell>
          <cell r="S96">
            <v>0</v>
          </cell>
          <cell r="V96">
            <v>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N96">
            <v>0</v>
          </cell>
          <cell r="AO96">
            <v>0</v>
          </cell>
          <cell r="AP96">
            <v>0</v>
          </cell>
          <cell r="BU96">
            <v>0</v>
          </cell>
          <cell r="BV96">
            <v>0</v>
          </cell>
          <cell r="BX96">
            <v>0</v>
          </cell>
          <cell r="CV96">
            <v>1</v>
          </cell>
          <cell r="CW96">
            <v>0</v>
          </cell>
        </row>
        <row r="97">
          <cell r="B97" t="str">
            <v>สบอ.3 สาขาเพชรบุรี</v>
          </cell>
          <cell r="O97">
            <v>1</v>
          </cell>
          <cell r="P97">
            <v>0</v>
          </cell>
          <cell r="S97">
            <v>0</v>
          </cell>
          <cell r="V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N97">
            <v>0</v>
          </cell>
          <cell r="AO97">
            <v>0</v>
          </cell>
          <cell r="AP97">
            <v>0</v>
          </cell>
          <cell r="BU97">
            <v>0</v>
          </cell>
          <cell r="BV97">
            <v>5000</v>
          </cell>
          <cell r="BX97">
            <v>8</v>
          </cell>
          <cell r="CV97">
            <v>0</v>
          </cell>
          <cell r="CW97">
            <v>0</v>
          </cell>
        </row>
        <row r="98">
          <cell r="B98" t="str">
            <v>สบอ.3 (บ้านโป่ง)</v>
          </cell>
          <cell r="O98">
            <v>1</v>
          </cell>
          <cell r="P98">
            <v>0</v>
          </cell>
          <cell r="S98">
            <v>0</v>
          </cell>
          <cell r="V98">
            <v>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N98">
            <v>0</v>
          </cell>
          <cell r="AO98">
            <v>0</v>
          </cell>
          <cell r="AP98">
            <v>0</v>
          </cell>
          <cell r="BU98">
            <v>0</v>
          </cell>
          <cell r="BV98">
            <v>1800</v>
          </cell>
          <cell r="BX98">
            <v>8</v>
          </cell>
          <cell r="CV98">
            <v>0</v>
          </cell>
          <cell r="CW98">
            <v>0</v>
          </cell>
        </row>
        <row r="99">
          <cell r="B99" t="str">
            <v>อช.เขื่อนศรีนครินทร์</v>
          </cell>
          <cell r="O99">
            <v>2</v>
          </cell>
          <cell r="P99">
            <v>0</v>
          </cell>
          <cell r="S99">
            <v>0</v>
          </cell>
          <cell r="V99">
            <v>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N99">
            <v>0</v>
          </cell>
          <cell r="AO99">
            <v>0</v>
          </cell>
          <cell r="AP99">
            <v>0</v>
          </cell>
          <cell r="BU99">
            <v>0</v>
          </cell>
          <cell r="BV99">
            <v>0</v>
          </cell>
          <cell r="BX99">
            <v>0</v>
          </cell>
          <cell r="CV99">
            <v>0</v>
          </cell>
          <cell r="CW99">
            <v>0</v>
          </cell>
        </row>
        <row r="100">
          <cell r="B100" t="str">
            <v>ชุดปฏิบัติการพิเศษ 1362</v>
          </cell>
          <cell r="O100">
            <v>1</v>
          </cell>
          <cell r="P100">
            <v>0</v>
          </cell>
          <cell r="S100">
            <v>0</v>
          </cell>
          <cell r="V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N100">
            <v>0</v>
          </cell>
          <cell r="AO100">
            <v>0</v>
          </cell>
          <cell r="AP100">
            <v>0</v>
          </cell>
          <cell r="BU100">
            <v>0</v>
          </cell>
          <cell r="BV100">
            <v>30500</v>
          </cell>
          <cell r="BX100">
            <v>19</v>
          </cell>
          <cell r="CV100">
            <v>0</v>
          </cell>
          <cell r="CW100">
            <v>0</v>
          </cell>
        </row>
        <row r="101">
          <cell r="B101" t="str">
            <v>อช.ทับลาน</v>
          </cell>
          <cell r="O101">
            <v>1</v>
          </cell>
          <cell r="P101">
            <v>0</v>
          </cell>
          <cell r="S101">
            <v>0</v>
          </cell>
          <cell r="V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N101">
            <v>0</v>
          </cell>
          <cell r="AO101">
            <v>0</v>
          </cell>
          <cell r="AP101">
            <v>0</v>
          </cell>
          <cell r="BU101">
            <v>0</v>
          </cell>
          <cell r="BV101">
            <v>0</v>
          </cell>
          <cell r="BX101">
            <v>0</v>
          </cell>
          <cell r="CV101">
            <v>0</v>
          </cell>
          <cell r="CW101">
            <v>0</v>
          </cell>
        </row>
        <row r="102">
          <cell r="B102" t="str">
            <v>อช.ทับลาน</v>
          </cell>
          <cell r="O102">
            <v>1</v>
          </cell>
          <cell r="P102">
            <v>0</v>
          </cell>
          <cell r="S102">
            <v>0</v>
          </cell>
          <cell r="V102">
            <v>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N102">
            <v>0</v>
          </cell>
          <cell r="AO102">
            <v>0</v>
          </cell>
          <cell r="AP102">
            <v>0</v>
          </cell>
          <cell r="BU102">
            <v>0</v>
          </cell>
          <cell r="BV102">
            <v>0</v>
          </cell>
          <cell r="BX102">
            <v>0</v>
          </cell>
          <cell r="CV102">
            <v>0</v>
          </cell>
          <cell r="CW102">
            <v>0</v>
          </cell>
        </row>
        <row r="103">
          <cell r="B103" t="str">
            <v>อช.ทับลาน</v>
          </cell>
          <cell r="O103">
            <v>0</v>
          </cell>
          <cell r="P103">
            <v>0</v>
          </cell>
          <cell r="S103">
            <v>0</v>
          </cell>
          <cell r="V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N103">
            <v>0</v>
          </cell>
          <cell r="AO103">
            <v>0</v>
          </cell>
          <cell r="AP103">
            <v>0</v>
          </cell>
          <cell r="BU103">
            <v>0</v>
          </cell>
          <cell r="BV103">
            <v>0</v>
          </cell>
          <cell r="BX103">
            <v>0</v>
          </cell>
          <cell r="CV103">
            <v>0</v>
          </cell>
          <cell r="CW103">
            <v>0</v>
          </cell>
        </row>
        <row r="104">
          <cell r="B104" t="str">
            <v>อช.ทับลาน</v>
          </cell>
          <cell r="O104">
            <v>1</v>
          </cell>
          <cell r="P104">
            <v>0</v>
          </cell>
          <cell r="S104">
            <v>0</v>
          </cell>
          <cell r="V104">
            <v>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N104">
            <v>0</v>
          </cell>
          <cell r="AO104">
            <v>0</v>
          </cell>
          <cell r="AP104">
            <v>0</v>
          </cell>
          <cell r="BU104">
            <v>0</v>
          </cell>
          <cell r="BV104">
            <v>0</v>
          </cell>
          <cell r="BX104">
            <v>0</v>
          </cell>
          <cell r="CV104">
            <v>0</v>
          </cell>
          <cell r="CW104">
            <v>0</v>
          </cell>
        </row>
        <row r="105">
          <cell r="B105" t="str">
            <v>ขหล.คุ้งกระเบน</v>
          </cell>
          <cell r="O105">
            <v>1</v>
          </cell>
          <cell r="P105">
            <v>0</v>
          </cell>
          <cell r="S105">
            <v>0</v>
          </cell>
          <cell r="V105">
            <v>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N105">
            <v>0</v>
          </cell>
          <cell r="AO105">
            <v>0</v>
          </cell>
          <cell r="AP105">
            <v>0</v>
          </cell>
          <cell r="BU105">
            <v>0</v>
          </cell>
          <cell r="BV105">
            <v>0</v>
          </cell>
          <cell r="BX105">
            <v>0</v>
          </cell>
          <cell r="CV105">
            <v>1</v>
          </cell>
          <cell r="CW105">
            <v>0</v>
          </cell>
        </row>
        <row r="106">
          <cell r="B106" t="str">
            <v>อช.เขาแหลมหญ้า-หมู่เกาะเสม็ด</v>
          </cell>
          <cell r="O106">
            <v>1</v>
          </cell>
          <cell r="P106">
            <v>1</v>
          </cell>
          <cell r="S106">
            <v>0</v>
          </cell>
          <cell r="V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N106">
            <v>0</v>
          </cell>
          <cell r="AO106">
            <v>0</v>
          </cell>
          <cell r="AP106">
            <v>12</v>
          </cell>
          <cell r="BU106">
            <v>2047.33</v>
          </cell>
          <cell r="BV106">
            <v>0</v>
          </cell>
          <cell r="BX106">
            <v>0</v>
          </cell>
          <cell r="CV106">
            <v>0</v>
          </cell>
          <cell r="CW106">
            <v>0</v>
          </cell>
        </row>
        <row r="107">
          <cell r="B107" t="str">
            <v>ขสป.เขาอ่างฤๅไน</v>
          </cell>
          <cell r="O107">
            <v>2</v>
          </cell>
          <cell r="P107">
            <v>0</v>
          </cell>
          <cell r="S107">
            <v>1</v>
          </cell>
          <cell r="V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</v>
          </cell>
          <cell r="AH107">
            <v>1.6E-2</v>
          </cell>
          <cell r="AN107">
            <v>0</v>
          </cell>
          <cell r="AO107">
            <v>0</v>
          </cell>
          <cell r="AP107">
            <v>0</v>
          </cell>
          <cell r="BU107">
            <v>0</v>
          </cell>
          <cell r="BV107">
            <v>4000</v>
          </cell>
          <cell r="BX107">
            <v>0</v>
          </cell>
          <cell r="CV107">
            <v>1</v>
          </cell>
          <cell r="CW107">
            <v>0</v>
          </cell>
        </row>
        <row r="108">
          <cell r="B108" t="str">
            <v>ขสป.เขาอ่างฤๅไน</v>
          </cell>
          <cell r="O108">
            <v>0</v>
          </cell>
          <cell r="P108">
            <v>0</v>
          </cell>
          <cell r="S108">
            <v>0</v>
          </cell>
          <cell r="V108">
            <v>1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N108">
            <v>0</v>
          </cell>
          <cell r="AO108">
            <v>0</v>
          </cell>
          <cell r="AP108">
            <v>0</v>
          </cell>
          <cell r="BU108">
            <v>0</v>
          </cell>
          <cell r="BV108">
            <v>300</v>
          </cell>
          <cell r="BX108">
            <v>0</v>
          </cell>
          <cell r="CV108">
            <v>0</v>
          </cell>
          <cell r="CW108">
            <v>0</v>
          </cell>
        </row>
        <row r="109">
          <cell r="B109" t="str">
            <v>อช.เขาแหลมหญ้า-หมู่เกาะเสม็ด</v>
          </cell>
          <cell r="O109">
            <v>1</v>
          </cell>
          <cell r="P109">
            <v>1</v>
          </cell>
          <cell r="S109">
            <v>0</v>
          </cell>
          <cell r="V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N109">
            <v>1</v>
          </cell>
          <cell r="AO109">
            <v>3</v>
          </cell>
          <cell r="AP109">
            <v>73</v>
          </cell>
          <cell r="BU109">
            <v>0</v>
          </cell>
          <cell r="BV109">
            <v>0</v>
          </cell>
          <cell r="BX109">
            <v>0</v>
          </cell>
          <cell r="CV109">
            <v>0</v>
          </cell>
          <cell r="CW109">
            <v>0</v>
          </cell>
        </row>
        <row r="110">
          <cell r="B110" t="str">
            <v>อช.เขาแหลมหญ้า-หมู่เกาะเสม็ด</v>
          </cell>
          <cell r="O110">
            <v>1</v>
          </cell>
          <cell r="P110">
            <v>1</v>
          </cell>
          <cell r="S110">
            <v>0</v>
          </cell>
          <cell r="V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N110">
            <v>19</v>
          </cell>
          <cell r="AO110">
            <v>2</v>
          </cell>
          <cell r="AP110">
            <v>86</v>
          </cell>
          <cell r="BU110">
            <v>0</v>
          </cell>
          <cell r="BV110">
            <v>0</v>
          </cell>
          <cell r="BX110">
            <v>0</v>
          </cell>
          <cell r="CV110">
            <v>0</v>
          </cell>
          <cell r="CW110">
            <v>0</v>
          </cell>
        </row>
        <row r="111">
          <cell r="B111" t="str">
            <v>อช.เขาแหลมหญ้า-หมู่เกาะเสม็ด</v>
          </cell>
          <cell r="O111">
            <v>2</v>
          </cell>
          <cell r="P111">
            <v>1</v>
          </cell>
          <cell r="S111">
            <v>0</v>
          </cell>
          <cell r="V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N111">
            <v>0</v>
          </cell>
          <cell r="AO111">
            <v>1</v>
          </cell>
          <cell r="AP111">
            <v>79</v>
          </cell>
          <cell r="BU111">
            <v>0</v>
          </cell>
          <cell r="BV111">
            <v>0</v>
          </cell>
          <cell r="BX111">
            <v>0</v>
          </cell>
          <cell r="CV111">
            <v>2</v>
          </cell>
          <cell r="CW111">
            <v>0</v>
          </cell>
        </row>
        <row r="112">
          <cell r="B112" t="str">
            <v>อช.เขาแหลมหญ้า-หมู่เกาะเสม็ด</v>
          </cell>
          <cell r="O112">
            <v>1</v>
          </cell>
          <cell r="P112">
            <v>1</v>
          </cell>
          <cell r="S112">
            <v>0</v>
          </cell>
          <cell r="V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N112">
            <v>0</v>
          </cell>
          <cell r="AO112">
            <v>0</v>
          </cell>
          <cell r="AP112">
            <v>34</v>
          </cell>
          <cell r="BU112">
            <v>5800.76</v>
          </cell>
          <cell r="BV112">
            <v>0</v>
          </cell>
          <cell r="BX112">
            <v>0</v>
          </cell>
          <cell r="CV112">
            <v>0</v>
          </cell>
          <cell r="CW112">
            <v>0</v>
          </cell>
        </row>
        <row r="113">
          <cell r="B113" t="str">
            <v>อช.เขาแหลมหญ้า-หมู่เกาะเสม็ด</v>
          </cell>
          <cell r="O113">
            <v>1</v>
          </cell>
          <cell r="P113">
            <v>1</v>
          </cell>
          <cell r="S113">
            <v>0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N113">
            <v>0</v>
          </cell>
          <cell r="AO113">
            <v>0</v>
          </cell>
          <cell r="AP113">
            <v>34</v>
          </cell>
          <cell r="BU113">
            <v>5800.76</v>
          </cell>
          <cell r="BV113">
            <v>0</v>
          </cell>
          <cell r="BX113">
            <v>0</v>
          </cell>
          <cell r="CV113">
            <v>0</v>
          </cell>
          <cell r="CW113">
            <v>0</v>
          </cell>
        </row>
        <row r="114">
          <cell r="B114" t="str">
            <v>อช.เขาแหลมหญ้า-หมู่เกาะเสม็ด</v>
          </cell>
          <cell r="O114">
            <v>1</v>
          </cell>
          <cell r="P114">
            <v>1</v>
          </cell>
          <cell r="S114">
            <v>0</v>
          </cell>
          <cell r="V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N114">
            <v>0</v>
          </cell>
          <cell r="AO114">
            <v>0</v>
          </cell>
          <cell r="AP114">
            <v>47</v>
          </cell>
          <cell r="BU114">
            <v>8018.7</v>
          </cell>
          <cell r="BV114">
            <v>0</v>
          </cell>
          <cell r="BX114">
            <v>0</v>
          </cell>
          <cell r="CV114">
            <v>0</v>
          </cell>
          <cell r="CW114">
            <v>0</v>
          </cell>
        </row>
        <row r="115">
          <cell r="B115" t="str">
            <v>สบอ.2 (ศรีราชา)</v>
          </cell>
          <cell r="O115">
            <v>1</v>
          </cell>
          <cell r="P115">
            <v>0</v>
          </cell>
          <cell r="S115">
            <v>0</v>
          </cell>
          <cell r="V115">
            <v>1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N115">
            <v>0</v>
          </cell>
          <cell r="AO115">
            <v>0</v>
          </cell>
          <cell r="AP115">
            <v>0</v>
          </cell>
          <cell r="BU115">
            <v>0</v>
          </cell>
          <cell r="BV115">
            <v>0</v>
          </cell>
          <cell r="BX115">
            <v>2</v>
          </cell>
          <cell r="CV115">
            <v>0</v>
          </cell>
          <cell r="CW115">
            <v>0</v>
          </cell>
        </row>
        <row r="116">
          <cell r="B116" t="str">
            <v>ขสป.เขาอ่างฤๅไน</v>
          </cell>
          <cell r="O116">
            <v>1</v>
          </cell>
          <cell r="P116">
            <v>0</v>
          </cell>
          <cell r="S116">
            <v>1</v>
          </cell>
          <cell r="V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7.9000000000000001E-2</v>
          </cell>
          <cell r="AG116">
            <v>0</v>
          </cell>
          <cell r="AH116">
            <v>0</v>
          </cell>
          <cell r="AN116">
            <v>0</v>
          </cell>
          <cell r="AO116">
            <v>0</v>
          </cell>
          <cell r="AP116">
            <v>0</v>
          </cell>
          <cell r="BU116">
            <v>0</v>
          </cell>
          <cell r="BV116">
            <v>7500</v>
          </cell>
          <cell r="BX116">
            <v>0</v>
          </cell>
          <cell r="CV116">
            <v>0</v>
          </cell>
          <cell r="CW116">
            <v>0</v>
          </cell>
        </row>
        <row r="117">
          <cell r="B117" t="str">
            <v>ขสป.เขาอ่างฤๅไน</v>
          </cell>
          <cell r="O117">
            <v>1</v>
          </cell>
          <cell r="P117">
            <v>0</v>
          </cell>
          <cell r="S117">
            <v>1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2.9999999999999997E-4</v>
          </cell>
          <cell r="AN117">
            <v>0</v>
          </cell>
          <cell r="AO117">
            <v>0</v>
          </cell>
          <cell r="AP117">
            <v>0</v>
          </cell>
          <cell r="BU117">
            <v>0</v>
          </cell>
          <cell r="BV117">
            <v>200</v>
          </cell>
          <cell r="BX117">
            <v>0</v>
          </cell>
          <cell r="CV117">
            <v>0</v>
          </cell>
          <cell r="CW117">
            <v>0</v>
          </cell>
        </row>
        <row r="118">
          <cell r="B118" t="str">
            <v>ขสป.เขาอ่างฤๅไน</v>
          </cell>
          <cell r="O118">
            <v>2</v>
          </cell>
          <cell r="P118">
            <v>0</v>
          </cell>
          <cell r="S118">
            <v>1</v>
          </cell>
          <cell r="V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</v>
          </cell>
          <cell r="AH118">
            <v>2.9000000000000001E-2</v>
          </cell>
          <cell r="AN118">
            <v>0</v>
          </cell>
          <cell r="AO118">
            <v>0</v>
          </cell>
          <cell r="AP118">
            <v>0</v>
          </cell>
          <cell r="BU118">
            <v>0</v>
          </cell>
          <cell r="BV118">
            <v>2908.32</v>
          </cell>
          <cell r="BX118">
            <v>0</v>
          </cell>
          <cell r="CV118">
            <v>0</v>
          </cell>
          <cell r="CW118">
            <v>0</v>
          </cell>
        </row>
        <row r="119">
          <cell r="B119" t="str">
            <v>ขสป.เขาอ่างฤๅไน</v>
          </cell>
          <cell r="O119">
            <v>1</v>
          </cell>
          <cell r="P119">
            <v>0</v>
          </cell>
          <cell r="S119">
            <v>1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</v>
          </cell>
          <cell r="AH119">
            <v>6.7000000000000002E-3</v>
          </cell>
          <cell r="AN119">
            <v>0</v>
          </cell>
          <cell r="AO119">
            <v>0</v>
          </cell>
          <cell r="AP119">
            <v>0</v>
          </cell>
          <cell r="BU119">
            <v>0</v>
          </cell>
          <cell r="BV119">
            <v>5000</v>
          </cell>
          <cell r="BX119">
            <v>0</v>
          </cell>
          <cell r="CV119">
            <v>0</v>
          </cell>
          <cell r="CW119">
            <v>0</v>
          </cell>
        </row>
        <row r="120">
          <cell r="B120" t="str">
            <v>ขสป.สลักพระ</v>
          </cell>
          <cell r="O120">
            <v>0</v>
          </cell>
          <cell r="P120">
            <v>0</v>
          </cell>
          <cell r="S120">
            <v>1</v>
          </cell>
          <cell r="V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N120">
            <v>0</v>
          </cell>
          <cell r="AO120">
            <v>0</v>
          </cell>
          <cell r="AP120">
            <v>0</v>
          </cell>
          <cell r="BU120">
            <v>0</v>
          </cell>
          <cell r="BV120">
            <v>350</v>
          </cell>
          <cell r="BX120">
            <v>0</v>
          </cell>
          <cell r="CV120">
            <v>0</v>
          </cell>
          <cell r="CW120">
            <v>0</v>
          </cell>
        </row>
        <row r="121">
          <cell r="B121" t="str">
            <v>อช.เขาแหลม</v>
          </cell>
          <cell r="O121">
            <v>0</v>
          </cell>
          <cell r="P121">
            <v>0</v>
          </cell>
          <cell r="S121">
            <v>1</v>
          </cell>
          <cell r="V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21</v>
          </cell>
          <cell r="AH121">
            <v>0.21</v>
          </cell>
          <cell r="AN121">
            <v>0</v>
          </cell>
          <cell r="AO121">
            <v>0</v>
          </cell>
          <cell r="AP121">
            <v>0</v>
          </cell>
          <cell r="BU121">
            <v>0</v>
          </cell>
          <cell r="BV121">
            <v>5000</v>
          </cell>
          <cell r="BX121">
            <v>0</v>
          </cell>
          <cell r="CV121">
            <v>0</v>
          </cell>
          <cell r="CW121">
            <v>0</v>
          </cell>
        </row>
        <row r="122">
          <cell r="B122" t="str">
            <v>ขสป.เขาเขียว-เขาชมภู่</v>
          </cell>
          <cell r="O122">
            <v>1</v>
          </cell>
          <cell r="P122">
            <v>1</v>
          </cell>
          <cell r="S122">
            <v>0</v>
          </cell>
          <cell r="V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N122">
            <v>25</v>
          </cell>
          <cell r="AO122">
            <v>3</v>
          </cell>
          <cell r="AP122">
            <v>37</v>
          </cell>
          <cell r="BU122">
            <v>0</v>
          </cell>
          <cell r="BV122">
            <v>0</v>
          </cell>
          <cell r="BX122">
            <v>0</v>
          </cell>
          <cell r="CV122">
            <v>0</v>
          </cell>
          <cell r="CW122">
            <v>0</v>
          </cell>
        </row>
        <row r="123">
          <cell r="B123" t="str">
            <v>อช.หมู่เกาะช้าง</v>
          </cell>
          <cell r="O123">
            <v>0</v>
          </cell>
          <cell r="P123">
            <v>1</v>
          </cell>
          <cell r="S123">
            <v>0</v>
          </cell>
          <cell r="V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N123">
            <v>5</v>
          </cell>
          <cell r="AO123">
            <v>1</v>
          </cell>
          <cell r="AP123">
            <v>33</v>
          </cell>
          <cell r="BU123">
            <v>670615</v>
          </cell>
          <cell r="BV123">
            <v>0</v>
          </cell>
          <cell r="BX123">
            <v>0</v>
          </cell>
          <cell r="CV123">
            <v>0</v>
          </cell>
          <cell r="CW123">
            <v>0</v>
          </cell>
        </row>
        <row r="124">
          <cell r="B124" t="str">
            <v>ชุดปฏิบัติการพิเศษ 1362</v>
          </cell>
          <cell r="O124">
            <v>1</v>
          </cell>
          <cell r="P124">
            <v>0</v>
          </cell>
          <cell r="S124">
            <v>0</v>
          </cell>
          <cell r="V124">
            <v>1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N124">
            <v>0</v>
          </cell>
          <cell r="AO124">
            <v>0</v>
          </cell>
          <cell r="AP124">
            <v>0</v>
          </cell>
          <cell r="BU124">
            <v>0</v>
          </cell>
          <cell r="BV124">
            <v>35000</v>
          </cell>
          <cell r="BX124">
            <v>35</v>
          </cell>
          <cell r="CV124">
            <v>0</v>
          </cell>
          <cell r="CW124">
            <v>0</v>
          </cell>
        </row>
        <row r="125">
          <cell r="B125" t="str">
            <v>ชุดปฏิบัติการพิเศษ 1362</v>
          </cell>
          <cell r="O125">
            <v>1</v>
          </cell>
          <cell r="P125">
            <v>0</v>
          </cell>
          <cell r="S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N125">
            <v>0</v>
          </cell>
          <cell r="AO125">
            <v>0</v>
          </cell>
          <cell r="AP125">
            <v>0</v>
          </cell>
          <cell r="BU125">
            <v>0</v>
          </cell>
          <cell r="BV125">
            <v>1166200</v>
          </cell>
          <cell r="BX125">
            <v>0</v>
          </cell>
          <cell r="CV125">
            <v>0</v>
          </cell>
          <cell r="CW125">
            <v>0</v>
          </cell>
        </row>
        <row r="126">
          <cell r="B126" t="str">
            <v>อช.แก่งกระจาน</v>
          </cell>
          <cell r="O126">
            <v>0</v>
          </cell>
          <cell r="P126">
            <v>0</v>
          </cell>
          <cell r="S126">
            <v>0</v>
          </cell>
          <cell r="V126">
            <v>1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N126">
            <v>0</v>
          </cell>
          <cell r="AO126">
            <v>0</v>
          </cell>
          <cell r="AP126">
            <v>0</v>
          </cell>
          <cell r="BU126">
            <v>0</v>
          </cell>
          <cell r="BV126">
            <v>0</v>
          </cell>
          <cell r="BX126">
            <v>0</v>
          </cell>
          <cell r="CV126">
            <v>0</v>
          </cell>
          <cell r="CW126">
            <v>0</v>
          </cell>
        </row>
        <row r="127">
          <cell r="B127" t="str">
            <v>ขสป.แม่น้ำภาชี</v>
          </cell>
          <cell r="O127">
            <v>1</v>
          </cell>
          <cell r="P127">
            <v>0</v>
          </cell>
          <cell r="S127">
            <v>0</v>
          </cell>
          <cell r="V127">
            <v>1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N127">
            <v>0</v>
          </cell>
          <cell r="AO127">
            <v>0</v>
          </cell>
          <cell r="AP127">
            <v>0</v>
          </cell>
          <cell r="BU127">
            <v>0</v>
          </cell>
          <cell r="BV127">
            <v>0</v>
          </cell>
          <cell r="BX127">
            <v>2</v>
          </cell>
          <cell r="CV127">
            <v>2</v>
          </cell>
          <cell r="CW127">
            <v>0</v>
          </cell>
        </row>
        <row r="128">
          <cell r="B128" t="str">
            <v>สบอ.3 (บ้านโป่ง)</v>
          </cell>
          <cell r="O128">
            <v>1</v>
          </cell>
          <cell r="P128">
            <v>0</v>
          </cell>
          <cell r="S128">
            <v>0</v>
          </cell>
          <cell r="V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N128">
            <v>0</v>
          </cell>
          <cell r="AO128">
            <v>0</v>
          </cell>
          <cell r="AP128">
            <v>0</v>
          </cell>
          <cell r="BU128">
            <v>0</v>
          </cell>
          <cell r="BV128">
            <v>600</v>
          </cell>
          <cell r="BX128">
            <v>2</v>
          </cell>
          <cell r="CV128">
            <v>0</v>
          </cell>
          <cell r="CW128">
            <v>0</v>
          </cell>
        </row>
        <row r="129">
          <cell r="B129" t="str">
            <v>สบอ.3 (บ้านโป่ง)</v>
          </cell>
          <cell r="O129">
            <v>1</v>
          </cell>
          <cell r="P129">
            <v>0</v>
          </cell>
          <cell r="S129">
            <v>0</v>
          </cell>
          <cell r="V129">
            <v>1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N129">
            <v>0</v>
          </cell>
          <cell r="AO129">
            <v>0</v>
          </cell>
          <cell r="AP129">
            <v>0</v>
          </cell>
          <cell r="BU129">
            <v>0</v>
          </cell>
          <cell r="BV129">
            <v>0</v>
          </cell>
          <cell r="BX129">
            <v>1</v>
          </cell>
          <cell r="CV129">
            <v>0</v>
          </cell>
          <cell r="CW129">
            <v>0</v>
          </cell>
        </row>
        <row r="130">
          <cell r="B130" t="str">
            <v>ขหล.เขาชีโอน</v>
          </cell>
          <cell r="O130">
            <v>0</v>
          </cell>
          <cell r="P130">
            <v>0</v>
          </cell>
          <cell r="S130">
            <v>0</v>
          </cell>
          <cell r="V130">
            <v>1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N130">
            <v>0</v>
          </cell>
          <cell r="AO130">
            <v>0</v>
          </cell>
          <cell r="AP130">
            <v>0</v>
          </cell>
          <cell r="BU130">
            <v>0</v>
          </cell>
          <cell r="BV130">
            <v>0</v>
          </cell>
          <cell r="BX130">
            <v>0</v>
          </cell>
          <cell r="CV130">
            <v>23</v>
          </cell>
          <cell r="CW130">
            <v>0</v>
          </cell>
        </row>
        <row r="131">
          <cell r="B131" t="str">
            <v>อช.น้ำตกคลองแก้ว</v>
          </cell>
          <cell r="O131">
            <v>1</v>
          </cell>
          <cell r="P131">
            <v>0</v>
          </cell>
          <cell r="S131">
            <v>1</v>
          </cell>
          <cell r="V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0.01</v>
          </cell>
          <cell r="AN131">
            <v>0</v>
          </cell>
          <cell r="AO131">
            <v>0</v>
          </cell>
          <cell r="AP131">
            <v>0</v>
          </cell>
          <cell r="BU131">
            <v>0</v>
          </cell>
          <cell r="BV131">
            <v>1000</v>
          </cell>
          <cell r="BX131">
            <v>0</v>
          </cell>
          <cell r="CV131">
            <v>0</v>
          </cell>
          <cell r="CW131">
            <v>0</v>
          </cell>
        </row>
        <row r="132">
          <cell r="B132" t="str">
            <v>ขสป.เขาอ่างฤๅไน</v>
          </cell>
          <cell r="O132">
            <v>0</v>
          </cell>
          <cell r="P132">
            <v>0</v>
          </cell>
          <cell r="S132">
            <v>0</v>
          </cell>
          <cell r="V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BU132">
            <v>0</v>
          </cell>
          <cell r="BV132">
            <v>18000</v>
          </cell>
          <cell r="BX132">
            <v>0</v>
          </cell>
          <cell r="CV132">
            <v>0</v>
          </cell>
          <cell r="CW132">
            <v>0</v>
          </cell>
        </row>
        <row r="133">
          <cell r="B133" t="str">
            <v>ขสป.เขาอ่างฤๅไน</v>
          </cell>
          <cell r="O133">
            <v>2</v>
          </cell>
          <cell r="P133">
            <v>0</v>
          </cell>
          <cell r="S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</v>
          </cell>
          <cell r="AH133">
            <v>0.185</v>
          </cell>
          <cell r="AN133">
            <v>0</v>
          </cell>
          <cell r="AO133">
            <v>0</v>
          </cell>
          <cell r="AP133">
            <v>0</v>
          </cell>
          <cell r="BU133">
            <v>0</v>
          </cell>
          <cell r="BV133">
            <v>0</v>
          </cell>
          <cell r="BX133">
            <v>0</v>
          </cell>
          <cell r="CV133">
            <v>0</v>
          </cell>
          <cell r="CW133">
            <v>0</v>
          </cell>
        </row>
        <row r="134">
          <cell r="B134" t="str">
            <v>สบอ.3 (บ้านโป่ง)</v>
          </cell>
          <cell r="O134">
            <v>1</v>
          </cell>
          <cell r="P134">
            <v>0</v>
          </cell>
          <cell r="S134">
            <v>0</v>
          </cell>
          <cell r="V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N134">
            <v>0</v>
          </cell>
          <cell r="AO134">
            <v>0</v>
          </cell>
          <cell r="AP134">
            <v>0</v>
          </cell>
          <cell r="BU134">
            <v>0</v>
          </cell>
          <cell r="BV134">
            <v>600</v>
          </cell>
          <cell r="BX134">
            <v>2</v>
          </cell>
          <cell r="CV134">
            <v>0</v>
          </cell>
          <cell r="CW134">
            <v>0</v>
          </cell>
        </row>
        <row r="135">
          <cell r="B135" t="str">
            <v>อช.น้ำตกห้วยยาง</v>
          </cell>
          <cell r="O135">
            <v>1</v>
          </cell>
          <cell r="P135">
            <v>0</v>
          </cell>
          <cell r="S135">
            <v>1</v>
          </cell>
          <cell r="V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N135">
            <v>0</v>
          </cell>
          <cell r="AO135">
            <v>0</v>
          </cell>
          <cell r="AP135">
            <v>0</v>
          </cell>
          <cell r="BU135">
            <v>0</v>
          </cell>
          <cell r="BV135">
            <v>900</v>
          </cell>
          <cell r="BX135">
            <v>0</v>
          </cell>
          <cell r="CV135">
            <v>0</v>
          </cell>
          <cell r="CW135">
            <v>0</v>
          </cell>
        </row>
        <row r="136">
          <cell r="B136" t="str">
            <v>อช.เขาใหญ่</v>
          </cell>
          <cell r="O136">
            <v>1</v>
          </cell>
          <cell r="P136">
            <v>0</v>
          </cell>
          <cell r="S136">
            <v>1</v>
          </cell>
          <cell r="V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N136">
            <v>0</v>
          </cell>
          <cell r="AO136">
            <v>0</v>
          </cell>
          <cell r="AP136">
            <v>0</v>
          </cell>
          <cell r="BU136">
            <v>0</v>
          </cell>
          <cell r="BV136">
            <v>5000</v>
          </cell>
          <cell r="BX136">
            <v>0</v>
          </cell>
          <cell r="CV136">
            <v>0</v>
          </cell>
          <cell r="CW136">
            <v>0</v>
          </cell>
        </row>
        <row r="137">
          <cell r="B137" t="str">
            <v>ขหล.แก่งคอย</v>
          </cell>
          <cell r="O137">
            <v>1</v>
          </cell>
          <cell r="P137">
            <v>0</v>
          </cell>
          <cell r="S137">
            <v>0</v>
          </cell>
          <cell r="V137">
            <v>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N137">
            <v>0</v>
          </cell>
          <cell r="AO137">
            <v>0</v>
          </cell>
          <cell r="AP137">
            <v>0</v>
          </cell>
          <cell r="BU137">
            <v>0</v>
          </cell>
          <cell r="BV137">
            <v>0</v>
          </cell>
          <cell r="BX137">
            <v>1</v>
          </cell>
          <cell r="CV137">
            <v>0</v>
          </cell>
          <cell r="CW137">
            <v>0</v>
          </cell>
        </row>
        <row r="138">
          <cell r="B138" t="str">
            <v>อช.น้ำตกห้วยยาง</v>
          </cell>
          <cell r="O138">
            <v>1</v>
          </cell>
          <cell r="P138">
            <v>0</v>
          </cell>
          <cell r="S138">
            <v>0</v>
          </cell>
          <cell r="V138">
            <v>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N138">
            <v>0</v>
          </cell>
          <cell r="AO138">
            <v>0</v>
          </cell>
          <cell r="AP138">
            <v>0</v>
          </cell>
          <cell r="BU138">
            <v>0</v>
          </cell>
          <cell r="BV138">
            <v>0</v>
          </cell>
          <cell r="BX138">
            <v>0</v>
          </cell>
          <cell r="CV138">
            <v>0</v>
          </cell>
          <cell r="CW138">
            <v>0</v>
          </cell>
        </row>
        <row r="139">
          <cell r="B139" t="str">
            <v>ขสป.เขาอ่างฤๅไน</v>
          </cell>
          <cell r="O139">
            <v>8</v>
          </cell>
          <cell r="P139">
            <v>0</v>
          </cell>
          <cell r="S139">
            <v>1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45</v>
          </cell>
          <cell r="AF139">
            <v>7.4119999999999999</v>
          </cell>
          <cell r="AG139">
            <v>16</v>
          </cell>
          <cell r="AH139">
            <v>2.0110000000000001</v>
          </cell>
          <cell r="AN139">
            <v>0</v>
          </cell>
          <cell r="AO139">
            <v>0</v>
          </cell>
          <cell r="AP139">
            <v>0</v>
          </cell>
          <cell r="BU139">
            <v>0</v>
          </cell>
          <cell r="BV139">
            <v>924839</v>
          </cell>
          <cell r="BX139">
            <v>0</v>
          </cell>
          <cell r="CV139">
            <v>0</v>
          </cell>
          <cell r="CW139">
            <v>0</v>
          </cell>
        </row>
        <row r="140">
          <cell r="B140" t="str">
            <v>ขหล.แก่งคอย</v>
          </cell>
          <cell r="O140">
            <v>1</v>
          </cell>
          <cell r="P140">
            <v>0</v>
          </cell>
          <cell r="S140">
            <v>0</v>
          </cell>
          <cell r="V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N140">
            <v>0</v>
          </cell>
          <cell r="AO140">
            <v>0</v>
          </cell>
          <cell r="AP140">
            <v>0</v>
          </cell>
          <cell r="BU140">
            <v>0</v>
          </cell>
          <cell r="BV140">
            <v>0</v>
          </cell>
          <cell r="BX140">
            <v>1</v>
          </cell>
          <cell r="CV140">
            <v>0</v>
          </cell>
          <cell r="CW140">
            <v>0</v>
          </cell>
        </row>
        <row r="141">
          <cell r="B141" t="str">
            <v>อช.พุเตย</v>
          </cell>
          <cell r="O141">
            <v>1</v>
          </cell>
          <cell r="P141">
            <v>0</v>
          </cell>
          <cell r="S141">
            <v>0</v>
          </cell>
          <cell r="V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N141">
            <v>0</v>
          </cell>
          <cell r="AO141">
            <v>0</v>
          </cell>
          <cell r="AP141">
            <v>0</v>
          </cell>
          <cell r="BU141">
            <v>0</v>
          </cell>
          <cell r="BV141">
            <v>0</v>
          </cell>
          <cell r="BX141">
            <v>0</v>
          </cell>
          <cell r="CV141">
            <v>0</v>
          </cell>
          <cell r="CW141">
            <v>0</v>
          </cell>
        </row>
        <row r="142">
          <cell r="B142" t="str">
            <v>ขสป.คลองเครือหวายเฉลิมพระเกียรติ</v>
          </cell>
          <cell r="O142">
            <v>0</v>
          </cell>
          <cell r="P142">
            <v>1</v>
          </cell>
          <cell r="S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N142">
            <v>1</v>
          </cell>
          <cell r="AO142">
            <v>1</v>
          </cell>
          <cell r="AP142">
            <v>85</v>
          </cell>
          <cell r="BU142">
            <v>219375</v>
          </cell>
          <cell r="BV142">
            <v>0</v>
          </cell>
          <cell r="BX142">
            <v>0</v>
          </cell>
          <cell r="CV142">
            <v>0</v>
          </cell>
          <cell r="CW142">
            <v>0</v>
          </cell>
        </row>
        <row r="143">
          <cell r="B143" t="str">
            <v>ชุดปฏิบัติการพิเศษ 1362</v>
          </cell>
          <cell r="O143">
            <v>1</v>
          </cell>
          <cell r="P143">
            <v>0</v>
          </cell>
          <cell r="S143">
            <v>0</v>
          </cell>
          <cell r="V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N143">
            <v>0</v>
          </cell>
          <cell r="AO143">
            <v>0</v>
          </cell>
          <cell r="AP143">
            <v>0</v>
          </cell>
          <cell r="BU143">
            <v>0</v>
          </cell>
          <cell r="BV143">
            <v>10000</v>
          </cell>
          <cell r="BX143">
            <v>1</v>
          </cell>
          <cell r="CV143">
            <v>0</v>
          </cell>
          <cell r="CW143">
            <v>0</v>
          </cell>
        </row>
        <row r="144">
          <cell r="B144" t="str">
            <v>วนอุทยานเขาแหลมสิงห์</v>
          </cell>
          <cell r="O144">
            <v>0</v>
          </cell>
          <cell r="P144">
            <v>1</v>
          </cell>
          <cell r="S144">
            <v>0</v>
          </cell>
          <cell r="V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N144">
            <v>1</v>
          </cell>
          <cell r="AO144">
            <v>0</v>
          </cell>
          <cell r="AP144">
            <v>44</v>
          </cell>
          <cell r="BU144">
            <v>0</v>
          </cell>
          <cell r="BV144">
            <v>0</v>
          </cell>
          <cell r="BX144">
            <v>0</v>
          </cell>
          <cell r="CV144">
            <v>0</v>
          </cell>
          <cell r="CW144">
            <v>0</v>
          </cell>
        </row>
        <row r="145">
          <cell r="B145" t="str">
            <v>ชุดปฏิบัติการพิเศษ 1362</v>
          </cell>
          <cell r="O145">
            <v>1</v>
          </cell>
          <cell r="P145">
            <v>0</v>
          </cell>
          <cell r="S145">
            <v>0</v>
          </cell>
          <cell r="V145">
            <v>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N145">
            <v>0</v>
          </cell>
          <cell r="AO145">
            <v>0</v>
          </cell>
          <cell r="AP145">
            <v>0</v>
          </cell>
          <cell r="BU145">
            <v>0</v>
          </cell>
          <cell r="BV145">
            <v>10000</v>
          </cell>
          <cell r="BX145">
            <v>1</v>
          </cell>
          <cell r="CV145">
            <v>0</v>
          </cell>
          <cell r="CW145">
            <v>0</v>
          </cell>
        </row>
        <row r="146">
          <cell r="B146" t="str">
            <v>ชุดปฏิบัติการพิเศษ 1362</v>
          </cell>
          <cell r="O146">
            <v>1</v>
          </cell>
          <cell r="P146">
            <v>0</v>
          </cell>
          <cell r="S146">
            <v>0</v>
          </cell>
          <cell r="V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N146">
            <v>0</v>
          </cell>
          <cell r="AO146">
            <v>0</v>
          </cell>
          <cell r="AP146">
            <v>0</v>
          </cell>
          <cell r="BU146">
            <v>0</v>
          </cell>
          <cell r="BV146">
            <v>58000</v>
          </cell>
          <cell r="BX146">
            <v>48</v>
          </cell>
          <cell r="CV146">
            <v>0</v>
          </cell>
          <cell r="CW146">
            <v>0</v>
          </cell>
        </row>
        <row r="147">
          <cell r="B147" t="str">
            <v>ขสป.เขาอ่างฤๅไน</v>
          </cell>
          <cell r="O147">
            <v>0</v>
          </cell>
          <cell r="P147">
            <v>0</v>
          </cell>
          <cell r="S147">
            <v>0</v>
          </cell>
          <cell r="V147">
            <v>1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N147">
            <v>0</v>
          </cell>
          <cell r="AO147">
            <v>0</v>
          </cell>
          <cell r="AP147">
            <v>0</v>
          </cell>
          <cell r="BU147">
            <v>0</v>
          </cell>
          <cell r="BV147">
            <v>0</v>
          </cell>
          <cell r="BX147">
            <v>0</v>
          </cell>
          <cell r="CV147">
            <v>0</v>
          </cell>
          <cell r="CW147">
            <v>0</v>
          </cell>
        </row>
        <row r="148">
          <cell r="B148" t="str">
            <v>ขสป.เขาอ่างฤๅไน</v>
          </cell>
          <cell r="O148">
            <v>1</v>
          </cell>
          <cell r="P148">
            <v>0</v>
          </cell>
          <cell r="S148">
            <v>0</v>
          </cell>
          <cell r="V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0</v>
          </cell>
          <cell r="AO148">
            <v>0</v>
          </cell>
          <cell r="AP148">
            <v>0</v>
          </cell>
          <cell r="BU148">
            <v>0</v>
          </cell>
          <cell r="BV148">
            <v>0</v>
          </cell>
          <cell r="BX148">
            <v>0</v>
          </cell>
          <cell r="CV148">
            <v>1</v>
          </cell>
          <cell r="CW148">
            <v>0</v>
          </cell>
        </row>
        <row r="149">
          <cell r="B149" t="str">
            <v>อช.ปางสีดา</v>
          </cell>
          <cell r="O149">
            <v>0</v>
          </cell>
          <cell r="P149">
            <v>0</v>
          </cell>
          <cell r="S149">
            <v>0</v>
          </cell>
          <cell r="V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N149">
            <v>0</v>
          </cell>
          <cell r="AO149">
            <v>0</v>
          </cell>
          <cell r="AP149">
            <v>0</v>
          </cell>
          <cell r="BU149">
            <v>0</v>
          </cell>
          <cell r="BV149">
            <v>0</v>
          </cell>
          <cell r="BX149">
            <v>0</v>
          </cell>
          <cell r="CV149">
            <v>1</v>
          </cell>
          <cell r="CW149">
            <v>0</v>
          </cell>
        </row>
        <row r="150">
          <cell r="B150" t="str">
            <v>สบอ.3 (บ้านโป่ง)</v>
          </cell>
          <cell r="O150">
            <v>1</v>
          </cell>
          <cell r="P150">
            <v>0</v>
          </cell>
          <cell r="S150">
            <v>0</v>
          </cell>
          <cell r="V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N150">
            <v>0</v>
          </cell>
          <cell r="AO150">
            <v>0</v>
          </cell>
          <cell r="AP150">
            <v>0</v>
          </cell>
          <cell r="BU150">
            <v>0</v>
          </cell>
          <cell r="BV150">
            <v>500</v>
          </cell>
          <cell r="BX150">
            <v>1</v>
          </cell>
          <cell r="CV150">
            <v>0</v>
          </cell>
          <cell r="CW150">
            <v>0</v>
          </cell>
        </row>
        <row r="151">
          <cell r="B151" t="str">
            <v>หน่วยจัดการต้นน้ำยางโทน</v>
          </cell>
          <cell r="O151">
            <v>0</v>
          </cell>
          <cell r="P151">
            <v>1</v>
          </cell>
          <cell r="S151">
            <v>0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N151">
            <v>1</v>
          </cell>
          <cell r="AO151">
            <v>1</v>
          </cell>
          <cell r="AP151">
            <v>71</v>
          </cell>
          <cell r="BU151">
            <v>0</v>
          </cell>
          <cell r="BV151">
            <v>0</v>
          </cell>
          <cell r="BX151">
            <v>0</v>
          </cell>
          <cell r="CV151">
            <v>0</v>
          </cell>
          <cell r="CW151">
            <v>0</v>
          </cell>
        </row>
        <row r="152">
          <cell r="B152" t="str">
            <v>ขหล.พันท้ายนรสิงห์</v>
          </cell>
          <cell r="O152">
            <v>1</v>
          </cell>
          <cell r="P152">
            <v>0</v>
          </cell>
          <cell r="S152">
            <v>0</v>
          </cell>
          <cell r="V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N152">
            <v>0</v>
          </cell>
          <cell r="AO152">
            <v>0</v>
          </cell>
          <cell r="AP152">
            <v>0</v>
          </cell>
          <cell r="BU152">
            <v>0</v>
          </cell>
          <cell r="BV152">
            <v>3600</v>
          </cell>
          <cell r="BX152">
            <v>8</v>
          </cell>
          <cell r="CV152">
            <v>0</v>
          </cell>
          <cell r="CW152">
            <v>0</v>
          </cell>
        </row>
        <row r="153">
          <cell r="B153" t="str">
            <v>ขหล.พันท้ายนรสิงห์</v>
          </cell>
          <cell r="O153">
            <v>1</v>
          </cell>
          <cell r="P153">
            <v>0</v>
          </cell>
          <cell r="S153">
            <v>0</v>
          </cell>
          <cell r="V153">
            <v>1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N153">
            <v>0</v>
          </cell>
          <cell r="AO153">
            <v>0</v>
          </cell>
          <cell r="AP153">
            <v>0</v>
          </cell>
          <cell r="BU153">
            <v>0</v>
          </cell>
          <cell r="BV153">
            <v>800</v>
          </cell>
          <cell r="BX153">
            <v>2</v>
          </cell>
          <cell r="CV153">
            <v>0</v>
          </cell>
          <cell r="CW153">
            <v>0</v>
          </cell>
        </row>
        <row r="154">
          <cell r="B154" t="str">
            <v>อช.พุเตย</v>
          </cell>
          <cell r="O154">
            <v>1</v>
          </cell>
          <cell r="P154">
            <v>0</v>
          </cell>
          <cell r="S154">
            <v>0</v>
          </cell>
          <cell r="V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N154">
            <v>0</v>
          </cell>
          <cell r="AO154">
            <v>0</v>
          </cell>
          <cell r="AP154">
            <v>0</v>
          </cell>
          <cell r="BU154">
            <v>0</v>
          </cell>
          <cell r="BV154">
            <v>0</v>
          </cell>
          <cell r="BX154">
            <v>0</v>
          </cell>
          <cell r="CV154">
            <v>1</v>
          </cell>
          <cell r="CW154">
            <v>0</v>
          </cell>
        </row>
        <row r="155">
          <cell r="B155" t="str">
            <v>อช.เขื่อนศรีนครินทร์</v>
          </cell>
          <cell r="O155">
            <v>2</v>
          </cell>
          <cell r="P155">
            <v>0</v>
          </cell>
          <cell r="S155">
            <v>0</v>
          </cell>
          <cell r="V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N155">
            <v>0</v>
          </cell>
          <cell r="AO155">
            <v>0</v>
          </cell>
          <cell r="AP155">
            <v>0</v>
          </cell>
          <cell r="BU155">
            <v>0</v>
          </cell>
          <cell r="BV155">
            <v>0</v>
          </cell>
          <cell r="BX155">
            <v>0</v>
          </cell>
          <cell r="CV155">
            <v>0</v>
          </cell>
          <cell r="CW155">
            <v>19</v>
          </cell>
        </row>
        <row r="156">
          <cell r="B156" t="str">
            <v>อช.เขื่อนศรีนครินทร์</v>
          </cell>
          <cell r="O156">
            <v>1</v>
          </cell>
          <cell r="P156">
            <v>0</v>
          </cell>
          <cell r="S156">
            <v>0</v>
          </cell>
          <cell r="V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N156">
            <v>0</v>
          </cell>
          <cell r="AO156">
            <v>0</v>
          </cell>
          <cell r="AP156">
            <v>0</v>
          </cell>
          <cell r="BU156">
            <v>0</v>
          </cell>
          <cell r="BV156">
            <v>0</v>
          </cell>
          <cell r="BX156">
            <v>0</v>
          </cell>
          <cell r="CV156">
            <v>0</v>
          </cell>
          <cell r="CW156">
            <v>0</v>
          </cell>
        </row>
        <row r="157">
          <cell r="B157" t="str">
            <v>อช.เขื่อนศรีนครินทร์</v>
          </cell>
          <cell r="O157">
            <v>1</v>
          </cell>
          <cell r="P157">
            <v>0</v>
          </cell>
          <cell r="S157">
            <v>0</v>
          </cell>
          <cell r="V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N157">
            <v>0</v>
          </cell>
          <cell r="AO157">
            <v>0</v>
          </cell>
          <cell r="AP157">
            <v>0</v>
          </cell>
          <cell r="BU157">
            <v>0</v>
          </cell>
          <cell r="BV157">
            <v>0</v>
          </cell>
          <cell r="BX157">
            <v>4</v>
          </cell>
          <cell r="CV157">
            <v>0</v>
          </cell>
          <cell r="CW157">
            <v>0</v>
          </cell>
        </row>
        <row r="158">
          <cell r="B158" t="str">
            <v>อช.แก่งกระจาน</v>
          </cell>
          <cell r="O158">
            <v>1</v>
          </cell>
          <cell r="P158">
            <v>1</v>
          </cell>
          <cell r="S158">
            <v>0</v>
          </cell>
          <cell r="V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N158">
            <v>6</v>
          </cell>
          <cell r="AO158">
            <v>1</v>
          </cell>
          <cell r="AP158">
            <v>28</v>
          </cell>
          <cell r="BU158">
            <v>0</v>
          </cell>
          <cell r="BV158">
            <v>0</v>
          </cell>
          <cell r="BX158">
            <v>0</v>
          </cell>
          <cell r="CV158">
            <v>0</v>
          </cell>
          <cell r="CW158">
            <v>0</v>
          </cell>
        </row>
        <row r="159">
          <cell r="B159" t="str">
            <v>อช.น้ำตกห้วยยาง</v>
          </cell>
          <cell r="O159">
            <v>1</v>
          </cell>
          <cell r="P159">
            <v>0</v>
          </cell>
          <cell r="S159">
            <v>0</v>
          </cell>
          <cell r="V159">
            <v>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N159">
            <v>0</v>
          </cell>
          <cell r="AO159">
            <v>0</v>
          </cell>
          <cell r="AP159">
            <v>0</v>
          </cell>
          <cell r="BU159">
            <v>0</v>
          </cell>
          <cell r="BV159">
            <v>0</v>
          </cell>
          <cell r="BX159">
            <v>0</v>
          </cell>
          <cell r="CV159">
            <v>0</v>
          </cell>
          <cell r="CW159">
            <v>0</v>
          </cell>
        </row>
        <row r="160">
          <cell r="B160" t="str">
            <v>ขสป.อุทยานเสด็จในกรม กรมหลวงชุมพร ด้านทิศเหนือ (ตอนบน)</v>
          </cell>
          <cell r="O160">
            <v>1</v>
          </cell>
          <cell r="P160">
            <v>1</v>
          </cell>
          <cell r="S160">
            <v>0</v>
          </cell>
          <cell r="V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N160">
            <v>6</v>
          </cell>
          <cell r="AO160">
            <v>1</v>
          </cell>
          <cell r="AP160">
            <v>76</v>
          </cell>
          <cell r="BU160">
            <v>475881</v>
          </cell>
          <cell r="BV160">
            <v>0</v>
          </cell>
          <cell r="BX160">
            <v>0</v>
          </cell>
          <cell r="CV160">
            <v>0</v>
          </cell>
          <cell r="CW160">
            <v>0</v>
          </cell>
        </row>
        <row r="161">
          <cell r="B161" t="str">
            <v>อช.แก่งกระจาน</v>
          </cell>
          <cell r="O161">
            <v>1</v>
          </cell>
          <cell r="P161">
            <v>0</v>
          </cell>
          <cell r="S161">
            <v>1</v>
          </cell>
          <cell r="V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4</v>
          </cell>
          <cell r="AF161">
            <v>3.6850000000000001</v>
          </cell>
          <cell r="AG161">
            <v>8</v>
          </cell>
          <cell r="AH161">
            <v>0.79100000000000004</v>
          </cell>
          <cell r="AN161">
            <v>0</v>
          </cell>
          <cell r="AO161">
            <v>0</v>
          </cell>
          <cell r="AP161">
            <v>0</v>
          </cell>
          <cell r="BU161">
            <v>0</v>
          </cell>
          <cell r="BV161">
            <v>183400</v>
          </cell>
          <cell r="BX161">
            <v>0</v>
          </cell>
          <cell r="CV161">
            <v>0</v>
          </cell>
          <cell r="CW161">
            <v>0</v>
          </cell>
        </row>
        <row r="162">
          <cell r="B162" t="str">
            <v>อช.เขาแหลม</v>
          </cell>
          <cell r="O162">
            <v>1</v>
          </cell>
          <cell r="P162">
            <v>0</v>
          </cell>
          <cell r="S162">
            <v>0</v>
          </cell>
          <cell r="V162">
            <v>1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N162">
            <v>0</v>
          </cell>
          <cell r="AO162">
            <v>0</v>
          </cell>
          <cell r="AP162">
            <v>0</v>
          </cell>
          <cell r="BU162">
            <v>0</v>
          </cell>
          <cell r="BV162">
            <v>0</v>
          </cell>
          <cell r="BX162">
            <v>0</v>
          </cell>
          <cell r="CV162">
            <v>0</v>
          </cell>
          <cell r="CW162">
            <v>0</v>
          </cell>
        </row>
        <row r="163">
          <cell r="B163" t="str">
            <v>อช.เขาแหลม</v>
          </cell>
          <cell r="O163">
            <v>1</v>
          </cell>
          <cell r="P163">
            <v>0</v>
          </cell>
          <cell r="S163">
            <v>0</v>
          </cell>
          <cell r="V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N163">
            <v>0</v>
          </cell>
          <cell r="AO163">
            <v>0</v>
          </cell>
          <cell r="AP163">
            <v>0</v>
          </cell>
          <cell r="BU163">
            <v>0</v>
          </cell>
          <cell r="BV163">
            <v>0</v>
          </cell>
          <cell r="BX163">
            <v>0</v>
          </cell>
          <cell r="CV163">
            <v>1</v>
          </cell>
          <cell r="CW163">
            <v>0</v>
          </cell>
        </row>
        <row r="164">
          <cell r="B164" t="str">
            <v>อช.เขาแหลม</v>
          </cell>
          <cell r="O164">
            <v>1</v>
          </cell>
          <cell r="P164">
            <v>0</v>
          </cell>
          <cell r="S164">
            <v>0</v>
          </cell>
          <cell r="V164">
            <v>1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N164">
            <v>0</v>
          </cell>
          <cell r="AO164">
            <v>0</v>
          </cell>
          <cell r="AP164">
            <v>0</v>
          </cell>
          <cell r="BU164">
            <v>0</v>
          </cell>
          <cell r="BV164">
            <v>0</v>
          </cell>
          <cell r="BX164">
            <v>0</v>
          </cell>
          <cell r="CV164">
            <v>0</v>
          </cell>
          <cell r="CW164">
            <v>0</v>
          </cell>
        </row>
        <row r="165">
          <cell r="B165" t="str">
            <v>อช.เขาแหลม</v>
          </cell>
          <cell r="O165">
            <v>0</v>
          </cell>
          <cell r="P165">
            <v>1</v>
          </cell>
          <cell r="S165">
            <v>0</v>
          </cell>
          <cell r="V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N165">
            <v>1</v>
          </cell>
          <cell r="AO165">
            <v>0</v>
          </cell>
          <cell r="AP165">
            <v>0</v>
          </cell>
          <cell r="BU165">
            <v>68244.22</v>
          </cell>
          <cell r="BV165">
            <v>0</v>
          </cell>
          <cell r="BX165">
            <v>0</v>
          </cell>
          <cell r="CV165">
            <v>0</v>
          </cell>
          <cell r="CW165">
            <v>0</v>
          </cell>
        </row>
        <row r="166">
          <cell r="B166" t="str">
            <v>ขสป.แม่น้ำภาชี</v>
          </cell>
          <cell r="O166">
            <v>1</v>
          </cell>
          <cell r="P166">
            <v>0</v>
          </cell>
          <cell r="S166">
            <v>0</v>
          </cell>
          <cell r="V166">
            <v>1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BU166">
            <v>0</v>
          </cell>
          <cell r="BV166">
            <v>2500</v>
          </cell>
          <cell r="BX166">
            <v>5</v>
          </cell>
          <cell r="CV166">
            <v>0</v>
          </cell>
          <cell r="CW166">
            <v>0</v>
          </cell>
        </row>
        <row r="167">
          <cell r="B167" t="str">
            <v>อช.เขาใหญ่</v>
          </cell>
          <cell r="O167">
            <v>1</v>
          </cell>
          <cell r="P167">
            <v>0</v>
          </cell>
          <cell r="S167">
            <v>1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1</v>
          </cell>
          <cell r="AF167">
            <v>0.03</v>
          </cell>
          <cell r="AG167">
            <v>0</v>
          </cell>
          <cell r="AH167">
            <v>0</v>
          </cell>
          <cell r="AN167">
            <v>0</v>
          </cell>
          <cell r="AO167">
            <v>0</v>
          </cell>
          <cell r="AP167">
            <v>0</v>
          </cell>
          <cell r="BU167">
            <v>0</v>
          </cell>
          <cell r="BV167">
            <v>3000</v>
          </cell>
          <cell r="BX167">
            <v>0</v>
          </cell>
          <cell r="CV167">
            <v>0</v>
          </cell>
          <cell r="CW167">
            <v>0</v>
          </cell>
        </row>
        <row r="168">
          <cell r="B168" t="str">
            <v>ขสป.เขาสอยดาว</v>
          </cell>
          <cell r="O168">
            <v>0</v>
          </cell>
          <cell r="P168">
            <v>1</v>
          </cell>
          <cell r="S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N168">
            <v>0</v>
          </cell>
          <cell r="AO168">
            <v>3</v>
          </cell>
          <cell r="AP168">
            <v>50</v>
          </cell>
          <cell r="BU168">
            <v>0</v>
          </cell>
          <cell r="BV168">
            <v>0</v>
          </cell>
          <cell r="BX168">
            <v>0</v>
          </cell>
          <cell r="CV168">
            <v>0</v>
          </cell>
          <cell r="CW168">
            <v>0</v>
          </cell>
        </row>
        <row r="169">
          <cell r="B169" t="str">
            <v>ขสป.เขาเขียว-เขาชมภู่</v>
          </cell>
          <cell r="O169">
            <v>1</v>
          </cell>
          <cell r="P169">
            <v>0</v>
          </cell>
          <cell r="S169">
            <v>0</v>
          </cell>
          <cell r="V169">
            <v>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N169">
            <v>0</v>
          </cell>
          <cell r="AO169">
            <v>0</v>
          </cell>
          <cell r="AP169">
            <v>0</v>
          </cell>
          <cell r="BU169">
            <v>0</v>
          </cell>
          <cell r="BV169">
            <v>0</v>
          </cell>
          <cell r="BX169">
            <v>0</v>
          </cell>
          <cell r="CV169">
            <v>0</v>
          </cell>
          <cell r="CW169">
            <v>0</v>
          </cell>
        </row>
        <row r="170">
          <cell r="B170" t="str">
            <v>ชุดปฏิบัติการพิเศษ 1362</v>
          </cell>
          <cell r="O170">
            <v>1</v>
          </cell>
          <cell r="P170">
            <v>0</v>
          </cell>
          <cell r="S170">
            <v>0</v>
          </cell>
          <cell r="V170">
            <v>1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N170">
            <v>0</v>
          </cell>
          <cell r="AO170">
            <v>0</v>
          </cell>
          <cell r="AP170">
            <v>0</v>
          </cell>
          <cell r="BU170">
            <v>0</v>
          </cell>
          <cell r="BV170">
            <v>13500</v>
          </cell>
          <cell r="BX170">
            <v>2</v>
          </cell>
          <cell r="CV170">
            <v>0</v>
          </cell>
          <cell r="CW170">
            <v>0</v>
          </cell>
        </row>
        <row r="171">
          <cell r="B171" t="str">
            <v>ขสป.อุทยานเสด็จในกรม กรมหลวงชุมพร ด้านทิศเหนือ (ตอนบน)</v>
          </cell>
          <cell r="O171">
            <v>1</v>
          </cell>
          <cell r="P171">
            <v>1</v>
          </cell>
          <cell r="S171">
            <v>0</v>
          </cell>
          <cell r="V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N171">
            <v>2</v>
          </cell>
          <cell r="AO171">
            <v>3</v>
          </cell>
          <cell r="AP171">
            <v>74</v>
          </cell>
          <cell r="BU171">
            <v>221670</v>
          </cell>
          <cell r="BV171">
            <v>0</v>
          </cell>
          <cell r="BX171">
            <v>0</v>
          </cell>
          <cell r="CV171">
            <v>0</v>
          </cell>
          <cell r="CW171">
            <v>0</v>
          </cell>
        </row>
        <row r="172">
          <cell r="B172" t="str">
            <v>ขสป.อุทยานเสด็จในกรม กรมหลวงชุมพร ด้านทิศเหนือ (ตอนบน)</v>
          </cell>
          <cell r="O172">
            <v>1</v>
          </cell>
          <cell r="P172">
            <v>1</v>
          </cell>
          <cell r="S172">
            <v>0</v>
          </cell>
          <cell r="V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N172">
            <v>2</v>
          </cell>
          <cell r="AO172">
            <v>2</v>
          </cell>
          <cell r="AP172">
            <v>21</v>
          </cell>
          <cell r="BU172">
            <v>197128</v>
          </cell>
          <cell r="BV172">
            <v>0</v>
          </cell>
          <cell r="BX172">
            <v>0</v>
          </cell>
          <cell r="CV172">
            <v>0</v>
          </cell>
          <cell r="CW172">
            <v>0</v>
          </cell>
        </row>
        <row r="173">
          <cell r="B173" t="str">
            <v>อช.แก่งกระจาน</v>
          </cell>
          <cell r="O173">
            <v>0</v>
          </cell>
          <cell r="P173">
            <v>0</v>
          </cell>
          <cell r="S173">
            <v>0</v>
          </cell>
          <cell r="V173">
            <v>1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N173">
            <v>0</v>
          </cell>
          <cell r="AO173">
            <v>0</v>
          </cell>
          <cell r="AP173">
            <v>0</v>
          </cell>
          <cell r="BU173">
            <v>0</v>
          </cell>
          <cell r="BV173">
            <v>0</v>
          </cell>
          <cell r="BX173">
            <v>0</v>
          </cell>
          <cell r="CV173">
            <v>0</v>
          </cell>
          <cell r="CW173">
            <v>0</v>
          </cell>
        </row>
        <row r="174">
          <cell r="B174" t="str">
            <v>อช.แก่งกระจาน</v>
          </cell>
          <cell r="O174">
            <v>1</v>
          </cell>
          <cell r="P174">
            <v>1</v>
          </cell>
          <cell r="S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N174">
            <v>5</v>
          </cell>
          <cell r="AO174">
            <v>2</v>
          </cell>
          <cell r="AP174">
            <v>7</v>
          </cell>
          <cell r="BU174">
            <v>0</v>
          </cell>
          <cell r="BV174">
            <v>0</v>
          </cell>
          <cell r="BX174">
            <v>0</v>
          </cell>
          <cell r="CV174">
            <v>0</v>
          </cell>
          <cell r="CW174">
            <v>0</v>
          </cell>
        </row>
        <row r="175">
          <cell r="B175" t="str">
            <v>อช.แก่งกระจาน</v>
          </cell>
          <cell r="O175">
            <v>1</v>
          </cell>
          <cell r="P175">
            <v>0</v>
          </cell>
          <cell r="S175">
            <v>0</v>
          </cell>
          <cell r="V175">
            <v>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N175">
            <v>0</v>
          </cell>
          <cell r="AO175">
            <v>0</v>
          </cell>
          <cell r="AP175">
            <v>0</v>
          </cell>
          <cell r="BU175">
            <v>0</v>
          </cell>
          <cell r="BV175">
            <v>0</v>
          </cell>
          <cell r="BX175">
            <v>0</v>
          </cell>
          <cell r="CV175">
            <v>0</v>
          </cell>
          <cell r="CW175">
            <v>0</v>
          </cell>
        </row>
        <row r="176">
          <cell r="B176" t="str">
            <v>ขสป.อุทยานเสด็จในกรม กรมหลวงชุมพร ด้านทิศเหนือ (ตอนบน)</v>
          </cell>
          <cell r="O176">
            <v>1</v>
          </cell>
          <cell r="P176">
            <v>0</v>
          </cell>
          <cell r="S176">
            <v>0</v>
          </cell>
          <cell r="V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N176">
            <v>0</v>
          </cell>
          <cell r="AO176">
            <v>0</v>
          </cell>
          <cell r="AP176">
            <v>0</v>
          </cell>
          <cell r="BU176">
            <v>0</v>
          </cell>
          <cell r="BV176">
            <v>500</v>
          </cell>
          <cell r="BX176">
            <v>1</v>
          </cell>
          <cell r="CV176">
            <v>0</v>
          </cell>
          <cell r="CW176">
            <v>0</v>
          </cell>
        </row>
        <row r="177">
          <cell r="B177" t="str">
            <v>สบอ.3 (บ้านโป่ง)</v>
          </cell>
          <cell r="O177">
            <v>0</v>
          </cell>
          <cell r="P177">
            <v>0</v>
          </cell>
          <cell r="S177">
            <v>0</v>
          </cell>
          <cell r="V177">
            <v>1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N177">
            <v>0</v>
          </cell>
          <cell r="AO177">
            <v>0</v>
          </cell>
          <cell r="AP177">
            <v>0</v>
          </cell>
          <cell r="BU177">
            <v>0</v>
          </cell>
          <cell r="BV177">
            <v>0</v>
          </cell>
          <cell r="BX177">
            <v>0</v>
          </cell>
          <cell r="CV177">
            <v>1</v>
          </cell>
          <cell r="CW177">
            <v>0</v>
          </cell>
        </row>
        <row r="178">
          <cell r="B178" t="str">
            <v>สบอ.3 (บ้านโป่ง)</v>
          </cell>
          <cell r="O178">
            <v>1</v>
          </cell>
          <cell r="P178">
            <v>0</v>
          </cell>
          <cell r="S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N178">
            <v>0</v>
          </cell>
          <cell r="AO178">
            <v>0</v>
          </cell>
          <cell r="AP178">
            <v>0</v>
          </cell>
          <cell r="BU178">
            <v>0</v>
          </cell>
          <cell r="BV178">
            <v>0</v>
          </cell>
          <cell r="BX178">
            <v>1</v>
          </cell>
          <cell r="CV178">
            <v>0</v>
          </cell>
          <cell r="CW178">
            <v>0</v>
          </cell>
        </row>
        <row r="179">
          <cell r="B179" t="str">
            <v>สบอ.3 (บ้านโป่ง)</v>
          </cell>
          <cell r="O179">
            <v>2</v>
          </cell>
          <cell r="P179">
            <v>0</v>
          </cell>
          <cell r="S179">
            <v>0</v>
          </cell>
          <cell r="V179">
            <v>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N179">
            <v>0</v>
          </cell>
          <cell r="AO179">
            <v>0</v>
          </cell>
          <cell r="AP179">
            <v>0</v>
          </cell>
          <cell r="BU179">
            <v>0</v>
          </cell>
          <cell r="BV179">
            <v>0</v>
          </cell>
          <cell r="BX179">
            <v>0</v>
          </cell>
          <cell r="CV179">
            <v>0</v>
          </cell>
          <cell r="CW179">
            <v>2</v>
          </cell>
        </row>
        <row r="180">
          <cell r="B180" t="str">
            <v>อช.เขาใหญ่</v>
          </cell>
          <cell r="O180">
            <v>0</v>
          </cell>
          <cell r="P180">
            <v>0</v>
          </cell>
          <cell r="S180">
            <v>0</v>
          </cell>
          <cell r="V180">
            <v>1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N180">
            <v>0</v>
          </cell>
          <cell r="AO180">
            <v>0</v>
          </cell>
          <cell r="AP180">
            <v>0</v>
          </cell>
          <cell r="BU180">
            <v>0</v>
          </cell>
          <cell r="BV180">
            <v>0</v>
          </cell>
          <cell r="BX180">
            <v>0</v>
          </cell>
          <cell r="CV180">
            <v>6</v>
          </cell>
          <cell r="CW180">
            <v>0</v>
          </cell>
        </row>
        <row r="181">
          <cell r="B181" t="str">
            <v>อช.เขื่อนศรีนครินทร์</v>
          </cell>
          <cell r="O181">
            <v>3</v>
          </cell>
          <cell r="P181">
            <v>0</v>
          </cell>
          <cell r="S181">
            <v>0</v>
          </cell>
          <cell r="V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N181">
            <v>0</v>
          </cell>
          <cell r="AO181">
            <v>0</v>
          </cell>
          <cell r="AP181">
            <v>0</v>
          </cell>
          <cell r="BU181">
            <v>0</v>
          </cell>
          <cell r="BV181">
            <v>0</v>
          </cell>
          <cell r="BX181">
            <v>0</v>
          </cell>
          <cell r="CV181">
            <v>29</v>
          </cell>
          <cell r="CW181">
            <v>0</v>
          </cell>
        </row>
        <row r="182">
          <cell r="B182" t="str">
            <v>สบอ.3 (บ้านโป่ง)</v>
          </cell>
          <cell r="O182">
            <v>1</v>
          </cell>
          <cell r="P182">
            <v>0</v>
          </cell>
          <cell r="S182">
            <v>0</v>
          </cell>
          <cell r="V182">
            <v>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N182">
            <v>0</v>
          </cell>
          <cell r="AO182">
            <v>0</v>
          </cell>
          <cell r="AP182">
            <v>0</v>
          </cell>
          <cell r="BU182">
            <v>0</v>
          </cell>
          <cell r="BV182">
            <v>1500</v>
          </cell>
          <cell r="BX182">
            <v>34</v>
          </cell>
          <cell r="CV182">
            <v>0</v>
          </cell>
          <cell r="CW182">
            <v>0</v>
          </cell>
        </row>
        <row r="183">
          <cell r="B183" t="str">
            <v>ขสป.เขาเขียว-เขาชมภู่</v>
          </cell>
          <cell r="O183">
            <v>1</v>
          </cell>
          <cell r="P183">
            <v>0</v>
          </cell>
          <cell r="S183">
            <v>1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19</v>
          </cell>
          <cell r="AH183">
            <v>0.998</v>
          </cell>
          <cell r="AN183">
            <v>0</v>
          </cell>
          <cell r="AO183">
            <v>0</v>
          </cell>
          <cell r="AP183">
            <v>0</v>
          </cell>
          <cell r="BU183">
            <v>0</v>
          </cell>
          <cell r="BV183">
            <v>499387.5</v>
          </cell>
          <cell r="BX183">
            <v>0</v>
          </cell>
          <cell r="CV183">
            <v>0</v>
          </cell>
          <cell r="CW183">
            <v>0</v>
          </cell>
        </row>
        <row r="184">
          <cell r="B184" t="str">
            <v>อช.แก่งกระจาน</v>
          </cell>
          <cell r="O184">
            <v>0</v>
          </cell>
          <cell r="P184">
            <v>1</v>
          </cell>
          <cell r="S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N184">
            <v>3</v>
          </cell>
          <cell r="AO184">
            <v>3</v>
          </cell>
          <cell r="AP184">
            <v>20</v>
          </cell>
          <cell r="BU184">
            <v>138788</v>
          </cell>
          <cell r="BV184">
            <v>0</v>
          </cell>
          <cell r="BX184">
            <v>0</v>
          </cell>
          <cell r="CV184">
            <v>0</v>
          </cell>
          <cell r="CW184">
            <v>0</v>
          </cell>
        </row>
        <row r="185">
          <cell r="B185" t="str">
            <v>อช.แก่งกระจาน</v>
          </cell>
          <cell r="O185">
            <v>0</v>
          </cell>
          <cell r="P185">
            <v>1</v>
          </cell>
          <cell r="S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N185">
            <v>15</v>
          </cell>
          <cell r="AO185">
            <v>0</v>
          </cell>
          <cell r="AP185">
            <v>71</v>
          </cell>
          <cell r="BU185">
            <v>0</v>
          </cell>
          <cell r="BV185">
            <v>0</v>
          </cell>
          <cell r="BX185">
            <v>0</v>
          </cell>
          <cell r="CV185">
            <v>0</v>
          </cell>
          <cell r="CW185">
            <v>0</v>
          </cell>
        </row>
        <row r="186">
          <cell r="B186" t="str">
            <v>ชุดปฏิบัติการพิเศษ 1362</v>
          </cell>
          <cell r="O186">
            <v>1</v>
          </cell>
          <cell r="P186">
            <v>0</v>
          </cell>
          <cell r="S186">
            <v>0</v>
          </cell>
          <cell r="V186">
            <v>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N186">
            <v>0</v>
          </cell>
          <cell r="AO186">
            <v>0</v>
          </cell>
          <cell r="AP186">
            <v>0</v>
          </cell>
          <cell r="BU186">
            <v>0</v>
          </cell>
          <cell r="BV186">
            <v>14000</v>
          </cell>
          <cell r="BX186">
            <v>14</v>
          </cell>
          <cell r="CV186">
            <v>0</v>
          </cell>
          <cell r="CW186">
            <v>0</v>
          </cell>
        </row>
        <row r="187">
          <cell r="B187" t="str">
            <v>ขสป.เขาอ่างฤๅไน</v>
          </cell>
          <cell r="O187">
            <v>0</v>
          </cell>
          <cell r="P187">
            <v>0</v>
          </cell>
          <cell r="S187">
            <v>0</v>
          </cell>
          <cell r="V187">
            <v>1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N187">
            <v>0</v>
          </cell>
          <cell r="AO187">
            <v>0</v>
          </cell>
          <cell r="AP187">
            <v>0</v>
          </cell>
          <cell r="BU187">
            <v>0</v>
          </cell>
          <cell r="BV187">
            <v>0</v>
          </cell>
          <cell r="BX187">
            <v>0</v>
          </cell>
          <cell r="CV187">
            <v>2</v>
          </cell>
          <cell r="CW187">
            <v>0</v>
          </cell>
        </row>
        <row r="188">
          <cell r="B188" t="str">
            <v>ขสป.เขาอ่างฤๅไน</v>
          </cell>
          <cell r="O188">
            <v>0</v>
          </cell>
          <cell r="P188">
            <v>0</v>
          </cell>
          <cell r="S188">
            <v>0</v>
          </cell>
          <cell r="V188">
            <v>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N188">
            <v>0</v>
          </cell>
          <cell r="AO188">
            <v>0</v>
          </cell>
          <cell r="AP188">
            <v>0</v>
          </cell>
          <cell r="BU188">
            <v>0</v>
          </cell>
          <cell r="BV188">
            <v>0</v>
          </cell>
          <cell r="BX188">
            <v>0</v>
          </cell>
          <cell r="CV188">
            <v>2</v>
          </cell>
          <cell r="CW188">
            <v>0</v>
          </cell>
        </row>
        <row r="189">
          <cell r="B189" t="str">
            <v>ขสป.เขาอ่างฤๅไน</v>
          </cell>
          <cell r="O189">
            <v>0</v>
          </cell>
          <cell r="P189">
            <v>0</v>
          </cell>
          <cell r="S189">
            <v>0</v>
          </cell>
          <cell r="V189">
            <v>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N189">
            <v>0</v>
          </cell>
          <cell r="AO189">
            <v>0</v>
          </cell>
          <cell r="AP189">
            <v>0</v>
          </cell>
          <cell r="BU189">
            <v>0</v>
          </cell>
          <cell r="BV189">
            <v>0</v>
          </cell>
          <cell r="BX189">
            <v>0</v>
          </cell>
          <cell r="CV189">
            <v>1</v>
          </cell>
          <cell r="CW189">
            <v>0</v>
          </cell>
        </row>
        <row r="190">
          <cell r="B190" t="str">
            <v>ขสป.เขาอ่างฤๅไน</v>
          </cell>
          <cell r="O190">
            <v>0</v>
          </cell>
          <cell r="P190">
            <v>0</v>
          </cell>
          <cell r="S190">
            <v>0</v>
          </cell>
          <cell r="V190">
            <v>1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N190">
            <v>0</v>
          </cell>
          <cell r="AO190">
            <v>0</v>
          </cell>
          <cell r="AP190">
            <v>0</v>
          </cell>
          <cell r="BU190">
            <v>0</v>
          </cell>
          <cell r="BV190">
            <v>0</v>
          </cell>
          <cell r="BX190">
            <v>0</v>
          </cell>
          <cell r="CV190">
            <v>0</v>
          </cell>
          <cell r="CW190">
            <v>0</v>
          </cell>
        </row>
        <row r="191">
          <cell r="B191" t="str">
            <v>ขสป.เขาอ่างฤๅไน</v>
          </cell>
          <cell r="O191">
            <v>0</v>
          </cell>
          <cell r="P191">
            <v>0</v>
          </cell>
          <cell r="S191">
            <v>0</v>
          </cell>
          <cell r="V191">
            <v>1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N191">
            <v>0</v>
          </cell>
          <cell r="AO191">
            <v>0</v>
          </cell>
          <cell r="AP191">
            <v>0</v>
          </cell>
          <cell r="BU191">
            <v>0</v>
          </cell>
          <cell r="BV191">
            <v>0</v>
          </cell>
          <cell r="BX191">
            <v>0</v>
          </cell>
          <cell r="CV191">
            <v>1</v>
          </cell>
          <cell r="CW191">
            <v>0</v>
          </cell>
        </row>
        <row r="192">
          <cell r="B192" t="str">
            <v>อช.แก่งกระจาน</v>
          </cell>
          <cell r="O192">
            <v>0</v>
          </cell>
          <cell r="P192">
            <v>1</v>
          </cell>
          <cell r="S192">
            <v>0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N192">
            <v>4</v>
          </cell>
          <cell r="AO192">
            <v>0</v>
          </cell>
          <cell r="AP192">
            <v>77</v>
          </cell>
          <cell r="BU192">
            <v>0</v>
          </cell>
          <cell r="BV192">
            <v>0</v>
          </cell>
          <cell r="BX192">
            <v>0</v>
          </cell>
          <cell r="CV192">
            <v>0</v>
          </cell>
          <cell r="CW192">
            <v>0</v>
          </cell>
        </row>
        <row r="193">
          <cell r="B193" t="str">
            <v>อช.กุยบุรี</v>
          </cell>
          <cell r="O193">
            <v>0</v>
          </cell>
          <cell r="P193">
            <v>0</v>
          </cell>
          <cell r="S193">
            <v>0</v>
          </cell>
          <cell r="V193">
            <v>1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N193">
            <v>0</v>
          </cell>
          <cell r="AO193">
            <v>0</v>
          </cell>
          <cell r="AP193">
            <v>0</v>
          </cell>
          <cell r="BU193">
            <v>0</v>
          </cell>
          <cell r="BV193">
            <v>0</v>
          </cell>
          <cell r="BX193">
            <v>0</v>
          </cell>
          <cell r="CV193">
            <v>0</v>
          </cell>
          <cell r="CW193">
            <v>0</v>
          </cell>
        </row>
        <row r="194">
          <cell r="B194" t="str">
            <v>สบอ.3 (บ้านโป่ง)</v>
          </cell>
          <cell r="O194">
            <v>1</v>
          </cell>
          <cell r="P194">
            <v>0</v>
          </cell>
          <cell r="S194">
            <v>0</v>
          </cell>
          <cell r="V194">
            <v>1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N194">
            <v>0</v>
          </cell>
          <cell r="AO194">
            <v>0</v>
          </cell>
          <cell r="AP194">
            <v>0</v>
          </cell>
          <cell r="BU194">
            <v>0</v>
          </cell>
          <cell r="BV194">
            <v>0</v>
          </cell>
          <cell r="BX194">
            <v>1</v>
          </cell>
          <cell r="CV194">
            <v>0</v>
          </cell>
          <cell r="CW194">
            <v>0</v>
          </cell>
        </row>
        <row r="195">
          <cell r="B195" t="str">
            <v>อช.เขาแหลม</v>
          </cell>
          <cell r="O195">
            <v>1</v>
          </cell>
          <cell r="P195">
            <v>0</v>
          </cell>
          <cell r="S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19</v>
          </cell>
          <cell r="AH195">
            <v>0.17</v>
          </cell>
          <cell r="AN195">
            <v>0</v>
          </cell>
          <cell r="AO195">
            <v>0</v>
          </cell>
          <cell r="AP195">
            <v>0</v>
          </cell>
          <cell r="BU195">
            <v>0</v>
          </cell>
          <cell r="BV195">
            <v>10000</v>
          </cell>
          <cell r="BX195">
            <v>0</v>
          </cell>
          <cell r="CV195">
            <v>0</v>
          </cell>
          <cell r="CW195">
            <v>0</v>
          </cell>
        </row>
        <row r="196">
          <cell r="B196" t="str">
            <v>อช.เขื่อนศรีนครินทร์</v>
          </cell>
          <cell r="O196">
            <v>1</v>
          </cell>
          <cell r="P196">
            <v>0</v>
          </cell>
          <cell r="S196">
            <v>0</v>
          </cell>
          <cell r="V196">
            <v>1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N196">
            <v>0</v>
          </cell>
          <cell r="AO196">
            <v>0</v>
          </cell>
          <cell r="AP196">
            <v>0</v>
          </cell>
          <cell r="BU196">
            <v>0</v>
          </cell>
          <cell r="BV196">
            <v>0</v>
          </cell>
          <cell r="BX196">
            <v>0</v>
          </cell>
          <cell r="CV196">
            <v>5</v>
          </cell>
          <cell r="CW196">
            <v>0</v>
          </cell>
        </row>
        <row r="197">
          <cell r="B197" t="str">
            <v>อช.เอราวัณ</v>
          </cell>
          <cell r="O197">
            <v>1</v>
          </cell>
          <cell r="P197">
            <v>1</v>
          </cell>
          <cell r="S197">
            <v>0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N197">
            <v>2</v>
          </cell>
          <cell r="AO197">
            <v>3</v>
          </cell>
          <cell r="AP197">
            <v>20</v>
          </cell>
          <cell r="BU197">
            <v>0</v>
          </cell>
          <cell r="BV197">
            <v>0</v>
          </cell>
          <cell r="BX197">
            <v>0</v>
          </cell>
          <cell r="CV197">
            <v>0</v>
          </cell>
          <cell r="CW197">
            <v>0</v>
          </cell>
        </row>
        <row r="198">
          <cell r="B198" t="str">
            <v>อช.แก่งกระจาน</v>
          </cell>
          <cell r="O198">
            <v>1</v>
          </cell>
          <cell r="P198">
            <v>0</v>
          </cell>
          <cell r="S198">
            <v>0</v>
          </cell>
          <cell r="V198">
            <v>1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N198">
            <v>0</v>
          </cell>
          <cell r="AO198">
            <v>0</v>
          </cell>
          <cell r="AP198">
            <v>0</v>
          </cell>
          <cell r="BU198">
            <v>0</v>
          </cell>
          <cell r="BV198">
            <v>0</v>
          </cell>
          <cell r="BX198">
            <v>0</v>
          </cell>
          <cell r="CV198">
            <v>0</v>
          </cell>
          <cell r="CW198">
            <v>0</v>
          </cell>
        </row>
        <row r="199">
          <cell r="B199" t="str">
            <v>อช.เขาแหลม</v>
          </cell>
          <cell r="O199">
            <v>0</v>
          </cell>
          <cell r="P199">
            <v>0</v>
          </cell>
          <cell r="S199">
            <v>1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9</v>
          </cell>
          <cell r="AH199">
            <v>0.26</v>
          </cell>
          <cell r="AN199">
            <v>0</v>
          </cell>
          <cell r="AO199">
            <v>0</v>
          </cell>
          <cell r="AP199">
            <v>0</v>
          </cell>
          <cell r="BU199">
            <v>0</v>
          </cell>
          <cell r="BV199">
            <v>300</v>
          </cell>
          <cell r="BX199">
            <v>0</v>
          </cell>
          <cell r="CV199">
            <v>0</v>
          </cell>
          <cell r="CW199">
            <v>0</v>
          </cell>
        </row>
        <row r="200">
          <cell r="B200" t="str">
            <v>สบอ.3 (บ้านโป่ง)</v>
          </cell>
          <cell r="O200">
            <v>1</v>
          </cell>
          <cell r="P200">
            <v>0</v>
          </cell>
          <cell r="S200">
            <v>0</v>
          </cell>
          <cell r="V200">
            <v>1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N200">
            <v>0</v>
          </cell>
          <cell r="AO200">
            <v>0</v>
          </cell>
          <cell r="AP200">
            <v>0</v>
          </cell>
          <cell r="BU200">
            <v>0</v>
          </cell>
          <cell r="BV200">
            <v>0</v>
          </cell>
          <cell r="BX200">
            <v>2</v>
          </cell>
          <cell r="CV200">
            <v>0</v>
          </cell>
          <cell r="CW200">
            <v>0</v>
          </cell>
        </row>
        <row r="201">
          <cell r="B201" t="str">
            <v>สบอ.3 (บ้านโป่ง)</v>
          </cell>
          <cell r="O201">
            <v>1</v>
          </cell>
          <cell r="P201">
            <v>0</v>
          </cell>
          <cell r="S201">
            <v>0</v>
          </cell>
          <cell r="V201">
            <v>1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N201">
            <v>0</v>
          </cell>
          <cell r="AO201">
            <v>0</v>
          </cell>
          <cell r="AP201">
            <v>0</v>
          </cell>
          <cell r="BU201">
            <v>0</v>
          </cell>
          <cell r="BV201">
            <v>0</v>
          </cell>
          <cell r="BX201">
            <v>1</v>
          </cell>
          <cell r="CV201">
            <v>0</v>
          </cell>
          <cell r="CW201">
            <v>0</v>
          </cell>
        </row>
        <row r="202">
          <cell r="B202" t="str">
            <v>อช.เขาใหญ่</v>
          </cell>
          <cell r="O202">
            <v>1</v>
          </cell>
          <cell r="P202">
            <v>0</v>
          </cell>
          <cell r="S202">
            <v>1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</v>
          </cell>
          <cell r="AF202">
            <v>1.2999999999999999E-2</v>
          </cell>
          <cell r="AG202">
            <v>0</v>
          </cell>
          <cell r="AH202">
            <v>0</v>
          </cell>
          <cell r="AN202">
            <v>0</v>
          </cell>
          <cell r="AO202">
            <v>0</v>
          </cell>
          <cell r="AP202">
            <v>0</v>
          </cell>
          <cell r="BU202">
            <v>0</v>
          </cell>
          <cell r="BV202">
            <v>13000</v>
          </cell>
          <cell r="BX202">
            <v>0</v>
          </cell>
          <cell r="CV202">
            <v>0</v>
          </cell>
          <cell r="CW202">
            <v>0</v>
          </cell>
        </row>
        <row r="203">
          <cell r="B203" t="str">
            <v>อช.เขาใหญ่</v>
          </cell>
          <cell r="O203">
            <v>5</v>
          </cell>
          <cell r="P203">
            <v>0</v>
          </cell>
          <cell r="S203">
            <v>1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</v>
          </cell>
          <cell r="AH203">
            <v>5.8000000000000003E-2</v>
          </cell>
          <cell r="AN203">
            <v>0</v>
          </cell>
          <cell r="AO203">
            <v>0</v>
          </cell>
          <cell r="AP203">
            <v>0</v>
          </cell>
          <cell r="BU203">
            <v>0</v>
          </cell>
          <cell r="BV203">
            <v>58000</v>
          </cell>
          <cell r="BX203">
            <v>0</v>
          </cell>
          <cell r="CV203">
            <v>0</v>
          </cell>
          <cell r="CW203">
            <v>0</v>
          </cell>
        </row>
        <row r="204">
          <cell r="B204" t="str">
            <v>อช.กุยบุรี</v>
          </cell>
          <cell r="O204">
            <v>0</v>
          </cell>
          <cell r="P204">
            <v>1</v>
          </cell>
          <cell r="S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N204">
            <v>3</v>
          </cell>
          <cell r="AO204">
            <v>1</v>
          </cell>
          <cell r="AP204">
            <v>41</v>
          </cell>
          <cell r="BU204">
            <v>0</v>
          </cell>
          <cell r="BV204">
            <v>0</v>
          </cell>
          <cell r="BX204">
            <v>0</v>
          </cell>
          <cell r="CV204">
            <v>0</v>
          </cell>
          <cell r="CW204">
            <v>0</v>
          </cell>
        </row>
        <row r="205">
          <cell r="B205" t="str">
            <v>อช.เขาแหลม</v>
          </cell>
          <cell r="O205">
            <v>0</v>
          </cell>
          <cell r="P205">
            <v>0</v>
          </cell>
          <cell r="S205">
            <v>1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N205">
            <v>0</v>
          </cell>
          <cell r="AO205">
            <v>0</v>
          </cell>
          <cell r="AP205">
            <v>0</v>
          </cell>
          <cell r="BU205">
            <v>0</v>
          </cell>
          <cell r="BV205">
            <v>0</v>
          </cell>
          <cell r="BX205">
            <v>0</v>
          </cell>
          <cell r="CV205">
            <v>0</v>
          </cell>
          <cell r="CW205">
            <v>0</v>
          </cell>
        </row>
        <row r="206">
          <cell r="B206" t="str">
            <v>อช.เขาแหลม</v>
          </cell>
          <cell r="O206">
            <v>0</v>
          </cell>
          <cell r="P206">
            <v>0</v>
          </cell>
          <cell r="S206">
            <v>1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6</v>
          </cell>
          <cell r="AH206">
            <v>0.59</v>
          </cell>
          <cell r="AN206">
            <v>0</v>
          </cell>
          <cell r="AO206">
            <v>0</v>
          </cell>
          <cell r="AP206">
            <v>0</v>
          </cell>
          <cell r="BU206">
            <v>0</v>
          </cell>
          <cell r="BV206">
            <v>5000</v>
          </cell>
          <cell r="BX206">
            <v>0</v>
          </cell>
          <cell r="CV206">
            <v>0</v>
          </cell>
          <cell r="CW206">
            <v>0</v>
          </cell>
        </row>
        <row r="207">
          <cell r="B207" t="str">
            <v>อช.เขื่อนศรีนครินทร์</v>
          </cell>
          <cell r="O207">
            <v>0</v>
          </cell>
          <cell r="P207">
            <v>0</v>
          </cell>
          <cell r="S207">
            <v>0</v>
          </cell>
          <cell r="V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N207">
            <v>0</v>
          </cell>
          <cell r="AO207">
            <v>0</v>
          </cell>
          <cell r="AP207">
            <v>0</v>
          </cell>
          <cell r="BU207">
            <v>0</v>
          </cell>
          <cell r="BV207">
            <v>0</v>
          </cell>
          <cell r="BX207">
            <v>0</v>
          </cell>
          <cell r="CV207">
            <v>4</v>
          </cell>
          <cell r="CW207">
            <v>0</v>
          </cell>
        </row>
        <row r="208">
          <cell r="B208" t="str">
            <v>ขสป.สลักพระ</v>
          </cell>
          <cell r="O208">
            <v>0</v>
          </cell>
          <cell r="P208">
            <v>0</v>
          </cell>
          <cell r="S208">
            <v>0</v>
          </cell>
          <cell r="V208">
            <v>1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N208">
            <v>0</v>
          </cell>
          <cell r="AO208">
            <v>0</v>
          </cell>
          <cell r="AP208">
            <v>0</v>
          </cell>
          <cell r="BU208">
            <v>0</v>
          </cell>
          <cell r="BV208">
            <v>0</v>
          </cell>
          <cell r="BX208">
            <v>0</v>
          </cell>
          <cell r="CV208">
            <v>1</v>
          </cell>
          <cell r="CW208">
            <v>0</v>
          </cell>
        </row>
        <row r="209">
          <cell r="B209" t="str">
            <v>อช.เฉลิมพระเกียรติไทยประจัน</v>
          </cell>
          <cell r="O209">
            <v>1</v>
          </cell>
          <cell r="P209">
            <v>0</v>
          </cell>
          <cell r="S209">
            <v>0</v>
          </cell>
          <cell r="V209">
            <v>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N209">
            <v>0</v>
          </cell>
          <cell r="AO209">
            <v>0</v>
          </cell>
          <cell r="AP209">
            <v>0</v>
          </cell>
          <cell r="BU209">
            <v>0</v>
          </cell>
          <cell r="BV209">
            <v>0</v>
          </cell>
          <cell r="BX209">
            <v>0</v>
          </cell>
          <cell r="CV209">
            <v>1</v>
          </cell>
          <cell r="CW209">
            <v>0</v>
          </cell>
        </row>
        <row r="210">
          <cell r="B210" t="str">
            <v>อช.เขาแหลม</v>
          </cell>
          <cell r="O210">
            <v>0</v>
          </cell>
          <cell r="P210">
            <v>1</v>
          </cell>
          <cell r="S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N210">
            <v>1</v>
          </cell>
          <cell r="AO210">
            <v>0</v>
          </cell>
          <cell r="AP210">
            <v>0</v>
          </cell>
          <cell r="BU210">
            <v>0</v>
          </cell>
          <cell r="BV210">
            <v>0</v>
          </cell>
          <cell r="BX210">
            <v>0</v>
          </cell>
          <cell r="CV210">
            <v>0</v>
          </cell>
          <cell r="CW210">
            <v>0</v>
          </cell>
        </row>
        <row r="211">
          <cell r="B211" t="str">
            <v>อช.เขาแหลม</v>
          </cell>
          <cell r="O211">
            <v>0</v>
          </cell>
          <cell r="P211">
            <v>1</v>
          </cell>
          <cell r="S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N211">
            <v>1</v>
          </cell>
          <cell r="AO211">
            <v>0</v>
          </cell>
          <cell r="AP211">
            <v>0</v>
          </cell>
          <cell r="BU211">
            <v>0</v>
          </cell>
          <cell r="BV211">
            <v>0</v>
          </cell>
          <cell r="BX211">
            <v>0</v>
          </cell>
          <cell r="CV211">
            <v>0</v>
          </cell>
          <cell r="CW211">
            <v>0</v>
          </cell>
        </row>
        <row r="212">
          <cell r="B212" t="str">
            <v>ขสป.อุทยานเสด็จในกรม กรมหลวงชุมพร ด้านทิศเหนือ (ตอนบน)</v>
          </cell>
          <cell r="O212">
            <v>1</v>
          </cell>
          <cell r="P212">
            <v>0</v>
          </cell>
          <cell r="S212">
            <v>0</v>
          </cell>
          <cell r="V212">
            <v>1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N212">
            <v>0</v>
          </cell>
          <cell r="AO212">
            <v>0</v>
          </cell>
          <cell r="AP212">
            <v>0</v>
          </cell>
          <cell r="BU212">
            <v>0</v>
          </cell>
          <cell r="BV212">
            <v>0</v>
          </cell>
          <cell r="BX212">
            <v>0</v>
          </cell>
          <cell r="CV212">
            <v>0</v>
          </cell>
          <cell r="CW212">
            <v>0</v>
          </cell>
        </row>
        <row r="213">
          <cell r="B213" t="str">
            <v>อช.กุยบุรี</v>
          </cell>
          <cell r="O213">
            <v>0</v>
          </cell>
          <cell r="P213">
            <v>1</v>
          </cell>
          <cell r="S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N213">
            <v>2</v>
          </cell>
          <cell r="AO213">
            <v>2</v>
          </cell>
          <cell r="AP213">
            <v>84</v>
          </cell>
          <cell r="BU213">
            <v>0</v>
          </cell>
          <cell r="BV213">
            <v>0</v>
          </cell>
          <cell r="BX213">
            <v>0</v>
          </cell>
          <cell r="CV213">
            <v>0</v>
          </cell>
          <cell r="CW213">
            <v>0</v>
          </cell>
        </row>
        <row r="214">
          <cell r="B214" t="str">
            <v>อช.กุยบุรี</v>
          </cell>
          <cell r="O214">
            <v>0</v>
          </cell>
          <cell r="P214">
            <v>1</v>
          </cell>
          <cell r="S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N214">
            <v>5</v>
          </cell>
          <cell r="AO214">
            <v>1</v>
          </cell>
          <cell r="AP214">
            <v>42</v>
          </cell>
          <cell r="BU214">
            <v>0</v>
          </cell>
          <cell r="BV214">
            <v>0</v>
          </cell>
          <cell r="BX214">
            <v>0</v>
          </cell>
          <cell r="CV214">
            <v>0</v>
          </cell>
          <cell r="CW214">
            <v>0</v>
          </cell>
        </row>
        <row r="215">
          <cell r="B215" t="str">
            <v>ด่านตรวจสัตว์ป่าท่าอากาศยานสุวรรณภูมิ</v>
          </cell>
          <cell r="O215">
            <v>2</v>
          </cell>
          <cell r="P215">
            <v>0</v>
          </cell>
          <cell r="S215">
            <v>0</v>
          </cell>
          <cell r="V215">
            <v>1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N215">
            <v>0</v>
          </cell>
          <cell r="AO215">
            <v>0</v>
          </cell>
          <cell r="AP215">
            <v>0</v>
          </cell>
          <cell r="BU215">
            <v>0</v>
          </cell>
          <cell r="BV215">
            <v>723500</v>
          </cell>
          <cell r="BX215">
            <v>7</v>
          </cell>
          <cell r="CV215">
            <v>0</v>
          </cell>
          <cell r="CW215">
            <v>0</v>
          </cell>
        </row>
        <row r="216">
          <cell r="B216" t="str">
            <v>สบอ.1 (ปราจีนบุรี)</v>
          </cell>
          <cell r="O216">
            <v>0</v>
          </cell>
          <cell r="P216">
            <v>0</v>
          </cell>
          <cell r="S216">
            <v>0</v>
          </cell>
          <cell r="V216">
            <v>1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N216">
            <v>0</v>
          </cell>
          <cell r="AO216">
            <v>0</v>
          </cell>
          <cell r="AP216">
            <v>0</v>
          </cell>
          <cell r="BU216">
            <v>0</v>
          </cell>
          <cell r="BV216">
            <v>0</v>
          </cell>
          <cell r="BX216">
            <v>0</v>
          </cell>
          <cell r="CV216">
            <v>690</v>
          </cell>
          <cell r="CW216">
            <v>0</v>
          </cell>
        </row>
        <row r="217">
          <cell r="B217" t="str">
            <v>ขสป.เขาอ่างฤๅไน</v>
          </cell>
          <cell r="O217">
            <v>2</v>
          </cell>
          <cell r="P217">
            <v>0</v>
          </cell>
          <cell r="S217">
            <v>1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</v>
          </cell>
          <cell r="AF217">
            <v>0.05</v>
          </cell>
          <cell r="AG217">
            <v>0</v>
          </cell>
          <cell r="AH217">
            <v>0</v>
          </cell>
          <cell r="AN217">
            <v>0</v>
          </cell>
          <cell r="AO217">
            <v>0</v>
          </cell>
          <cell r="AP217">
            <v>0</v>
          </cell>
          <cell r="BU217">
            <v>0</v>
          </cell>
          <cell r="BV217">
            <v>5000</v>
          </cell>
          <cell r="BX217">
            <v>0</v>
          </cell>
          <cell r="CV217">
            <v>0</v>
          </cell>
          <cell r="CW217">
            <v>0</v>
          </cell>
        </row>
        <row r="218">
          <cell r="B218" t="str">
            <v>ขสป.เขาอ่างฤๅไน</v>
          </cell>
          <cell r="O218">
            <v>0</v>
          </cell>
          <cell r="P218">
            <v>0</v>
          </cell>
          <cell r="S218">
            <v>1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25</v>
          </cell>
          <cell r="AH218">
            <v>0.74099999999999999</v>
          </cell>
          <cell r="AN218">
            <v>0</v>
          </cell>
          <cell r="AO218">
            <v>0</v>
          </cell>
          <cell r="AP218">
            <v>0</v>
          </cell>
          <cell r="BU218">
            <v>0</v>
          </cell>
          <cell r="BV218">
            <v>370500</v>
          </cell>
          <cell r="BX218">
            <v>0</v>
          </cell>
          <cell r="CV218">
            <v>0</v>
          </cell>
          <cell r="CW218">
            <v>0</v>
          </cell>
        </row>
        <row r="219">
          <cell r="B219" t="str">
            <v>ขสป.เขาอ่างฤๅไน</v>
          </cell>
          <cell r="O219">
            <v>0</v>
          </cell>
          <cell r="P219">
            <v>0</v>
          </cell>
          <cell r="S219">
            <v>1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18</v>
          </cell>
          <cell r="AF219">
            <v>0.46700000000000003</v>
          </cell>
          <cell r="AG219">
            <v>77</v>
          </cell>
          <cell r="AH219">
            <v>0.84699999999999998</v>
          </cell>
          <cell r="AN219">
            <v>0</v>
          </cell>
          <cell r="AO219">
            <v>0</v>
          </cell>
          <cell r="AP219">
            <v>0</v>
          </cell>
          <cell r="BU219">
            <v>0</v>
          </cell>
          <cell r="BV219">
            <v>188894</v>
          </cell>
          <cell r="BX219">
            <v>0</v>
          </cell>
          <cell r="CV219">
            <v>0</v>
          </cell>
          <cell r="CW219">
            <v>0</v>
          </cell>
        </row>
        <row r="220">
          <cell r="B220" t="str">
            <v>ขสป.เขาอ่างฤๅไน</v>
          </cell>
          <cell r="O220">
            <v>0</v>
          </cell>
          <cell r="P220">
            <v>0</v>
          </cell>
          <cell r="S220">
            <v>1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N220">
            <v>0</v>
          </cell>
          <cell r="AO220">
            <v>0</v>
          </cell>
          <cell r="AP220">
            <v>0</v>
          </cell>
          <cell r="BU220">
            <v>0</v>
          </cell>
          <cell r="BV220">
            <v>0</v>
          </cell>
          <cell r="BX220">
            <v>0</v>
          </cell>
          <cell r="CV220">
            <v>0</v>
          </cell>
          <cell r="CW220">
            <v>0</v>
          </cell>
        </row>
        <row r="221">
          <cell r="B221" t="str">
            <v>ขสป.เขาอ่างฤๅไน</v>
          </cell>
          <cell r="O221">
            <v>0</v>
          </cell>
          <cell r="P221">
            <v>0</v>
          </cell>
          <cell r="S221">
            <v>1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5</v>
          </cell>
          <cell r="AH221">
            <v>5.0025E-2</v>
          </cell>
          <cell r="AN221">
            <v>0</v>
          </cell>
          <cell r="AO221">
            <v>0</v>
          </cell>
          <cell r="AP221">
            <v>0</v>
          </cell>
          <cell r="BU221">
            <v>0</v>
          </cell>
          <cell r="BV221">
            <v>0</v>
          </cell>
          <cell r="BX221">
            <v>0</v>
          </cell>
          <cell r="CV221">
            <v>0</v>
          </cell>
          <cell r="CW221">
            <v>0</v>
          </cell>
        </row>
        <row r="222">
          <cell r="B222" t="str">
            <v>อช.เฉลิมพระเกียรติไทยประจัน</v>
          </cell>
          <cell r="O222">
            <v>0</v>
          </cell>
          <cell r="P222">
            <v>1</v>
          </cell>
          <cell r="S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N222">
            <v>1</v>
          </cell>
          <cell r="AO222">
            <v>3</v>
          </cell>
          <cell r="AP222">
            <v>48</v>
          </cell>
          <cell r="BU222">
            <v>0</v>
          </cell>
          <cell r="BV222">
            <v>0</v>
          </cell>
          <cell r="BX222">
            <v>0</v>
          </cell>
          <cell r="CV222">
            <v>0</v>
          </cell>
          <cell r="CW222">
            <v>0</v>
          </cell>
        </row>
        <row r="223">
          <cell r="B223" t="str">
            <v>ขหล.พันท้ายนรสิงห์</v>
          </cell>
          <cell r="O223">
            <v>1</v>
          </cell>
          <cell r="P223">
            <v>0</v>
          </cell>
          <cell r="S223">
            <v>0</v>
          </cell>
          <cell r="V223">
            <v>1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N223">
            <v>0</v>
          </cell>
          <cell r="AO223">
            <v>0</v>
          </cell>
          <cell r="AP223">
            <v>0</v>
          </cell>
          <cell r="BU223">
            <v>0</v>
          </cell>
          <cell r="BV223">
            <v>8600</v>
          </cell>
          <cell r="BX223">
            <v>5</v>
          </cell>
          <cell r="CV223">
            <v>0</v>
          </cell>
          <cell r="CW223">
            <v>0</v>
          </cell>
        </row>
        <row r="224">
          <cell r="B224" t="str">
            <v>อช.ปางสีดา</v>
          </cell>
          <cell r="O224">
            <v>1</v>
          </cell>
          <cell r="P224">
            <v>0</v>
          </cell>
          <cell r="S224">
            <v>0</v>
          </cell>
          <cell r="V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N224">
            <v>0</v>
          </cell>
          <cell r="AO224">
            <v>0</v>
          </cell>
          <cell r="AP224">
            <v>0</v>
          </cell>
          <cell r="BU224">
            <v>0</v>
          </cell>
          <cell r="BV224">
            <v>0</v>
          </cell>
          <cell r="BX224">
            <v>0</v>
          </cell>
          <cell r="CV224">
            <v>0</v>
          </cell>
          <cell r="CW224">
            <v>0</v>
          </cell>
        </row>
        <row r="225">
          <cell r="B225" t="str">
            <v>อช.ทับลาน</v>
          </cell>
          <cell r="O225">
            <v>3</v>
          </cell>
          <cell r="P225">
            <v>0</v>
          </cell>
          <cell r="S225">
            <v>1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6</v>
          </cell>
          <cell r="AH225">
            <v>6.9599999999999995E-2</v>
          </cell>
          <cell r="AN225">
            <v>0</v>
          </cell>
          <cell r="AO225">
            <v>0</v>
          </cell>
          <cell r="AP225">
            <v>0</v>
          </cell>
          <cell r="BU225">
            <v>0</v>
          </cell>
          <cell r="BV225">
            <v>69600</v>
          </cell>
          <cell r="BX225">
            <v>0</v>
          </cell>
          <cell r="CV225">
            <v>0</v>
          </cell>
          <cell r="CW225">
            <v>0</v>
          </cell>
        </row>
        <row r="226">
          <cell r="B226" t="str">
            <v>อช.แก่งกระจาน</v>
          </cell>
          <cell r="O226">
            <v>0</v>
          </cell>
          <cell r="P226">
            <v>1</v>
          </cell>
          <cell r="S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N226">
            <v>0</v>
          </cell>
          <cell r="AO226">
            <v>2</v>
          </cell>
          <cell r="AP226">
            <v>44</v>
          </cell>
          <cell r="BU226">
            <v>117181</v>
          </cell>
          <cell r="BV226">
            <v>0</v>
          </cell>
          <cell r="BX226">
            <v>0</v>
          </cell>
          <cell r="CV226">
            <v>0</v>
          </cell>
          <cell r="CW226">
            <v>0</v>
          </cell>
        </row>
        <row r="227">
          <cell r="B227" t="str">
            <v>อช.เอราวัณ</v>
          </cell>
          <cell r="O227">
            <v>1</v>
          </cell>
          <cell r="P227">
            <v>0</v>
          </cell>
          <cell r="S227">
            <v>0</v>
          </cell>
          <cell r="V227">
            <v>1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N227">
            <v>0</v>
          </cell>
          <cell r="AO227">
            <v>0</v>
          </cell>
          <cell r="AP227">
            <v>0</v>
          </cell>
          <cell r="BU227">
            <v>0</v>
          </cell>
          <cell r="BV227">
            <v>0</v>
          </cell>
          <cell r="BX227">
            <v>0</v>
          </cell>
          <cell r="CV227">
            <v>2</v>
          </cell>
          <cell r="CW227">
            <v>0</v>
          </cell>
        </row>
        <row r="228">
          <cell r="B228" t="str">
            <v>สบอ.3 สาขาเพชรบุรี</v>
          </cell>
          <cell r="O228">
            <v>1</v>
          </cell>
          <cell r="P228">
            <v>0</v>
          </cell>
          <cell r="S228">
            <v>0</v>
          </cell>
          <cell r="V228">
            <v>1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N228">
            <v>0</v>
          </cell>
          <cell r="AO228">
            <v>0</v>
          </cell>
          <cell r="AP228">
            <v>0</v>
          </cell>
          <cell r="BU228">
            <v>0</v>
          </cell>
          <cell r="BV228">
            <v>1500</v>
          </cell>
          <cell r="BX228">
            <v>1</v>
          </cell>
          <cell r="CV228">
            <v>0</v>
          </cell>
          <cell r="CW228">
            <v>0</v>
          </cell>
        </row>
        <row r="229">
          <cell r="B229" t="str">
            <v>ชุดปฏิบัติการพิเศษ 1362</v>
          </cell>
          <cell r="O229">
            <v>1</v>
          </cell>
          <cell r="P229">
            <v>0</v>
          </cell>
          <cell r="S229">
            <v>0</v>
          </cell>
          <cell r="V229">
            <v>1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N229">
            <v>0</v>
          </cell>
          <cell r="AO229">
            <v>0</v>
          </cell>
          <cell r="AP229">
            <v>0</v>
          </cell>
          <cell r="BU229">
            <v>0</v>
          </cell>
          <cell r="BV229">
            <v>50400</v>
          </cell>
          <cell r="BX229">
            <v>63</v>
          </cell>
          <cell r="CV229">
            <v>0</v>
          </cell>
          <cell r="CW229">
            <v>0</v>
          </cell>
        </row>
        <row r="230">
          <cell r="B230" t="str">
            <v>สบอ.3 สาขาเพชรบุรี</v>
          </cell>
          <cell r="O230">
            <v>1</v>
          </cell>
          <cell r="P230">
            <v>0</v>
          </cell>
          <cell r="S230">
            <v>0</v>
          </cell>
          <cell r="V230">
            <v>1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N230">
            <v>0</v>
          </cell>
          <cell r="AO230">
            <v>0</v>
          </cell>
          <cell r="AP230">
            <v>0</v>
          </cell>
          <cell r="BU230">
            <v>0</v>
          </cell>
          <cell r="BV230">
            <v>3400</v>
          </cell>
          <cell r="BX230">
            <v>2</v>
          </cell>
          <cell r="CV230">
            <v>5</v>
          </cell>
          <cell r="CW230">
            <v>0</v>
          </cell>
        </row>
        <row r="231">
          <cell r="B231" t="str">
            <v>ขหล.แก่งคอย</v>
          </cell>
          <cell r="O231">
            <v>0</v>
          </cell>
          <cell r="P231">
            <v>0</v>
          </cell>
          <cell r="S231">
            <v>1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10</v>
          </cell>
          <cell r="AF231">
            <v>0.09</v>
          </cell>
          <cell r="AG231">
            <v>0</v>
          </cell>
          <cell r="AH231">
            <v>0</v>
          </cell>
          <cell r="AN231">
            <v>0</v>
          </cell>
          <cell r="AO231">
            <v>0</v>
          </cell>
          <cell r="AP231">
            <v>0</v>
          </cell>
          <cell r="BU231">
            <v>0</v>
          </cell>
          <cell r="BV231">
            <v>9000</v>
          </cell>
          <cell r="BX231">
            <v>0</v>
          </cell>
          <cell r="CV231">
            <v>0</v>
          </cell>
          <cell r="CW231">
            <v>0</v>
          </cell>
        </row>
        <row r="232">
          <cell r="B232" t="str">
            <v>อช.ทับลาน</v>
          </cell>
          <cell r="O232">
            <v>1</v>
          </cell>
          <cell r="P232">
            <v>0</v>
          </cell>
          <cell r="S232">
            <v>0</v>
          </cell>
          <cell r="V232">
            <v>1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N232">
            <v>0</v>
          </cell>
          <cell r="AO232">
            <v>0</v>
          </cell>
          <cell r="AP232">
            <v>0</v>
          </cell>
          <cell r="BU232">
            <v>0</v>
          </cell>
          <cell r="BV232">
            <v>0</v>
          </cell>
          <cell r="BX232">
            <v>0</v>
          </cell>
          <cell r="CV232">
            <v>0</v>
          </cell>
          <cell r="CW232">
            <v>0</v>
          </cell>
        </row>
        <row r="233">
          <cell r="B233" t="str">
            <v>อช.เขาใหญ่</v>
          </cell>
          <cell r="O233">
            <v>1</v>
          </cell>
          <cell r="P233">
            <v>0</v>
          </cell>
          <cell r="S233">
            <v>0</v>
          </cell>
          <cell r="V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N233">
            <v>0</v>
          </cell>
          <cell r="AO233">
            <v>0</v>
          </cell>
          <cell r="AP233">
            <v>0</v>
          </cell>
          <cell r="BU233">
            <v>0</v>
          </cell>
          <cell r="BV233">
            <v>0</v>
          </cell>
          <cell r="BX233">
            <v>0</v>
          </cell>
          <cell r="CV233">
            <v>0</v>
          </cell>
          <cell r="CW233">
            <v>0</v>
          </cell>
        </row>
        <row r="234">
          <cell r="B234" t="str">
            <v>อช.เขาใหญ่</v>
          </cell>
          <cell r="O234">
            <v>1</v>
          </cell>
          <cell r="P234">
            <v>0</v>
          </cell>
          <cell r="S234">
            <v>0</v>
          </cell>
          <cell r="V234">
            <v>1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N234">
            <v>0</v>
          </cell>
          <cell r="AO234">
            <v>0</v>
          </cell>
          <cell r="AP234">
            <v>0</v>
          </cell>
          <cell r="BU234">
            <v>0</v>
          </cell>
          <cell r="BV234">
            <v>0</v>
          </cell>
          <cell r="BX234">
            <v>0</v>
          </cell>
          <cell r="CV234">
            <v>0</v>
          </cell>
          <cell r="CW234">
            <v>0</v>
          </cell>
        </row>
        <row r="235">
          <cell r="B235" t="str">
            <v>สบอ.3 (บ้านโป่ง)</v>
          </cell>
          <cell r="O235">
            <v>1</v>
          </cell>
          <cell r="P235">
            <v>0</v>
          </cell>
          <cell r="S235">
            <v>0</v>
          </cell>
          <cell r="V235">
            <v>1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N235">
            <v>0</v>
          </cell>
          <cell r="AO235">
            <v>0</v>
          </cell>
          <cell r="AP235">
            <v>0</v>
          </cell>
          <cell r="BU235">
            <v>0</v>
          </cell>
          <cell r="BV235">
            <v>408700</v>
          </cell>
          <cell r="BX235">
            <v>0</v>
          </cell>
          <cell r="CV235">
            <v>0</v>
          </cell>
          <cell r="CW235">
            <v>0.70899999999999996</v>
          </cell>
        </row>
        <row r="236">
          <cell r="B236" t="str">
            <v>อช.ลำคลองงู</v>
          </cell>
          <cell r="O236">
            <v>0</v>
          </cell>
          <cell r="P236">
            <v>1</v>
          </cell>
          <cell r="S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N236">
            <v>5</v>
          </cell>
          <cell r="AO236">
            <v>2</v>
          </cell>
          <cell r="AP236">
            <v>66</v>
          </cell>
          <cell r="BU236">
            <v>236804</v>
          </cell>
          <cell r="BV236">
            <v>0</v>
          </cell>
          <cell r="BX236">
            <v>0</v>
          </cell>
          <cell r="CV236">
            <v>0</v>
          </cell>
          <cell r="CW236">
            <v>0</v>
          </cell>
        </row>
        <row r="237">
          <cell r="B237" t="str">
            <v>สบอ.3 สาขาเพชรบุรี</v>
          </cell>
          <cell r="O237">
            <v>1</v>
          </cell>
          <cell r="P237">
            <v>0</v>
          </cell>
          <cell r="S237">
            <v>0</v>
          </cell>
          <cell r="V237">
            <v>1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N237">
            <v>0</v>
          </cell>
          <cell r="AO237">
            <v>0</v>
          </cell>
          <cell r="AP237">
            <v>0</v>
          </cell>
          <cell r="BU237">
            <v>0</v>
          </cell>
          <cell r="BV237">
            <v>4400</v>
          </cell>
          <cell r="BX237">
            <v>10</v>
          </cell>
          <cell r="CV237">
            <v>0</v>
          </cell>
          <cell r="CW237">
            <v>0</v>
          </cell>
        </row>
        <row r="238">
          <cell r="B238" t="str">
            <v>ชุดปฏิบัติการพิเศษ 1362</v>
          </cell>
          <cell r="O238">
            <v>1</v>
          </cell>
          <cell r="P238">
            <v>0</v>
          </cell>
          <cell r="S238">
            <v>0</v>
          </cell>
          <cell r="V238">
            <v>1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N238">
            <v>0</v>
          </cell>
          <cell r="AO238">
            <v>0</v>
          </cell>
          <cell r="AP238">
            <v>0</v>
          </cell>
          <cell r="BU238">
            <v>0</v>
          </cell>
          <cell r="BV238">
            <v>300000</v>
          </cell>
          <cell r="BX238">
            <v>0</v>
          </cell>
          <cell r="CV238">
            <v>1</v>
          </cell>
          <cell r="CW238">
            <v>0</v>
          </cell>
        </row>
        <row r="239">
          <cell r="B239" t="str">
            <v>ขสป.เขาอ่างฤๅไน</v>
          </cell>
          <cell r="O239">
            <v>0</v>
          </cell>
          <cell r="P239">
            <v>0</v>
          </cell>
          <cell r="S239">
            <v>0</v>
          </cell>
          <cell r="V239">
            <v>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N239">
            <v>0</v>
          </cell>
          <cell r="AO239">
            <v>0</v>
          </cell>
          <cell r="AP239">
            <v>0</v>
          </cell>
          <cell r="BU239">
            <v>0</v>
          </cell>
          <cell r="BV239">
            <v>175500</v>
          </cell>
          <cell r="BX239">
            <v>0</v>
          </cell>
          <cell r="CV239">
            <v>2</v>
          </cell>
          <cell r="CW239">
            <v>0</v>
          </cell>
        </row>
        <row r="240">
          <cell r="B240" t="str">
            <v>สปป.1 (ภาคกลาง)</v>
          </cell>
          <cell r="O240">
            <v>2</v>
          </cell>
          <cell r="P240">
            <v>0</v>
          </cell>
          <cell r="S240">
            <v>0</v>
          </cell>
          <cell r="V240">
            <v>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N240">
            <v>0</v>
          </cell>
          <cell r="AO240">
            <v>0</v>
          </cell>
          <cell r="AP240">
            <v>0</v>
          </cell>
          <cell r="BU240">
            <v>0</v>
          </cell>
          <cell r="BV240">
            <v>0</v>
          </cell>
          <cell r="BX240">
            <v>24</v>
          </cell>
          <cell r="CV240">
            <v>0</v>
          </cell>
          <cell r="CW240">
            <v>0</v>
          </cell>
        </row>
        <row r="241">
          <cell r="B241" t="str">
            <v>ขสป.อุทยานเสด็จในกรม กรมหลวงชุมพร ด้านทิศเหนือ (ตอนบน)</v>
          </cell>
          <cell r="O241">
            <v>1</v>
          </cell>
          <cell r="P241">
            <v>1</v>
          </cell>
          <cell r="S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N241">
            <v>11</v>
          </cell>
          <cell r="AO241">
            <v>1</v>
          </cell>
          <cell r="AP241">
            <v>67</v>
          </cell>
          <cell r="BU241">
            <v>929928</v>
          </cell>
          <cell r="BV241">
            <v>0</v>
          </cell>
          <cell r="BX241">
            <v>1</v>
          </cell>
          <cell r="CV241">
            <v>0</v>
          </cell>
          <cell r="CW241">
            <v>0</v>
          </cell>
        </row>
        <row r="242">
          <cell r="B242" t="str">
            <v>ขสป.อุทยานเสด็จในกรม กรมหลวงชุมพร ด้านทิศเหนือ (ตอนบน)</v>
          </cell>
          <cell r="O242">
            <v>1</v>
          </cell>
          <cell r="P242">
            <v>0</v>
          </cell>
          <cell r="S242">
            <v>0</v>
          </cell>
          <cell r="V242">
            <v>1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N242">
            <v>0</v>
          </cell>
          <cell r="AO242">
            <v>0</v>
          </cell>
          <cell r="AP242">
            <v>0</v>
          </cell>
          <cell r="BU242">
            <v>0</v>
          </cell>
          <cell r="BV242">
            <v>0</v>
          </cell>
          <cell r="BX242">
            <v>1</v>
          </cell>
          <cell r="CV242">
            <v>0</v>
          </cell>
          <cell r="CW242">
            <v>0</v>
          </cell>
        </row>
        <row r="243">
          <cell r="B243" t="str">
            <v>ขสป.เขาอ่างฤๅไน</v>
          </cell>
          <cell r="O243">
            <v>1</v>
          </cell>
          <cell r="P243">
            <v>0</v>
          </cell>
          <cell r="S243">
            <v>0</v>
          </cell>
          <cell r="V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N243">
            <v>0</v>
          </cell>
          <cell r="AO243">
            <v>0</v>
          </cell>
          <cell r="AP243">
            <v>0</v>
          </cell>
          <cell r="BU243">
            <v>0</v>
          </cell>
          <cell r="BV243">
            <v>30000</v>
          </cell>
          <cell r="BX243">
            <v>0</v>
          </cell>
          <cell r="CV243">
            <v>0</v>
          </cell>
          <cell r="CW243">
            <v>0</v>
          </cell>
        </row>
        <row r="244">
          <cell r="B244" t="str">
            <v>อช.ไทรโยค</v>
          </cell>
          <cell r="O244">
            <v>1</v>
          </cell>
          <cell r="P244">
            <v>0</v>
          </cell>
          <cell r="S244">
            <v>0</v>
          </cell>
          <cell r="V244">
            <v>1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N244">
            <v>0</v>
          </cell>
          <cell r="AO244">
            <v>0</v>
          </cell>
          <cell r="AP244">
            <v>0</v>
          </cell>
          <cell r="BU244">
            <v>0</v>
          </cell>
          <cell r="BV244">
            <v>2100</v>
          </cell>
          <cell r="BX244">
            <v>0</v>
          </cell>
          <cell r="CV244">
            <v>28</v>
          </cell>
          <cell r="CW244">
            <v>14</v>
          </cell>
        </row>
        <row r="245">
          <cell r="B245" t="str">
            <v>ด่านตรวจสัตว์ป่าท่าอากาศยานดอนเมือง</v>
          </cell>
          <cell r="O245">
            <v>1</v>
          </cell>
          <cell r="P245">
            <v>0</v>
          </cell>
          <cell r="S245">
            <v>0</v>
          </cell>
          <cell r="V245">
            <v>1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N245">
            <v>0</v>
          </cell>
          <cell r="AO245">
            <v>0</v>
          </cell>
          <cell r="AP245">
            <v>0</v>
          </cell>
          <cell r="BU245">
            <v>0</v>
          </cell>
          <cell r="BV245">
            <v>105000</v>
          </cell>
          <cell r="BX245">
            <v>7</v>
          </cell>
          <cell r="CV245">
            <v>0</v>
          </cell>
          <cell r="CW245">
            <v>0</v>
          </cell>
        </row>
        <row r="246">
          <cell r="B246" t="str">
            <v>อช.เขื่อนศรีนครินทร์</v>
          </cell>
          <cell r="O246">
            <v>1</v>
          </cell>
          <cell r="P246">
            <v>0</v>
          </cell>
          <cell r="S246">
            <v>0</v>
          </cell>
          <cell r="V246">
            <v>1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N246">
            <v>0</v>
          </cell>
          <cell r="AO246">
            <v>0</v>
          </cell>
          <cell r="AP246">
            <v>0</v>
          </cell>
          <cell r="BU246">
            <v>0</v>
          </cell>
          <cell r="BV246">
            <v>0</v>
          </cell>
          <cell r="BX246">
            <v>0</v>
          </cell>
          <cell r="CV246">
            <v>3</v>
          </cell>
          <cell r="CW246">
            <v>0</v>
          </cell>
        </row>
        <row r="247">
          <cell r="B247" t="str">
            <v>อช.เขื่อนศรีนครินทร์</v>
          </cell>
          <cell r="O247">
            <v>0</v>
          </cell>
          <cell r="P247">
            <v>1</v>
          </cell>
          <cell r="S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N247">
            <v>0</v>
          </cell>
          <cell r="AO247">
            <v>0</v>
          </cell>
          <cell r="AP247">
            <v>0</v>
          </cell>
          <cell r="BU247">
            <v>0</v>
          </cell>
          <cell r="BV247">
            <v>0</v>
          </cell>
          <cell r="BX247">
            <v>0</v>
          </cell>
          <cell r="CV247">
            <v>0</v>
          </cell>
          <cell r="CW247">
            <v>0</v>
          </cell>
        </row>
        <row r="248">
          <cell r="B248" t="str">
            <v>อช.เขื่อนศรีนครินทร์</v>
          </cell>
          <cell r="O248">
            <v>1</v>
          </cell>
          <cell r="P248">
            <v>0</v>
          </cell>
          <cell r="S248">
            <v>0</v>
          </cell>
          <cell r="V248">
            <v>1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N248">
            <v>0</v>
          </cell>
          <cell r="AO248">
            <v>0</v>
          </cell>
          <cell r="AP248">
            <v>0</v>
          </cell>
          <cell r="BU248">
            <v>0</v>
          </cell>
          <cell r="BV248">
            <v>0</v>
          </cell>
          <cell r="BX248">
            <v>0</v>
          </cell>
          <cell r="CV248">
            <v>0</v>
          </cell>
          <cell r="CW248">
            <v>0</v>
          </cell>
        </row>
        <row r="249">
          <cell r="B249" t="str">
            <v>อช.เขื่อนศรีนครินทร์</v>
          </cell>
          <cell r="O249">
            <v>0</v>
          </cell>
          <cell r="P249">
            <v>1</v>
          </cell>
          <cell r="S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N249">
            <v>6</v>
          </cell>
          <cell r="AO249">
            <v>2</v>
          </cell>
          <cell r="AP249">
            <v>11</v>
          </cell>
          <cell r="BU249">
            <v>0</v>
          </cell>
          <cell r="BV249">
            <v>0</v>
          </cell>
          <cell r="BX249">
            <v>0</v>
          </cell>
          <cell r="CV249">
            <v>0</v>
          </cell>
          <cell r="CW249">
            <v>0</v>
          </cell>
        </row>
        <row r="250">
          <cell r="B250" t="str">
            <v>อช.เขื่อนศรีนครินทร์</v>
          </cell>
          <cell r="O250">
            <v>0</v>
          </cell>
          <cell r="P250">
            <v>1</v>
          </cell>
          <cell r="S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N250">
            <v>9</v>
          </cell>
          <cell r="AO250">
            <v>0</v>
          </cell>
          <cell r="AP250">
            <v>54</v>
          </cell>
          <cell r="BU250">
            <v>0</v>
          </cell>
          <cell r="BV250">
            <v>0</v>
          </cell>
          <cell r="BX250">
            <v>0</v>
          </cell>
          <cell r="CV250">
            <v>0</v>
          </cell>
          <cell r="CW250">
            <v>0</v>
          </cell>
        </row>
        <row r="251">
          <cell r="B251" t="str">
            <v>อช.เขื่อนศรีนครินทร์</v>
          </cell>
          <cell r="O251">
            <v>2</v>
          </cell>
          <cell r="P251">
            <v>0</v>
          </cell>
          <cell r="S251">
            <v>0</v>
          </cell>
          <cell r="V251">
            <v>1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N251">
            <v>0</v>
          </cell>
          <cell r="AO251">
            <v>0</v>
          </cell>
          <cell r="AP251">
            <v>0</v>
          </cell>
          <cell r="BU251">
            <v>0</v>
          </cell>
          <cell r="BV251">
            <v>0</v>
          </cell>
          <cell r="BX251">
            <v>0</v>
          </cell>
          <cell r="CV251">
            <v>0</v>
          </cell>
          <cell r="CW251">
            <v>0</v>
          </cell>
        </row>
        <row r="252">
          <cell r="B252" t="str">
            <v>อช.เขื่อนศรีนครินทร์</v>
          </cell>
          <cell r="O252">
            <v>0</v>
          </cell>
          <cell r="P252">
            <v>1</v>
          </cell>
          <cell r="S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N252">
            <v>5</v>
          </cell>
          <cell r="AO252">
            <v>3</v>
          </cell>
          <cell r="AP252">
            <v>78</v>
          </cell>
          <cell r="BU252">
            <v>0</v>
          </cell>
          <cell r="BV252">
            <v>0</v>
          </cell>
          <cell r="BX252">
            <v>0</v>
          </cell>
          <cell r="CV252">
            <v>0</v>
          </cell>
          <cell r="CW252">
            <v>0</v>
          </cell>
        </row>
        <row r="253">
          <cell r="B253" t="str">
            <v>อช.น้ำตกห้วยยาง</v>
          </cell>
          <cell r="O253">
            <v>2</v>
          </cell>
          <cell r="P253">
            <v>0</v>
          </cell>
          <cell r="S253">
            <v>0</v>
          </cell>
          <cell r="V253">
            <v>1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N253">
            <v>0</v>
          </cell>
          <cell r="AO253">
            <v>0</v>
          </cell>
          <cell r="AP253">
            <v>0</v>
          </cell>
          <cell r="BU253">
            <v>0</v>
          </cell>
          <cell r="BV253">
            <v>0</v>
          </cell>
          <cell r="BX253">
            <v>0</v>
          </cell>
          <cell r="CV253">
            <v>0</v>
          </cell>
          <cell r="CW253">
            <v>0</v>
          </cell>
        </row>
        <row r="254">
          <cell r="B254" t="str">
            <v>อช.แก่งกระจาน</v>
          </cell>
          <cell r="O254">
            <v>0</v>
          </cell>
          <cell r="P254">
            <v>0</v>
          </cell>
          <cell r="S254">
            <v>1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N254">
            <v>0</v>
          </cell>
          <cell r="AO254">
            <v>0</v>
          </cell>
          <cell r="AP254">
            <v>0</v>
          </cell>
          <cell r="BU254">
            <v>0</v>
          </cell>
          <cell r="BV254">
            <v>0</v>
          </cell>
          <cell r="BX254">
            <v>0</v>
          </cell>
          <cell r="CV254">
            <v>0</v>
          </cell>
          <cell r="CW254">
            <v>0</v>
          </cell>
        </row>
        <row r="255">
          <cell r="B255" t="str">
            <v>สบอ.1 สาขาสระบุรี</v>
          </cell>
          <cell r="O255">
            <v>1</v>
          </cell>
          <cell r="P255">
            <v>0</v>
          </cell>
          <cell r="S255">
            <v>0</v>
          </cell>
          <cell r="V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N255">
            <v>0</v>
          </cell>
          <cell r="AO255">
            <v>0</v>
          </cell>
          <cell r="AP255">
            <v>0</v>
          </cell>
          <cell r="BU255">
            <v>0</v>
          </cell>
          <cell r="BV255">
            <v>1650</v>
          </cell>
          <cell r="BX255">
            <v>101</v>
          </cell>
          <cell r="CV255">
            <v>4</v>
          </cell>
          <cell r="CW255">
            <v>0</v>
          </cell>
        </row>
        <row r="256">
          <cell r="B256" t="str">
            <v>ขสป.อุทยานเสด็จในกรม กรมหลวงชุมพร ด้านทิศเหนือ (ตอนบน)</v>
          </cell>
          <cell r="O256">
            <v>0</v>
          </cell>
          <cell r="P256">
            <v>1</v>
          </cell>
          <cell r="S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N256">
            <v>1</v>
          </cell>
          <cell r="AO256">
            <v>2</v>
          </cell>
          <cell r="AP256">
            <v>33</v>
          </cell>
          <cell r="BU256">
            <v>123561</v>
          </cell>
          <cell r="BV256">
            <v>0</v>
          </cell>
          <cell r="BX256">
            <v>0</v>
          </cell>
          <cell r="CV256">
            <v>0</v>
          </cell>
          <cell r="CW256">
            <v>0</v>
          </cell>
        </row>
        <row r="257">
          <cell r="B257" t="str">
            <v>อช.หมู่เกาะช้าง</v>
          </cell>
          <cell r="O257">
            <v>0</v>
          </cell>
          <cell r="P257">
            <v>1</v>
          </cell>
          <cell r="S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N257">
            <v>0</v>
          </cell>
          <cell r="AO257">
            <v>0</v>
          </cell>
          <cell r="AP257">
            <v>29.25</v>
          </cell>
          <cell r="BU257">
            <v>0</v>
          </cell>
          <cell r="BV257">
            <v>0</v>
          </cell>
          <cell r="BX257">
            <v>0</v>
          </cell>
          <cell r="CV257">
            <v>0</v>
          </cell>
          <cell r="CW257">
            <v>0</v>
          </cell>
        </row>
        <row r="258">
          <cell r="B258" t="str">
            <v>สบอ.3 (บ้านโป่ง)</v>
          </cell>
          <cell r="O258">
            <v>1</v>
          </cell>
          <cell r="P258">
            <v>0</v>
          </cell>
          <cell r="S258">
            <v>0</v>
          </cell>
          <cell r="V258">
            <v>1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N258">
            <v>0</v>
          </cell>
          <cell r="AO258">
            <v>0</v>
          </cell>
          <cell r="AP258">
            <v>0</v>
          </cell>
          <cell r="BU258">
            <v>0</v>
          </cell>
          <cell r="BV258">
            <v>16000</v>
          </cell>
          <cell r="BX258">
            <v>1</v>
          </cell>
          <cell r="CV258">
            <v>0</v>
          </cell>
          <cell r="CW258">
            <v>0</v>
          </cell>
        </row>
        <row r="259">
          <cell r="B259" t="str">
            <v>อช.เฉลิมพระเกียรติไทยประจัน</v>
          </cell>
          <cell r="O259">
            <v>1</v>
          </cell>
          <cell r="P259">
            <v>0</v>
          </cell>
          <cell r="S259">
            <v>1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BU259">
            <v>0</v>
          </cell>
          <cell r="BV259">
            <v>960</v>
          </cell>
          <cell r="BX259">
            <v>0</v>
          </cell>
          <cell r="CV259">
            <v>0</v>
          </cell>
          <cell r="CW259">
            <v>0</v>
          </cell>
        </row>
        <row r="260">
          <cell r="B260" t="str">
            <v>ขสป.เขาอ่างฤๅไน</v>
          </cell>
          <cell r="O260">
            <v>3</v>
          </cell>
          <cell r="P260">
            <v>0</v>
          </cell>
          <cell r="S260">
            <v>0</v>
          </cell>
          <cell r="V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N260">
            <v>0</v>
          </cell>
          <cell r="AO260">
            <v>0</v>
          </cell>
          <cell r="AP260">
            <v>0</v>
          </cell>
          <cell r="BU260">
            <v>0</v>
          </cell>
          <cell r="BV260">
            <v>3572</v>
          </cell>
          <cell r="BX260">
            <v>0</v>
          </cell>
          <cell r="CV260">
            <v>0</v>
          </cell>
          <cell r="CW260">
            <v>0.4</v>
          </cell>
        </row>
        <row r="261">
          <cell r="B261" t="str">
            <v>ขสป.อุทยานเสด็จในกรม กรมหลวงชุมพร ด้านทิศเหนือ (ตอนบน)</v>
          </cell>
          <cell r="O261">
            <v>1</v>
          </cell>
          <cell r="P261">
            <v>1</v>
          </cell>
          <cell r="S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N261">
            <v>14</v>
          </cell>
          <cell r="AO261">
            <v>0</v>
          </cell>
          <cell r="AP261">
            <v>92</v>
          </cell>
          <cell r="BU261">
            <v>1427999</v>
          </cell>
          <cell r="BV261">
            <v>0</v>
          </cell>
          <cell r="BX261">
            <v>0</v>
          </cell>
          <cell r="CV261">
            <v>0</v>
          </cell>
          <cell r="CW261">
            <v>0</v>
          </cell>
        </row>
        <row r="262">
          <cell r="B262" t="str">
            <v>ชุดปฏิบัติการพิเศษ 1362</v>
          </cell>
          <cell r="O262">
            <v>1</v>
          </cell>
          <cell r="P262">
            <v>0</v>
          </cell>
          <cell r="S262">
            <v>0</v>
          </cell>
          <cell r="V262">
            <v>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N262">
            <v>0</v>
          </cell>
          <cell r="AO262">
            <v>0</v>
          </cell>
          <cell r="AP262">
            <v>0</v>
          </cell>
          <cell r="BU262">
            <v>0</v>
          </cell>
          <cell r="BV262">
            <v>19100</v>
          </cell>
          <cell r="BX262">
            <v>382</v>
          </cell>
          <cell r="CV262">
            <v>0</v>
          </cell>
          <cell r="CW262">
            <v>0</v>
          </cell>
        </row>
        <row r="263">
          <cell r="B263" t="str">
            <v>ขสป.อุทยานเสด็จในกรม กรมหลวงชุมพร ด้านทิศเหนือ (ตอนบน)</v>
          </cell>
          <cell r="O263">
            <v>2</v>
          </cell>
          <cell r="P263">
            <v>1</v>
          </cell>
          <cell r="S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N263">
            <v>16</v>
          </cell>
          <cell r="AO263">
            <v>1</v>
          </cell>
          <cell r="AP263">
            <v>46</v>
          </cell>
          <cell r="BU263">
            <v>1399479</v>
          </cell>
          <cell r="BV263">
            <v>0</v>
          </cell>
          <cell r="BX263">
            <v>0</v>
          </cell>
          <cell r="CV263">
            <v>0</v>
          </cell>
          <cell r="CW263">
            <v>0</v>
          </cell>
        </row>
        <row r="264">
          <cell r="B264" t="str">
            <v>อช.เขื่อนศรีนครินทร์</v>
          </cell>
          <cell r="O264">
            <v>0</v>
          </cell>
          <cell r="P264">
            <v>1</v>
          </cell>
          <cell r="S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N264">
            <v>2</v>
          </cell>
          <cell r="AO264">
            <v>2</v>
          </cell>
          <cell r="AP264">
            <v>56</v>
          </cell>
          <cell r="BU264">
            <v>0</v>
          </cell>
          <cell r="BV264">
            <v>0</v>
          </cell>
          <cell r="BX264">
            <v>0</v>
          </cell>
          <cell r="CV264">
            <v>0</v>
          </cell>
          <cell r="CW264">
            <v>0</v>
          </cell>
        </row>
        <row r="265">
          <cell r="B265" t="str">
            <v>อช.เขื่อนศรีนครินทร์</v>
          </cell>
          <cell r="O265">
            <v>0</v>
          </cell>
          <cell r="P265">
            <v>1</v>
          </cell>
          <cell r="S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N265">
            <v>1</v>
          </cell>
          <cell r="AO265">
            <v>1</v>
          </cell>
          <cell r="AP265">
            <v>28</v>
          </cell>
          <cell r="BU265">
            <v>0</v>
          </cell>
          <cell r="BV265">
            <v>0</v>
          </cell>
          <cell r="BX265">
            <v>0</v>
          </cell>
          <cell r="CV265">
            <v>0</v>
          </cell>
          <cell r="CW265">
            <v>0</v>
          </cell>
        </row>
        <row r="266">
          <cell r="B266" t="str">
            <v>อช.เฉลิมรัตนโกสินทร์</v>
          </cell>
          <cell r="O266">
            <v>0</v>
          </cell>
          <cell r="P266">
            <v>0</v>
          </cell>
          <cell r="S266">
            <v>0</v>
          </cell>
          <cell r="V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N266">
            <v>0</v>
          </cell>
          <cell r="AO266">
            <v>0</v>
          </cell>
          <cell r="AP266">
            <v>0</v>
          </cell>
          <cell r="BU266">
            <v>0</v>
          </cell>
          <cell r="BV266">
            <v>6300</v>
          </cell>
          <cell r="BX266">
            <v>0</v>
          </cell>
          <cell r="CV266">
            <v>3</v>
          </cell>
          <cell r="CW266">
            <v>0</v>
          </cell>
        </row>
        <row r="267">
          <cell r="B267" t="str">
            <v>อช.ลำคลองงู</v>
          </cell>
          <cell r="O267">
            <v>0</v>
          </cell>
          <cell r="P267">
            <v>1</v>
          </cell>
          <cell r="S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N267">
            <v>1</v>
          </cell>
          <cell r="AO267">
            <v>0</v>
          </cell>
          <cell r="AP267">
            <v>47</v>
          </cell>
          <cell r="BU267">
            <v>83928</v>
          </cell>
          <cell r="BV267">
            <v>0</v>
          </cell>
          <cell r="BX267">
            <v>0</v>
          </cell>
          <cell r="CV267">
            <v>0</v>
          </cell>
          <cell r="CW267">
            <v>0</v>
          </cell>
        </row>
        <row r="268">
          <cell r="B268" t="str">
            <v>อช.ทับลาน</v>
          </cell>
          <cell r="O268">
            <v>1</v>
          </cell>
          <cell r="P268">
            <v>0</v>
          </cell>
          <cell r="S268">
            <v>1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</v>
          </cell>
          <cell r="AH268">
            <v>0.1</v>
          </cell>
          <cell r="AN268">
            <v>0</v>
          </cell>
          <cell r="AO268">
            <v>0</v>
          </cell>
          <cell r="AP268">
            <v>0</v>
          </cell>
          <cell r="BU268">
            <v>0</v>
          </cell>
          <cell r="BV268">
            <v>100000</v>
          </cell>
          <cell r="BX268">
            <v>0</v>
          </cell>
          <cell r="CV268">
            <v>0</v>
          </cell>
          <cell r="CW268">
            <v>0</v>
          </cell>
        </row>
        <row r="269">
          <cell r="B269" t="str">
            <v>ขสป.เขาอ่างฤๅไน</v>
          </cell>
          <cell r="O269">
            <v>1</v>
          </cell>
          <cell r="P269">
            <v>0</v>
          </cell>
          <cell r="S269">
            <v>0</v>
          </cell>
          <cell r="V269">
            <v>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N269">
            <v>0</v>
          </cell>
          <cell r="AO269">
            <v>0</v>
          </cell>
          <cell r="AP269">
            <v>0</v>
          </cell>
          <cell r="BU269">
            <v>0</v>
          </cell>
          <cell r="BV269">
            <v>0</v>
          </cell>
          <cell r="BX269">
            <v>0</v>
          </cell>
          <cell r="CV269">
            <v>1</v>
          </cell>
          <cell r="CW269">
            <v>0</v>
          </cell>
        </row>
        <row r="270">
          <cell r="B270" t="str">
            <v>อช.เขาใหญ่</v>
          </cell>
          <cell r="O270">
            <v>1</v>
          </cell>
          <cell r="P270">
            <v>0</v>
          </cell>
          <cell r="S270">
            <v>0</v>
          </cell>
          <cell r="V270">
            <v>1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N270">
            <v>0</v>
          </cell>
          <cell r="AO270">
            <v>0</v>
          </cell>
          <cell r="AP270">
            <v>0</v>
          </cell>
          <cell r="BU270">
            <v>0</v>
          </cell>
          <cell r="BV270">
            <v>0</v>
          </cell>
          <cell r="BX270">
            <v>0</v>
          </cell>
          <cell r="CV270">
            <v>0</v>
          </cell>
          <cell r="CW270">
            <v>0</v>
          </cell>
        </row>
        <row r="271">
          <cell r="B271" t="str">
            <v>ขหล.พันท้ายนรสิงห์</v>
          </cell>
          <cell r="O271">
            <v>1</v>
          </cell>
          <cell r="P271">
            <v>0</v>
          </cell>
          <cell r="S271">
            <v>0</v>
          </cell>
          <cell r="V271">
            <v>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N271">
            <v>0</v>
          </cell>
          <cell r="AO271">
            <v>0</v>
          </cell>
          <cell r="AP271">
            <v>0</v>
          </cell>
          <cell r="BU271">
            <v>0</v>
          </cell>
          <cell r="BV271">
            <v>1000</v>
          </cell>
          <cell r="BX271">
            <v>2</v>
          </cell>
          <cell r="CV271">
            <v>0</v>
          </cell>
          <cell r="CW271">
            <v>0</v>
          </cell>
        </row>
        <row r="272">
          <cell r="B272" t="str">
            <v>อช.พุเตย</v>
          </cell>
          <cell r="O272">
            <v>1</v>
          </cell>
          <cell r="P272">
            <v>0</v>
          </cell>
          <cell r="S272">
            <v>0</v>
          </cell>
          <cell r="V272">
            <v>1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N272">
            <v>0</v>
          </cell>
          <cell r="AO272">
            <v>0</v>
          </cell>
          <cell r="AP272">
            <v>0</v>
          </cell>
          <cell r="BU272">
            <v>0</v>
          </cell>
          <cell r="BV272">
            <v>0</v>
          </cell>
          <cell r="BX272">
            <v>0</v>
          </cell>
          <cell r="CV272">
            <v>1</v>
          </cell>
          <cell r="CW272">
            <v>0</v>
          </cell>
        </row>
        <row r="273">
          <cell r="B273" t="str">
            <v>อช.เขาแหลม</v>
          </cell>
          <cell r="O273">
            <v>0</v>
          </cell>
          <cell r="P273">
            <v>0</v>
          </cell>
          <cell r="S273">
            <v>1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3</v>
          </cell>
          <cell r="AH273">
            <v>5.3999999999999999E-2</v>
          </cell>
          <cell r="AN273">
            <v>0</v>
          </cell>
          <cell r="AO273">
            <v>0</v>
          </cell>
          <cell r="AP273">
            <v>0</v>
          </cell>
          <cell r="BU273">
            <v>0</v>
          </cell>
          <cell r="BV273">
            <v>1000</v>
          </cell>
          <cell r="BX273">
            <v>0</v>
          </cell>
          <cell r="CV273">
            <v>0</v>
          </cell>
          <cell r="CW273">
            <v>0</v>
          </cell>
        </row>
        <row r="274">
          <cell r="B274" t="str">
            <v>ขสป.ทุ่งใหญ่นเรศวรด้านตะวันตก</v>
          </cell>
          <cell r="O274">
            <v>0</v>
          </cell>
          <cell r="P274">
            <v>1</v>
          </cell>
          <cell r="S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</v>
          </cell>
          <cell r="AF274">
            <v>1.024</v>
          </cell>
          <cell r="AG274">
            <v>0</v>
          </cell>
          <cell r="AH274">
            <v>0</v>
          </cell>
          <cell r="AN274">
            <v>3</v>
          </cell>
          <cell r="AO274">
            <v>0</v>
          </cell>
          <cell r="AP274">
            <v>0</v>
          </cell>
          <cell r="BU274">
            <v>0</v>
          </cell>
          <cell r="BV274">
            <v>5000</v>
          </cell>
          <cell r="BX274">
            <v>0</v>
          </cell>
          <cell r="CV274">
            <v>0</v>
          </cell>
          <cell r="CW274">
            <v>0</v>
          </cell>
        </row>
        <row r="275">
          <cell r="B275" t="str">
            <v>ขสป.อุทยานเสด็จในกรม กรมหลวงชุมพร ด้านทิศเหนือ (ตอนบน)</v>
          </cell>
          <cell r="O275">
            <v>2</v>
          </cell>
          <cell r="P275">
            <v>1</v>
          </cell>
          <cell r="S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N275">
            <v>1</v>
          </cell>
          <cell r="AO275">
            <v>3</v>
          </cell>
          <cell r="AP275">
            <v>20</v>
          </cell>
          <cell r="BU275">
            <v>133195</v>
          </cell>
          <cell r="BV275">
            <v>0</v>
          </cell>
          <cell r="BX275">
            <v>0</v>
          </cell>
          <cell r="CV275">
            <v>0</v>
          </cell>
          <cell r="CW275">
            <v>0</v>
          </cell>
        </row>
        <row r="276">
          <cell r="B276" t="str">
            <v>สบอ.3 (บ้านโป่ง)</v>
          </cell>
          <cell r="O276">
            <v>2</v>
          </cell>
          <cell r="P276">
            <v>0</v>
          </cell>
          <cell r="S276">
            <v>0</v>
          </cell>
          <cell r="V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N276">
            <v>0</v>
          </cell>
          <cell r="AO276">
            <v>0</v>
          </cell>
          <cell r="AP276">
            <v>0</v>
          </cell>
          <cell r="BU276">
            <v>0</v>
          </cell>
          <cell r="BV276">
            <v>0</v>
          </cell>
          <cell r="BX276">
            <v>0</v>
          </cell>
          <cell r="CV276">
            <v>0</v>
          </cell>
          <cell r="CW276">
            <v>0</v>
          </cell>
        </row>
        <row r="277">
          <cell r="B277" t="str">
            <v>อช.เขื่อนศรีนครินทร์</v>
          </cell>
          <cell r="O277">
            <v>0</v>
          </cell>
          <cell r="P277">
            <v>1</v>
          </cell>
          <cell r="S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N277">
            <v>10</v>
          </cell>
          <cell r="AO277">
            <v>3</v>
          </cell>
          <cell r="AP277">
            <v>22</v>
          </cell>
          <cell r="BU277">
            <v>0</v>
          </cell>
          <cell r="BV277">
            <v>0</v>
          </cell>
          <cell r="BX277">
            <v>0</v>
          </cell>
          <cell r="CV277">
            <v>0</v>
          </cell>
          <cell r="CW277">
            <v>0</v>
          </cell>
        </row>
        <row r="278">
          <cell r="B278" t="str">
            <v>สบอ.1 สาขาสระบุรี</v>
          </cell>
          <cell r="O278">
            <v>1</v>
          </cell>
          <cell r="P278">
            <v>0</v>
          </cell>
          <cell r="S278">
            <v>0</v>
          </cell>
          <cell r="V278">
            <v>1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N278">
            <v>0</v>
          </cell>
          <cell r="AO278">
            <v>0</v>
          </cell>
          <cell r="AP278">
            <v>0</v>
          </cell>
          <cell r="BU278">
            <v>0</v>
          </cell>
          <cell r="BV278">
            <v>0</v>
          </cell>
          <cell r="BX278">
            <v>0</v>
          </cell>
          <cell r="CV278">
            <v>1</v>
          </cell>
          <cell r="CW278">
            <v>0</v>
          </cell>
        </row>
        <row r="279">
          <cell r="B279" t="str">
            <v>ขสป.สลักพระ</v>
          </cell>
          <cell r="O279">
            <v>2</v>
          </cell>
          <cell r="P279">
            <v>0</v>
          </cell>
          <cell r="S279">
            <v>0</v>
          </cell>
          <cell r="V279">
            <v>1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N279">
            <v>0</v>
          </cell>
          <cell r="AO279">
            <v>0</v>
          </cell>
          <cell r="AP279">
            <v>0</v>
          </cell>
          <cell r="BU279">
            <v>0</v>
          </cell>
          <cell r="BV279">
            <v>0</v>
          </cell>
          <cell r="BX279">
            <v>35</v>
          </cell>
          <cell r="CV279">
            <v>14</v>
          </cell>
          <cell r="CW279">
            <v>0</v>
          </cell>
        </row>
        <row r="280">
          <cell r="B280" t="str">
            <v>ขสป.สลักพระ</v>
          </cell>
          <cell r="O280">
            <v>5</v>
          </cell>
          <cell r="P280">
            <v>0</v>
          </cell>
          <cell r="S280">
            <v>1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N280">
            <v>0</v>
          </cell>
          <cell r="AO280">
            <v>0</v>
          </cell>
          <cell r="AP280">
            <v>0</v>
          </cell>
          <cell r="BU280">
            <v>0</v>
          </cell>
          <cell r="BV280">
            <v>0</v>
          </cell>
          <cell r="BX280">
            <v>0</v>
          </cell>
          <cell r="CV280">
            <v>0</v>
          </cell>
          <cell r="CW280">
            <v>0</v>
          </cell>
        </row>
        <row r="281">
          <cell r="B281" t="str">
            <v>สบอ.3 (บ้านโป่ง)</v>
          </cell>
          <cell r="O281">
            <v>1</v>
          </cell>
          <cell r="P281">
            <v>0</v>
          </cell>
          <cell r="S281">
            <v>0</v>
          </cell>
          <cell r="V281">
            <v>1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N281">
            <v>0</v>
          </cell>
          <cell r="AO281">
            <v>0</v>
          </cell>
          <cell r="AP281">
            <v>0</v>
          </cell>
          <cell r="BU281">
            <v>0</v>
          </cell>
          <cell r="BV281">
            <v>0</v>
          </cell>
          <cell r="BX281">
            <v>1</v>
          </cell>
          <cell r="CV281">
            <v>0</v>
          </cell>
          <cell r="CW281">
            <v>0</v>
          </cell>
        </row>
        <row r="282">
          <cell r="B282" t="str">
            <v>สบอ.3 (บ้านโป่ง)</v>
          </cell>
          <cell r="O282">
            <v>1</v>
          </cell>
          <cell r="P282">
            <v>0</v>
          </cell>
          <cell r="S282">
            <v>0</v>
          </cell>
          <cell r="V282">
            <v>1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N282">
            <v>0</v>
          </cell>
          <cell r="AO282">
            <v>0</v>
          </cell>
          <cell r="AP282">
            <v>0</v>
          </cell>
          <cell r="BU282">
            <v>0</v>
          </cell>
          <cell r="BV282">
            <v>0</v>
          </cell>
          <cell r="BX282">
            <v>1</v>
          </cell>
          <cell r="CV282">
            <v>0</v>
          </cell>
          <cell r="CW282">
            <v>0</v>
          </cell>
        </row>
        <row r="283">
          <cell r="B283" t="str">
            <v>ชุดปฏิบัติการพิเศษ 1362</v>
          </cell>
          <cell r="O283">
            <v>1</v>
          </cell>
          <cell r="P283">
            <v>0</v>
          </cell>
          <cell r="S283">
            <v>0</v>
          </cell>
          <cell r="V283">
            <v>1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N283">
            <v>0</v>
          </cell>
          <cell r="AO283">
            <v>0</v>
          </cell>
          <cell r="AP283">
            <v>0</v>
          </cell>
          <cell r="BU283">
            <v>0</v>
          </cell>
          <cell r="BV283">
            <v>5000</v>
          </cell>
          <cell r="BX283">
            <v>1</v>
          </cell>
          <cell r="CV283">
            <v>0</v>
          </cell>
          <cell r="CW283">
            <v>0</v>
          </cell>
        </row>
        <row r="284">
          <cell r="B284" t="str">
            <v>ชุดปฏิบัติการพิเศษ 1362</v>
          </cell>
          <cell r="O284">
            <v>1</v>
          </cell>
          <cell r="P284">
            <v>0</v>
          </cell>
          <cell r="S284">
            <v>0</v>
          </cell>
          <cell r="V284">
            <v>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N284">
            <v>0</v>
          </cell>
          <cell r="AO284">
            <v>0</v>
          </cell>
          <cell r="AP284">
            <v>0</v>
          </cell>
          <cell r="BU284">
            <v>0</v>
          </cell>
          <cell r="BV284">
            <v>170000</v>
          </cell>
          <cell r="BX284">
            <v>15</v>
          </cell>
          <cell r="CV284">
            <v>0</v>
          </cell>
          <cell r="CW284">
            <v>0</v>
          </cell>
        </row>
        <row r="285">
          <cell r="B285" t="str">
            <v>อช.เขาใหญ่</v>
          </cell>
          <cell r="O285">
            <v>0</v>
          </cell>
          <cell r="P285">
            <v>1</v>
          </cell>
          <cell r="S285">
            <v>0</v>
          </cell>
          <cell r="V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N285">
            <v>1</v>
          </cell>
          <cell r="AO285">
            <v>2</v>
          </cell>
          <cell r="AP285">
            <v>80</v>
          </cell>
          <cell r="BU285">
            <v>0</v>
          </cell>
          <cell r="BV285">
            <v>0</v>
          </cell>
          <cell r="BX285">
            <v>0</v>
          </cell>
          <cell r="CV285">
            <v>0</v>
          </cell>
          <cell r="CW285">
            <v>0</v>
          </cell>
        </row>
        <row r="286">
          <cell r="B286" t="str">
            <v>อช.เขื่อนศรีนครินทร์</v>
          </cell>
          <cell r="O286">
            <v>0</v>
          </cell>
          <cell r="P286">
            <v>0</v>
          </cell>
          <cell r="S286">
            <v>1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5</v>
          </cell>
          <cell r="AH286">
            <v>0.06</v>
          </cell>
          <cell r="AN286">
            <v>0</v>
          </cell>
          <cell r="AO286">
            <v>0</v>
          </cell>
          <cell r="AP286">
            <v>0</v>
          </cell>
          <cell r="BU286">
            <v>0</v>
          </cell>
          <cell r="BV286">
            <v>2000</v>
          </cell>
          <cell r="BX286">
            <v>0</v>
          </cell>
          <cell r="CV286">
            <v>0</v>
          </cell>
          <cell r="CW286">
            <v>0</v>
          </cell>
        </row>
        <row r="287">
          <cell r="B287" t="str">
            <v>อช.แก่งกระจาน</v>
          </cell>
          <cell r="O287">
            <v>5</v>
          </cell>
          <cell r="P287">
            <v>0</v>
          </cell>
          <cell r="S287">
            <v>0</v>
          </cell>
          <cell r="V287">
            <v>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N287">
            <v>0</v>
          </cell>
          <cell r="AO287">
            <v>0</v>
          </cell>
          <cell r="AP287">
            <v>0</v>
          </cell>
          <cell r="BU287">
            <v>0</v>
          </cell>
          <cell r="BV287">
            <v>0</v>
          </cell>
          <cell r="BX287">
            <v>0</v>
          </cell>
          <cell r="CV287">
            <v>0</v>
          </cell>
          <cell r="CW287">
            <v>6.4</v>
          </cell>
        </row>
        <row r="288">
          <cell r="B288" t="str">
            <v>อช.แก่งกระจาน</v>
          </cell>
          <cell r="O288">
            <v>0</v>
          </cell>
          <cell r="P288">
            <v>1</v>
          </cell>
          <cell r="S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N288">
            <v>12</v>
          </cell>
          <cell r="AO288">
            <v>3</v>
          </cell>
          <cell r="AP288">
            <v>92</v>
          </cell>
          <cell r="BU288">
            <v>0</v>
          </cell>
          <cell r="BV288">
            <v>0</v>
          </cell>
          <cell r="BX288">
            <v>0</v>
          </cell>
          <cell r="CV288">
            <v>0</v>
          </cell>
          <cell r="CW288">
            <v>0</v>
          </cell>
        </row>
        <row r="289">
          <cell r="B289" t="str">
            <v>อช.ทองผาภูมิ</v>
          </cell>
          <cell r="O289">
            <v>1</v>
          </cell>
          <cell r="P289">
            <v>0</v>
          </cell>
          <cell r="S289">
            <v>0</v>
          </cell>
          <cell r="V289">
            <v>1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N289">
            <v>0</v>
          </cell>
          <cell r="AO289">
            <v>0</v>
          </cell>
          <cell r="AP289">
            <v>0</v>
          </cell>
          <cell r="BU289">
            <v>0</v>
          </cell>
          <cell r="BV289">
            <v>5120</v>
          </cell>
          <cell r="BX289">
            <v>4</v>
          </cell>
          <cell r="CV289">
            <v>3</v>
          </cell>
          <cell r="CW289">
            <v>0</v>
          </cell>
        </row>
        <row r="290">
          <cell r="B290" t="str">
            <v>ขสป.อุทยานเสด็จในกรม กรมหลวงชุมพร ด้านทิศเหนือ (ตอนบน)</v>
          </cell>
          <cell r="O290">
            <v>1</v>
          </cell>
          <cell r="P290">
            <v>1</v>
          </cell>
          <cell r="S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N290">
            <v>6</v>
          </cell>
          <cell r="AO290">
            <v>1</v>
          </cell>
          <cell r="AP290">
            <v>20</v>
          </cell>
          <cell r="BU290">
            <v>490558</v>
          </cell>
          <cell r="BV290">
            <v>0</v>
          </cell>
          <cell r="BX290">
            <v>0</v>
          </cell>
          <cell r="CV290">
            <v>0</v>
          </cell>
          <cell r="CW290">
            <v>0</v>
          </cell>
        </row>
        <row r="291">
          <cell r="B291" t="str">
            <v>อช.ลำคลองงู</v>
          </cell>
          <cell r="O291">
            <v>0</v>
          </cell>
          <cell r="P291">
            <v>1</v>
          </cell>
          <cell r="S291">
            <v>0</v>
          </cell>
          <cell r="V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N291">
            <v>1</v>
          </cell>
          <cell r="AO291">
            <v>2</v>
          </cell>
          <cell r="AP291">
            <v>36</v>
          </cell>
          <cell r="BU291">
            <v>119148</v>
          </cell>
          <cell r="BV291">
            <v>0</v>
          </cell>
          <cell r="BX291">
            <v>0</v>
          </cell>
          <cell r="CV291">
            <v>0</v>
          </cell>
          <cell r="CW291">
            <v>0</v>
          </cell>
        </row>
        <row r="292">
          <cell r="B292" t="str">
            <v>อช.เฉลิมรัตนโกสินทร์</v>
          </cell>
          <cell r="O292">
            <v>0</v>
          </cell>
          <cell r="P292">
            <v>1</v>
          </cell>
          <cell r="S292">
            <v>0</v>
          </cell>
          <cell r="V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N292">
            <v>0</v>
          </cell>
          <cell r="AO292">
            <v>3</v>
          </cell>
          <cell r="AP292">
            <v>77</v>
          </cell>
          <cell r="BU292">
            <v>0</v>
          </cell>
          <cell r="BV292">
            <v>0</v>
          </cell>
          <cell r="BX292">
            <v>0</v>
          </cell>
          <cell r="CV292">
            <v>0</v>
          </cell>
          <cell r="CW292">
            <v>0</v>
          </cell>
        </row>
        <row r="293">
          <cell r="B293" t="str">
            <v>อช.ลำคลองงู</v>
          </cell>
          <cell r="O293">
            <v>1</v>
          </cell>
          <cell r="P293">
            <v>0</v>
          </cell>
          <cell r="S293">
            <v>0</v>
          </cell>
          <cell r="V293">
            <v>1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N293">
            <v>0</v>
          </cell>
          <cell r="AO293">
            <v>0</v>
          </cell>
          <cell r="AP293">
            <v>0</v>
          </cell>
          <cell r="BU293">
            <v>0</v>
          </cell>
          <cell r="BV293">
            <v>0</v>
          </cell>
          <cell r="BX293">
            <v>0</v>
          </cell>
          <cell r="CV293">
            <v>1</v>
          </cell>
          <cell r="CW293">
            <v>0</v>
          </cell>
        </row>
        <row r="294">
          <cell r="B294" t="str">
            <v>ขหล.พันท้ายนรสิงห์</v>
          </cell>
          <cell r="O294">
            <v>1</v>
          </cell>
          <cell r="P294">
            <v>0</v>
          </cell>
          <cell r="S294">
            <v>0</v>
          </cell>
          <cell r="V294">
            <v>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N294">
            <v>0</v>
          </cell>
          <cell r="AO294">
            <v>0</v>
          </cell>
          <cell r="AP294">
            <v>0</v>
          </cell>
          <cell r="BU294">
            <v>0</v>
          </cell>
          <cell r="BV294">
            <v>9900</v>
          </cell>
          <cell r="BX294">
            <v>2</v>
          </cell>
          <cell r="CV294">
            <v>0</v>
          </cell>
          <cell r="CW294">
            <v>0</v>
          </cell>
        </row>
        <row r="295">
          <cell r="B295" t="str">
            <v>ขหล.พันท้ายนรสิงห์</v>
          </cell>
          <cell r="O295">
            <v>1</v>
          </cell>
          <cell r="P295">
            <v>0</v>
          </cell>
          <cell r="S295">
            <v>0</v>
          </cell>
          <cell r="V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N295">
            <v>0</v>
          </cell>
          <cell r="AO295">
            <v>0</v>
          </cell>
          <cell r="AP295">
            <v>0</v>
          </cell>
          <cell r="BU295">
            <v>0</v>
          </cell>
          <cell r="BV295">
            <v>2500</v>
          </cell>
          <cell r="BX295">
            <v>1</v>
          </cell>
          <cell r="CV295">
            <v>0</v>
          </cell>
          <cell r="CW295">
            <v>0</v>
          </cell>
        </row>
        <row r="296">
          <cell r="B296" t="str">
            <v>สบอ.2 (ศรีราชา)</v>
          </cell>
          <cell r="O296">
            <v>1</v>
          </cell>
          <cell r="P296">
            <v>0</v>
          </cell>
          <cell r="S296">
            <v>0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N296">
            <v>0</v>
          </cell>
          <cell r="AO296">
            <v>0</v>
          </cell>
          <cell r="AP296">
            <v>0</v>
          </cell>
          <cell r="BU296">
            <v>0</v>
          </cell>
          <cell r="BV296">
            <v>0</v>
          </cell>
          <cell r="BX296">
            <v>32</v>
          </cell>
          <cell r="CV296">
            <v>0</v>
          </cell>
          <cell r="CW296">
            <v>0</v>
          </cell>
        </row>
        <row r="297">
          <cell r="B297" t="str">
            <v>ขสป.แม่น้ำภาชี</v>
          </cell>
          <cell r="O297">
            <v>0</v>
          </cell>
          <cell r="P297">
            <v>0</v>
          </cell>
          <cell r="S297">
            <v>0</v>
          </cell>
          <cell r="V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N297">
            <v>0</v>
          </cell>
          <cell r="AO297">
            <v>0</v>
          </cell>
          <cell r="AP297">
            <v>0</v>
          </cell>
          <cell r="BU297">
            <v>0</v>
          </cell>
          <cell r="BV297">
            <v>0</v>
          </cell>
          <cell r="BX297">
            <v>0</v>
          </cell>
          <cell r="CV297">
            <v>0</v>
          </cell>
          <cell r="CW297">
            <v>0</v>
          </cell>
        </row>
        <row r="298">
          <cell r="B298" t="str">
            <v>อช.พุเตย</v>
          </cell>
          <cell r="O298">
            <v>2</v>
          </cell>
          <cell r="P298">
            <v>0</v>
          </cell>
          <cell r="S298">
            <v>0</v>
          </cell>
          <cell r="V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N298">
            <v>0</v>
          </cell>
          <cell r="AO298">
            <v>0</v>
          </cell>
          <cell r="AP298">
            <v>0</v>
          </cell>
          <cell r="BU298">
            <v>0</v>
          </cell>
          <cell r="BV298">
            <v>0</v>
          </cell>
          <cell r="BX298">
            <v>0</v>
          </cell>
          <cell r="CV298">
            <v>0</v>
          </cell>
          <cell r="CW298">
            <v>0</v>
          </cell>
        </row>
        <row r="299">
          <cell r="B299" t="str">
            <v>อช.ไทรโยค</v>
          </cell>
          <cell r="O299">
            <v>1</v>
          </cell>
          <cell r="P299">
            <v>0</v>
          </cell>
          <cell r="S299">
            <v>0</v>
          </cell>
          <cell r="V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N299">
            <v>0</v>
          </cell>
          <cell r="AO299">
            <v>0</v>
          </cell>
          <cell r="AP299">
            <v>0</v>
          </cell>
          <cell r="BU299">
            <v>0</v>
          </cell>
          <cell r="BV299">
            <v>562850</v>
          </cell>
          <cell r="BX299">
            <v>0</v>
          </cell>
          <cell r="CV299">
            <v>0</v>
          </cell>
          <cell r="CW299">
            <v>5</v>
          </cell>
        </row>
        <row r="300">
          <cell r="B300" t="str">
            <v>อช.เขาแหลม</v>
          </cell>
          <cell r="O300">
            <v>0</v>
          </cell>
          <cell r="P300">
            <v>1</v>
          </cell>
          <cell r="S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N300">
            <v>4</v>
          </cell>
          <cell r="AO300">
            <v>1</v>
          </cell>
          <cell r="AP300">
            <v>0</v>
          </cell>
          <cell r="BU300">
            <v>0</v>
          </cell>
          <cell r="BV300">
            <v>0</v>
          </cell>
          <cell r="BX300">
            <v>0</v>
          </cell>
          <cell r="CV300">
            <v>0</v>
          </cell>
          <cell r="CW300">
            <v>0</v>
          </cell>
        </row>
        <row r="301">
          <cell r="B301" t="str">
            <v>อช.เขาแหลม</v>
          </cell>
          <cell r="O301">
            <v>0</v>
          </cell>
          <cell r="P301">
            <v>1</v>
          </cell>
          <cell r="S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N301">
            <v>1</v>
          </cell>
          <cell r="AO301">
            <v>3</v>
          </cell>
          <cell r="AP301">
            <v>0</v>
          </cell>
          <cell r="BU301">
            <v>0</v>
          </cell>
          <cell r="BV301">
            <v>0</v>
          </cell>
          <cell r="BX301">
            <v>0</v>
          </cell>
          <cell r="CV301">
            <v>0</v>
          </cell>
          <cell r="CW301">
            <v>0</v>
          </cell>
        </row>
        <row r="302">
          <cell r="B302" t="str">
            <v>อช.เขาแหลม</v>
          </cell>
          <cell r="O302">
            <v>0</v>
          </cell>
          <cell r="P302">
            <v>1</v>
          </cell>
          <cell r="S302">
            <v>0</v>
          </cell>
          <cell r="V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N302">
            <v>2</v>
          </cell>
          <cell r="AO302">
            <v>1</v>
          </cell>
          <cell r="AP302">
            <v>0</v>
          </cell>
          <cell r="BU302">
            <v>0</v>
          </cell>
          <cell r="BV302">
            <v>0</v>
          </cell>
          <cell r="BX302">
            <v>0</v>
          </cell>
          <cell r="CV302">
            <v>0</v>
          </cell>
          <cell r="CW302">
            <v>0</v>
          </cell>
        </row>
        <row r="303">
          <cell r="B303" t="str">
            <v>สบอ.3 สาขาเพชรบุรี</v>
          </cell>
          <cell r="O303">
            <v>1</v>
          </cell>
          <cell r="P303">
            <v>0</v>
          </cell>
          <cell r="S303">
            <v>0</v>
          </cell>
          <cell r="V303">
            <v>1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N303">
            <v>0</v>
          </cell>
          <cell r="AO303">
            <v>0</v>
          </cell>
          <cell r="AP303">
            <v>0</v>
          </cell>
          <cell r="BU303">
            <v>0</v>
          </cell>
          <cell r="BV303">
            <v>250</v>
          </cell>
          <cell r="BX303">
            <v>5</v>
          </cell>
          <cell r="CV303">
            <v>0</v>
          </cell>
          <cell r="CW303">
            <v>0</v>
          </cell>
        </row>
        <row r="304">
          <cell r="B304" t="str">
            <v>สบอ.3 สาขาเพชรบุรี</v>
          </cell>
          <cell r="O304">
            <v>1</v>
          </cell>
          <cell r="P304">
            <v>0</v>
          </cell>
          <cell r="S304">
            <v>0</v>
          </cell>
          <cell r="V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N304">
            <v>0</v>
          </cell>
          <cell r="AO304">
            <v>0</v>
          </cell>
          <cell r="AP304">
            <v>0</v>
          </cell>
          <cell r="BU304">
            <v>0</v>
          </cell>
          <cell r="BV304">
            <v>0</v>
          </cell>
          <cell r="BX304">
            <v>15</v>
          </cell>
          <cell r="CV304">
            <v>0</v>
          </cell>
          <cell r="CW304">
            <v>0</v>
          </cell>
        </row>
        <row r="305">
          <cell r="B305" t="str">
            <v>อช.ลำคลองงู</v>
          </cell>
          <cell r="O305">
            <v>0</v>
          </cell>
          <cell r="P305">
            <v>1</v>
          </cell>
          <cell r="S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N305">
            <v>18</v>
          </cell>
          <cell r="AO305">
            <v>2</v>
          </cell>
          <cell r="AP305">
            <v>88</v>
          </cell>
          <cell r="BU305">
            <v>977323</v>
          </cell>
          <cell r="BV305">
            <v>0</v>
          </cell>
          <cell r="BX305">
            <v>0</v>
          </cell>
          <cell r="CV305">
            <v>0</v>
          </cell>
          <cell r="CW305">
            <v>0</v>
          </cell>
        </row>
        <row r="306">
          <cell r="B306" t="str">
            <v>อช.ลำคลองงู</v>
          </cell>
          <cell r="O306">
            <v>0</v>
          </cell>
          <cell r="P306">
            <v>1</v>
          </cell>
          <cell r="S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N306">
            <v>10</v>
          </cell>
          <cell r="AO306">
            <v>1</v>
          </cell>
          <cell r="AP306">
            <v>10</v>
          </cell>
          <cell r="BU306">
            <v>538258</v>
          </cell>
          <cell r="BV306">
            <v>0</v>
          </cell>
          <cell r="BX306">
            <v>0</v>
          </cell>
          <cell r="CV306">
            <v>0</v>
          </cell>
          <cell r="CW306">
            <v>0</v>
          </cell>
        </row>
        <row r="307">
          <cell r="B307" t="str">
            <v>อช.ลำคลองงู</v>
          </cell>
          <cell r="O307">
            <v>0</v>
          </cell>
          <cell r="P307">
            <v>1</v>
          </cell>
          <cell r="S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N307">
            <v>6</v>
          </cell>
          <cell r="AO307">
            <v>0</v>
          </cell>
          <cell r="AP307">
            <v>80</v>
          </cell>
          <cell r="BU307">
            <v>323685</v>
          </cell>
          <cell r="BV307">
            <v>0</v>
          </cell>
          <cell r="BX307">
            <v>0</v>
          </cell>
          <cell r="CV307">
            <v>0</v>
          </cell>
          <cell r="CW307">
            <v>0</v>
          </cell>
        </row>
        <row r="308">
          <cell r="B308" t="str">
            <v>อช.เขื่อนศรีนครินทร์</v>
          </cell>
          <cell r="O308">
            <v>1</v>
          </cell>
          <cell r="P308">
            <v>0</v>
          </cell>
          <cell r="S308">
            <v>0</v>
          </cell>
          <cell r="V308">
            <v>1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N308">
            <v>0</v>
          </cell>
          <cell r="AO308">
            <v>0</v>
          </cell>
          <cell r="AP308">
            <v>0</v>
          </cell>
          <cell r="BU308">
            <v>0</v>
          </cell>
          <cell r="BV308">
            <v>0</v>
          </cell>
          <cell r="BX308">
            <v>0</v>
          </cell>
          <cell r="CV308">
            <v>0</v>
          </cell>
          <cell r="CW308">
            <v>0</v>
          </cell>
        </row>
        <row r="309">
          <cell r="B309" t="str">
            <v>ขสป.อุทยานเสด็จในกรม กรมหลวงชุมพร ด้านทิศเหนือ (ตอนบน)</v>
          </cell>
          <cell r="O309">
            <v>0</v>
          </cell>
          <cell r="P309">
            <v>1</v>
          </cell>
          <cell r="S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N309">
            <v>1</v>
          </cell>
          <cell r="AO309">
            <v>1</v>
          </cell>
          <cell r="AP309">
            <v>41</v>
          </cell>
          <cell r="BU309">
            <v>99777</v>
          </cell>
          <cell r="BV309">
            <v>0</v>
          </cell>
          <cell r="BX309">
            <v>0</v>
          </cell>
          <cell r="CV309">
            <v>0</v>
          </cell>
          <cell r="CW309">
            <v>0</v>
          </cell>
        </row>
        <row r="310">
          <cell r="B310" t="str">
            <v>หน่วยป้องกันรักษาป่าที่ กจ.19 (บ้องตี๋)</v>
          </cell>
          <cell r="O310">
            <v>2</v>
          </cell>
          <cell r="P310">
            <v>0</v>
          </cell>
          <cell r="S310">
            <v>1</v>
          </cell>
          <cell r="V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17</v>
          </cell>
          <cell r="AF310">
            <v>0.58299999999999996</v>
          </cell>
          <cell r="AG310">
            <v>0</v>
          </cell>
          <cell r="AH310">
            <v>0</v>
          </cell>
          <cell r="AN310">
            <v>0</v>
          </cell>
          <cell r="AO310">
            <v>0</v>
          </cell>
          <cell r="AP310">
            <v>0</v>
          </cell>
          <cell r="BU310">
            <v>0</v>
          </cell>
          <cell r="BV310">
            <v>8745</v>
          </cell>
          <cell r="BX310">
            <v>0</v>
          </cell>
          <cell r="CV310">
            <v>0</v>
          </cell>
          <cell r="CW310">
            <v>0</v>
          </cell>
        </row>
        <row r="311">
          <cell r="B311" t="str">
            <v>อช.เขื่อนศรีนครินทร์</v>
          </cell>
          <cell r="O311">
            <v>0</v>
          </cell>
          <cell r="P311">
            <v>1</v>
          </cell>
          <cell r="S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N311">
            <v>2</v>
          </cell>
          <cell r="AO311">
            <v>1</v>
          </cell>
          <cell r="AP311">
            <v>2</v>
          </cell>
          <cell r="BU311">
            <v>0</v>
          </cell>
          <cell r="BV311">
            <v>0</v>
          </cell>
          <cell r="BX311">
            <v>0</v>
          </cell>
          <cell r="CV311">
            <v>0</v>
          </cell>
          <cell r="CW311">
            <v>0</v>
          </cell>
        </row>
        <row r="312">
          <cell r="B312" t="str">
            <v>ส่วนยุทธการป้องกันและปราบปราม</v>
          </cell>
          <cell r="O312">
            <v>2</v>
          </cell>
          <cell r="P312">
            <v>0</v>
          </cell>
          <cell r="S312">
            <v>0</v>
          </cell>
          <cell r="V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N312">
            <v>0</v>
          </cell>
          <cell r="AO312">
            <v>0</v>
          </cell>
          <cell r="AP312">
            <v>0</v>
          </cell>
          <cell r="BU312">
            <v>0</v>
          </cell>
          <cell r="BV312">
            <v>75000</v>
          </cell>
          <cell r="BX312">
            <v>10</v>
          </cell>
          <cell r="CV312">
            <v>0</v>
          </cell>
          <cell r="CW312">
            <v>0</v>
          </cell>
        </row>
        <row r="313">
          <cell r="B313" t="str">
            <v>สบอ.6 สาขาปัตตานี</v>
          </cell>
          <cell r="O313">
            <v>1</v>
          </cell>
          <cell r="P313">
            <v>0</v>
          </cell>
          <cell r="S313">
            <v>0</v>
          </cell>
          <cell r="V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N313">
            <v>0</v>
          </cell>
          <cell r="AO313">
            <v>0</v>
          </cell>
          <cell r="AP313">
            <v>0</v>
          </cell>
          <cell r="BU313">
            <v>0</v>
          </cell>
          <cell r="BV313">
            <v>1288700</v>
          </cell>
          <cell r="BX313">
            <v>152</v>
          </cell>
          <cell r="CV313">
            <v>0</v>
          </cell>
          <cell r="CW313">
            <v>0</v>
          </cell>
        </row>
        <row r="314">
          <cell r="B314" t="str">
            <v>อช.แก่งกรุง</v>
          </cell>
          <cell r="O314">
            <v>0</v>
          </cell>
          <cell r="P314">
            <v>1</v>
          </cell>
          <cell r="S314">
            <v>0</v>
          </cell>
          <cell r="V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N314">
            <v>2</v>
          </cell>
          <cell r="AO314">
            <v>3</v>
          </cell>
          <cell r="AP314">
            <v>4</v>
          </cell>
          <cell r="BU314">
            <v>275545</v>
          </cell>
          <cell r="BV314">
            <v>0</v>
          </cell>
          <cell r="BX314">
            <v>0</v>
          </cell>
          <cell r="CV314">
            <v>0</v>
          </cell>
          <cell r="CW314">
            <v>0</v>
          </cell>
        </row>
        <row r="315">
          <cell r="B315" t="str">
            <v>อช.แก่งกรุง</v>
          </cell>
          <cell r="O315">
            <v>0</v>
          </cell>
          <cell r="P315">
            <v>1</v>
          </cell>
          <cell r="S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N315">
            <v>2</v>
          </cell>
          <cell r="AO315">
            <v>3</v>
          </cell>
          <cell r="AP315">
            <v>48</v>
          </cell>
          <cell r="BU315">
            <v>303334</v>
          </cell>
          <cell r="BV315">
            <v>0</v>
          </cell>
          <cell r="BX315">
            <v>0</v>
          </cell>
          <cell r="CV315">
            <v>0</v>
          </cell>
          <cell r="CW315">
            <v>0</v>
          </cell>
        </row>
        <row r="316">
          <cell r="B316" t="str">
            <v>อช.ธารเสด็จ-เกาะพะงัน</v>
          </cell>
          <cell r="O316">
            <v>0</v>
          </cell>
          <cell r="P316">
            <v>1</v>
          </cell>
          <cell r="S316">
            <v>0</v>
          </cell>
          <cell r="V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N316">
            <v>1</v>
          </cell>
          <cell r="AO316">
            <v>2</v>
          </cell>
          <cell r="AP316">
            <v>42</v>
          </cell>
          <cell r="BU316">
            <v>109531.97</v>
          </cell>
          <cell r="BV316">
            <v>0</v>
          </cell>
          <cell r="BX316">
            <v>0</v>
          </cell>
          <cell r="CV316">
            <v>0</v>
          </cell>
          <cell r="CW316">
            <v>0</v>
          </cell>
        </row>
        <row r="317">
          <cell r="B317" t="str">
            <v>อช.แก่งกรุง</v>
          </cell>
          <cell r="O317">
            <v>0</v>
          </cell>
          <cell r="P317">
            <v>1</v>
          </cell>
          <cell r="S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N317">
            <v>6</v>
          </cell>
          <cell r="AO317">
            <v>1</v>
          </cell>
          <cell r="AP317">
            <v>88</v>
          </cell>
          <cell r="BU317">
            <v>619237</v>
          </cell>
          <cell r="BV317">
            <v>3806</v>
          </cell>
          <cell r="BX317">
            <v>0</v>
          </cell>
          <cell r="CV317">
            <v>0</v>
          </cell>
          <cell r="CW317">
            <v>0</v>
          </cell>
        </row>
        <row r="318">
          <cell r="B318" t="str">
            <v>ขสป.ทุ่งระยะ-นาสัก</v>
          </cell>
          <cell r="O318">
            <v>0</v>
          </cell>
          <cell r="P318">
            <v>0</v>
          </cell>
          <cell r="S318">
            <v>1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56</v>
          </cell>
          <cell r="AH318">
            <v>0.98</v>
          </cell>
          <cell r="AN318">
            <v>0</v>
          </cell>
          <cell r="AO318">
            <v>0</v>
          </cell>
          <cell r="AP318">
            <v>0</v>
          </cell>
          <cell r="BU318">
            <v>0</v>
          </cell>
          <cell r="BV318">
            <v>4233.6000000000004</v>
          </cell>
          <cell r="BX318">
            <v>0</v>
          </cell>
          <cell r="CV318">
            <v>0</v>
          </cell>
          <cell r="CW318">
            <v>0</v>
          </cell>
        </row>
        <row r="319">
          <cell r="B319" t="str">
            <v>อช.เขาสก</v>
          </cell>
          <cell r="O319">
            <v>1</v>
          </cell>
          <cell r="P319">
            <v>0</v>
          </cell>
          <cell r="S319">
            <v>0</v>
          </cell>
          <cell r="V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N319">
            <v>0</v>
          </cell>
          <cell r="AO319">
            <v>0</v>
          </cell>
          <cell r="AP319">
            <v>0</v>
          </cell>
          <cell r="BU319">
            <v>0</v>
          </cell>
          <cell r="BV319">
            <v>0</v>
          </cell>
          <cell r="BX319">
            <v>0</v>
          </cell>
          <cell r="CV319">
            <v>50</v>
          </cell>
          <cell r="CW319">
            <v>0</v>
          </cell>
        </row>
        <row r="320">
          <cell r="B320" t="str">
            <v>ขสป.โตนงาช้าง</v>
          </cell>
          <cell r="O320">
            <v>0</v>
          </cell>
          <cell r="P320">
            <v>0</v>
          </cell>
          <cell r="S320">
            <v>1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</v>
          </cell>
          <cell r="AF320">
            <v>0.19</v>
          </cell>
          <cell r="AG320">
            <v>7</v>
          </cell>
          <cell r="AH320">
            <v>2.02</v>
          </cell>
          <cell r="AN320">
            <v>0</v>
          </cell>
          <cell r="AO320">
            <v>0</v>
          </cell>
          <cell r="AP320">
            <v>0</v>
          </cell>
          <cell r="BU320">
            <v>0</v>
          </cell>
          <cell r="BV320">
            <v>14400</v>
          </cell>
          <cell r="BX320">
            <v>0</v>
          </cell>
          <cell r="CV320">
            <v>0</v>
          </cell>
          <cell r="CW320">
            <v>0</v>
          </cell>
        </row>
        <row r="321">
          <cell r="B321" t="str">
            <v>อช.เขาลำปี-หาดท้ายเหมือง</v>
          </cell>
          <cell r="O321">
            <v>0</v>
          </cell>
          <cell r="P321">
            <v>0</v>
          </cell>
          <cell r="S321">
            <v>1</v>
          </cell>
          <cell r="V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11</v>
          </cell>
          <cell r="AH321">
            <v>3.67</v>
          </cell>
          <cell r="AN321">
            <v>0</v>
          </cell>
          <cell r="AO321">
            <v>0</v>
          </cell>
          <cell r="AP321">
            <v>0</v>
          </cell>
          <cell r="BU321">
            <v>0</v>
          </cell>
          <cell r="BV321">
            <v>73400</v>
          </cell>
          <cell r="BX321">
            <v>0</v>
          </cell>
          <cell r="CV321">
            <v>0</v>
          </cell>
          <cell r="CW321">
            <v>0</v>
          </cell>
        </row>
        <row r="322">
          <cell r="B322" t="str">
            <v>ขสป.ทุ่งระยะ-นาสัก</v>
          </cell>
          <cell r="O322">
            <v>0</v>
          </cell>
          <cell r="P322">
            <v>1</v>
          </cell>
          <cell r="S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N322">
            <v>1</v>
          </cell>
          <cell r="AO322">
            <v>0</v>
          </cell>
          <cell r="AP322">
            <v>65</v>
          </cell>
          <cell r="BU322">
            <v>46412</v>
          </cell>
          <cell r="BV322">
            <v>0</v>
          </cell>
          <cell r="BX322">
            <v>0</v>
          </cell>
          <cell r="CV322">
            <v>0</v>
          </cell>
          <cell r="CW322">
            <v>0</v>
          </cell>
        </row>
        <row r="323">
          <cell r="B323" t="str">
            <v>ขสป.อุทยานเสด็จในกรม กรมหลวงชุมพร ด้านทิศใต้</v>
          </cell>
          <cell r="O323">
            <v>0</v>
          </cell>
          <cell r="P323">
            <v>1</v>
          </cell>
          <cell r="S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N323">
            <v>2</v>
          </cell>
          <cell r="AO323">
            <v>0</v>
          </cell>
          <cell r="AP323">
            <v>0</v>
          </cell>
          <cell r="BU323">
            <v>199684</v>
          </cell>
          <cell r="BV323">
            <v>0</v>
          </cell>
          <cell r="BX323">
            <v>0</v>
          </cell>
          <cell r="CV323">
            <v>0</v>
          </cell>
          <cell r="CW323">
            <v>0</v>
          </cell>
        </row>
        <row r="324">
          <cell r="B324" t="str">
            <v>อช.คลองพนม</v>
          </cell>
          <cell r="O324">
            <v>0</v>
          </cell>
          <cell r="P324">
            <v>0</v>
          </cell>
          <cell r="S324">
            <v>1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57</v>
          </cell>
          <cell r="AH324">
            <v>0.69</v>
          </cell>
          <cell r="AN324">
            <v>0</v>
          </cell>
          <cell r="AO324">
            <v>0</v>
          </cell>
          <cell r="AP324">
            <v>0</v>
          </cell>
          <cell r="BU324">
            <v>0</v>
          </cell>
          <cell r="BV324">
            <v>2593.8000000000002</v>
          </cell>
          <cell r="BX324">
            <v>0</v>
          </cell>
          <cell r="CV324">
            <v>0</v>
          </cell>
          <cell r="CW324">
            <v>0</v>
          </cell>
        </row>
        <row r="325">
          <cell r="B325" t="str">
            <v>ขสป.อุทยานเสด็จในกรม กรมหลวงชุมพร ด้านทิศใต้</v>
          </cell>
          <cell r="O325">
            <v>0</v>
          </cell>
          <cell r="P325">
            <v>1</v>
          </cell>
          <cell r="S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N325">
            <v>0</v>
          </cell>
          <cell r="AO325">
            <v>3</v>
          </cell>
          <cell r="AP325">
            <v>0</v>
          </cell>
          <cell r="BU325">
            <v>58312</v>
          </cell>
          <cell r="BV325">
            <v>0</v>
          </cell>
          <cell r="BX325">
            <v>0</v>
          </cell>
          <cell r="CV325">
            <v>0</v>
          </cell>
          <cell r="CW325">
            <v>0</v>
          </cell>
        </row>
        <row r="326">
          <cell r="B326" t="str">
            <v>ขสป.อุทยานเสด็จในกรม กรมหลวงชุมพร ด้านทิศใต้</v>
          </cell>
          <cell r="O326">
            <v>0</v>
          </cell>
          <cell r="P326">
            <v>1</v>
          </cell>
          <cell r="S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N326">
            <v>22</v>
          </cell>
          <cell r="AO326">
            <v>3</v>
          </cell>
          <cell r="AP326">
            <v>0</v>
          </cell>
          <cell r="BU326">
            <v>1810928</v>
          </cell>
          <cell r="BV326">
            <v>0</v>
          </cell>
          <cell r="BX326">
            <v>0</v>
          </cell>
          <cell r="CV326">
            <v>0</v>
          </cell>
          <cell r="CW326">
            <v>0</v>
          </cell>
        </row>
        <row r="327">
          <cell r="B327" t="str">
            <v>ขสป.อุทยานเสด็จในกรม กรมหลวงชุมพร ด้านทิศใต้</v>
          </cell>
          <cell r="O327">
            <v>0</v>
          </cell>
          <cell r="P327">
            <v>1</v>
          </cell>
          <cell r="S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N327">
            <v>1</v>
          </cell>
          <cell r="AO327">
            <v>3</v>
          </cell>
          <cell r="AP327">
            <v>0</v>
          </cell>
          <cell r="BU327">
            <v>127981</v>
          </cell>
          <cell r="BV327">
            <v>0</v>
          </cell>
          <cell r="BX327">
            <v>0</v>
          </cell>
          <cell r="CV327">
            <v>0</v>
          </cell>
          <cell r="CW327">
            <v>0</v>
          </cell>
        </row>
        <row r="328">
          <cell r="B328" t="str">
            <v>ขสป.เขาบรรทัด</v>
          </cell>
          <cell r="O328">
            <v>0</v>
          </cell>
          <cell r="P328">
            <v>1</v>
          </cell>
          <cell r="S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N328">
            <v>10</v>
          </cell>
          <cell r="AO328">
            <v>0</v>
          </cell>
          <cell r="AP328">
            <v>12</v>
          </cell>
          <cell r="BU328">
            <v>684489.52</v>
          </cell>
          <cell r="BV328">
            <v>0</v>
          </cell>
          <cell r="BX328">
            <v>0</v>
          </cell>
          <cell r="CV328">
            <v>0</v>
          </cell>
          <cell r="CW328">
            <v>0</v>
          </cell>
        </row>
        <row r="329">
          <cell r="B329" t="str">
            <v>ขสป.เขาบรรทัด</v>
          </cell>
          <cell r="O329">
            <v>1</v>
          </cell>
          <cell r="P329">
            <v>0</v>
          </cell>
          <cell r="S329">
            <v>1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5</v>
          </cell>
          <cell r="AF329">
            <v>0.93</v>
          </cell>
          <cell r="AG329">
            <v>0</v>
          </cell>
          <cell r="AH329">
            <v>0</v>
          </cell>
          <cell r="AN329">
            <v>0</v>
          </cell>
          <cell r="AO329">
            <v>0</v>
          </cell>
          <cell r="AP329">
            <v>0</v>
          </cell>
          <cell r="BU329">
            <v>0</v>
          </cell>
          <cell r="BV329">
            <v>13000</v>
          </cell>
          <cell r="BX329">
            <v>0</v>
          </cell>
          <cell r="CV329">
            <v>0</v>
          </cell>
          <cell r="CW329">
            <v>0</v>
          </cell>
        </row>
        <row r="330">
          <cell r="B330" t="str">
            <v>สปป.4 (ภาคใต้)</v>
          </cell>
          <cell r="O330">
            <v>1</v>
          </cell>
          <cell r="P330">
            <v>0</v>
          </cell>
          <cell r="S330">
            <v>0</v>
          </cell>
          <cell r="V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N330">
            <v>0</v>
          </cell>
          <cell r="AO330">
            <v>0</v>
          </cell>
          <cell r="AP330">
            <v>0</v>
          </cell>
          <cell r="BU330">
            <v>0</v>
          </cell>
          <cell r="BV330">
            <v>0</v>
          </cell>
          <cell r="BX330">
            <v>77</v>
          </cell>
          <cell r="CV330">
            <v>0</v>
          </cell>
          <cell r="CW330">
            <v>0</v>
          </cell>
        </row>
        <row r="331">
          <cell r="B331" t="str">
            <v>อช.เขาน้ำค้าง</v>
          </cell>
          <cell r="O331">
            <v>0</v>
          </cell>
          <cell r="P331">
            <v>1</v>
          </cell>
          <cell r="S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N331">
            <v>0</v>
          </cell>
          <cell r="AO331">
            <v>3</v>
          </cell>
          <cell r="AP331">
            <v>16</v>
          </cell>
          <cell r="BU331">
            <v>58263</v>
          </cell>
          <cell r="BV331">
            <v>0</v>
          </cell>
          <cell r="BX331">
            <v>0</v>
          </cell>
          <cell r="CV331">
            <v>0</v>
          </cell>
          <cell r="CW331">
            <v>0</v>
          </cell>
        </row>
        <row r="332">
          <cell r="B332" t="str">
            <v>อช.ลำน้ำกระบุรี</v>
          </cell>
          <cell r="O332">
            <v>0</v>
          </cell>
          <cell r="P332">
            <v>0</v>
          </cell>
          <cell r="S332">
            <v>1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3</v>
          </cell>
          <cell r="AH332">
            <v>3.37</v>
          </cell>
          <cell r="AN332">
            <v>0</v>
          </cell>
          <cell r="AO332">
            <v>0</v>
          </cell>
          <cell r="AP332">
            <v>0</v>
          </cell>
          <cell r="BU332">
            <v>0</v>
          </cell>
          <cell r="BV332">
            <v>6066</v>
          </cell>
          <cell r="BX332">
            <v>0</v>
          </cell>
          <cell r="CV332">
            <v>0</v>
          </cell>
          <cell r="CW332">
            <v>0</v>
          </cell>
        </row>
        <row r="333">
          <cell r="B333" t="str">
            <v>ขสป.คลองพระยา</v>
          </cell>
          <cell r="O333">
            <v>0</v>
          </cell>
          <cell r="P333">
            <v>1</v>
          </cell>
          <cell r="S333">
            <v>0</v>
          </cell>
          <cell r="V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N333">
            <v>4</v>
          </cell>
          <cell r="AO333">
            <v>2</v>
          </cell>
          <cell r="AP333">
            <v>80</v>
          </cell>
          <cell r="BU333">
            <v>848753</v>
          </cell>
          <cell r="BV333">
            <v>0</v>
          </cell>
          <cell r="BX333">
            <v>0</v>
          </cell>
          <cell r="CV333">
            <v>0</v>
          </cell>
          <cell r="CW333">
            <v>0</v>
          </cell>
        </row>
        <row r="334">
          <cell r="B334" t="str">
            <v>ขสป.โตนงาช้าง</v>
          </cell>
          <cell r="O334">
            <v>0</v>
          </cell>
          <cell r="P334">
            <v>0</v>
          </cell>
          <cell r="S334">
            <v>1</v>
          </cell>
          <cell r="V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</v>
          </cell>
          <cell r="AF334">
            <v>5.92</v>
          </cell>
          <cell r="AG334">
            <v>48</v>
          </cell>
          <cell r="AH334">
            <v>1.82</v>
          </cell>
          <cell r="AN334">
            <v>0</v>
          </cell>
          <cell r="AO334">
            <v>0</v>
          </cell>
          <cell r="AP334">
            <v>0</v>
          </cell>
          <cell r="BU334">
            <v>0</v>
          </cell>
          <cell r="BV334">
            <v>28680</v>
          </cell>
          <cell r="BX334">
            <v>0</v>
          </cell>
          <cell r="CV334">
            <v>0</v>
          </cell>
          <cell r="CW334">
            <v>0</v>
          </cell>
        </row>
        <row r="335">
          <cell r="B335" t="str">
            <v>อช.เขาน้ำค้าง</v>
          </cell>
          <cell r="O335">
            <v>0</v>
          </cell>
          <cell r="P335">
            <v>1</v>
          </cell>
          <cell r="S335">
            <v>0</v>
          </cell>
          <cell r="V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N335">
            <v>1</v>
          </cell>
          <cell r="AO335">
            <v>1</v>
          </cell>
          <cell r="AP335">
            <v>48</v>
          </cell>
          <cell r="BU335">
            <v>97984</v>
          </cell>
          <cell r="BV335">
            <v>0</v>
          </cell>
          <cell r="BX335">
            <v>0</v>
          </cell>
          <cell r="CV335">
            <v>0</v>
          </cell>
          <cell r="CW335">
            <v>0</v>
          </cell>
        </row>
        <row r="336">
          <cell r="B336" t="str">
            <v>อช.หมู่เกาะชุมพร</v>
          </cell>
          <cell r="O336">
            <v>0</v>
          </cell>
          <cell r="P336">
            <v>1</v>
          </cell>
          <cell r="S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N336">
            <v>6</v>
          </cell>
          <cell r="AO336">
            <v>2</v>
          </cell>
          <cell r="AP336">
            <v>71</v>
          </cell>
          <cell r="BU336">
            <v>758974</v>
          </cell>
          <cell r="BV336">
            <v>0</v>
          </cell>
          <cell r="BX336">
            <v>0</v>
          </cell>
          <cell r="CV336">
            <v>0</v>
          </cell>
          <cell r="CW336">
            <v>0</v>
          </cell>
        </row>
        <row r="337">
          <cell r="B337" t="str">
            <v>อช.เขาหลวง</v>
          </cell>
          <cell r="O337">
            <v>0</v>
          </cell>
          <cell r="P337">
            <v>0</v>
          </cell>
          <cell r="S337">
            <v>0</v>
          </cell>
          <cell r="V337">
            <v>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N337">
            <v>0</v>
          </cell>
          <cell r="AO337">
            <v>0</v>
          </cell>
          <cell r="AP337">
            <v>0</v>
          </cell>
          <cell r="BU337">
            <v>0</v>
          </cell>
          <cell r="BV337">
            <v>0</v>
          </cell>
          <cell r="BX337">
            <v>0</v>
          </cell>
          <cell r="CV337">
            <v>1</v>
          </cell>
          <cell r="CW337">
            <v>0</v>
          </cell>
        </row>
        <row r="338">
          <cell r="B338" t="str">
            <v>อช.เขาหลวง</v>
          </cell>
          <cell r="O338">
            <v>0</v>
          </cell>
          <cell r="P338">
            <v>0</v>
          </cell>
          <cell r="S338">
            <v>1</v>
          </cell>
          <cell r="V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9</v>
          </cell>
          <cell r="AH338">
            <v>0.54</v>
          </cell>
          <cell r="AN338">
            <v>0</v>
          </cell>
          <cell r="AO338">
            <v>0</v>
          </cell>
          <cell r="AP338">
            <v>0</v>
          </cell>
          <cell r="BU338">
            <v>0</v>
          </cell>
          <cell r="BV338">
            <v>1350</v>
          </cell>
          <cell r="BX338">
            <v>0</v>
          </cell>
          <cell r="CV338">
            <v>0</v>
          </cell>
          <cell r="CW338">
            <v>0</v>
          </cell>
        </row>
        <row r="339">
          <cell r="B339" t="str">
            <v>ขสป.อุทยานเสด็จในกรม กรมหลวงชุมพร ด้านทิศใต้</v>
          </cell>
          <cell r="O339">
            <v>0</v>
          </cell>
          <cell r="P339">
            <v>1</v>
          </cell>
          <cell r="S339">
            <v>0</v>
          </cell>
          <cell r="V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N339">
            <v>2</v>
          </cell>
          <cell r="AO339">
            <v>1</v>
          </cell>
          <cell r="AP339">
            <v>22</v>
          </cell>
          <cell r="BU339">
            <v>150341</v>
          </cell>
          <cell r="BV339">
            <v>0</v>
          </cell>
          <cell r="BX339">
            <v>0</v>
          </cell>
          <cell r="CV339">
            <v>0</v>
          </cell>
          <cell r="CW339">
            <v>0</v>
          </cell>
        </row>
        <row r="340">
          <cell r="B340" t="str">
            <v>อช.เขาน้ำค้าง</v>
          </cell>
          <cell r="O340">
            <v>1</v>
          </cell>
          <cell r="P340">
            <v>1</v>
          </cell>
          <cell r="S340">
            <v>0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N340">
            <v>2</v>
          </cell>
          <cell r="AO340">
            <v>0</v>
          </cell>
          <cell r="AP340">
            <v>32</v>
          </cell>
          <cell r="BU340">
            <v>153400</v>
          </cell>
          <cell r="BV340">
            <v>0</v>
          </cell>
          <cell r="BX340">
            <v>0</v>
          </cell>
          <cell r="CV340">
            <v>0</v>
          </cell>
          <cell r="CW340">
            <v>0</v>
          </cell>
        </row>
        <row r="341">
          <cell r="B341" t="str">
            <v>อช.เขาปู่-เขาย่า</v>
          </cell>
          <cell r="O341">
            <v>0</v>
          </cell>
          <cell r="P341">
            <v>1</v>
          </cell>
          <cell r="S341">
            <v>0</v>
          </cell>
          <cell r="V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N341">
            <v>1</v>
          </cell>
          <cell r="AO341">
            <v>1</v>
          </cell>
          <cell r="AP341">
            <v>52</v>
          </cell>
          <cell r="BU341">
            <v>106655</v>
          </cell>
          <cell r="BV341">
            <v>0</v>
          </cell>
          <cell r="BX341">
            <v>0</v>
          </cell>
          <cell r="CV341">
            <v>0</v>
          </cell>
          <cell r="CW341">
            <v>0</v>
          </cell>
        </row>
        <row r="342">
          <cell r="B342" t="str">
            <v>อช.น้ำตกสี่ขีด</v>
          </cell>
          <cell r="O342">
            <v>0</v>
          </cell>
          <cell r="P342">
            <v>1</v>
          </cell>
          <cell r="S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N342">
            <v>2</v>
          </cell>
          <cell r="AO342">
            <v>1</v>
          </cell>
          <cell r="AP342">
            <v>96</v>
          </cell>
          <cell r="BU342">
            <v>169928.1</v>
          </cell>
          <cell r="BV342">
            <v>0</v>
          </cell>
          <cell r="BX342">
            <v>0</v>
          </cell>
          <cell r="CV342">
            <v>0</v>
          </cell>
          <cell r="CW342">
            <v>0</v>
          </cell>
        </row>
        <row r="343">
          <cell r="B343" t="str">
            <v>ขสป.เขาบรรทัด</v>
          </cell>
          <cell r="O343">
            <v>1</v>
          </cell>
          <cell r="P343">
            <v>0</v>
          </cell>
          <cell r="S343">
            <v>0</v>
          </cell>
          <cell r="V343">
            <v>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N343">
            <v>0</v>
          </cell>
          <cell r="AO343">
            <v>0</v>
          </cell>
          <cell r="AP343">
            <v>0</v>
          </cell>
          <cell r="BU343">
            <v>0</v>
          </cell>
          <cell r="BV343">
            <v>107000</v>
          </cell>
          <cell r="BX343">
            <v>33</v>
          </cell>
          <cell r="CV343">
            <v>0</v>
          </cell>
          <cell r="CW343">
            <v>0</v>
          </cell>
        </row>
        <row r="344">
          <cell r="B344" t="str">
            <v>ขหล.เขาปะช้าง-แหลมขาม</v>
          </cell>
          <cell r="O344">
            <v>0</v>
          </cell>
          <cell r="P344">
            <v>0</v>
          </cell>
          <cell r="S344">
            <v>1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134</v>
          </cell>
          <cell r="AF344">
            <v>0.89</v>
          </cell>
          <cell r="AG344">
            <v>0</v>
          </cell>
          <cell r="AH344">
            <v>0</v>
          </cell>
          <cell r="AN344">
            <v>0</v>
          </cell>
          <cell r="AO344">
            <v>0</v>
          </cell>
          <cell r="AP344">
            <v>0</v>
          </cell>
          <cell r="BU344">
            <v>0</v>
          </cell>
          <cell r="BV344">
            <v>2948</v>
          </cell>
          <cell r="BX344">
            <v>0</v>
          </cell>
          <cell r="CV344">
            <v>0</v>
          </cell>
          <cell r="CW344">
            <v>0</v>
          </cell>
        </row>
        <row r="345">
          <cell r="B345" t="str">
            <v>ขสป.คลองพระยา</v>
          </cell>
          <cell r="O345">
            <v>0</v>
          </cell>
          <cell r="P345">
            <v>1</v>
          </cell>
          <cell r="S345">
            <v>0</v>
          </cell>
          <cell r="V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N345">
            <v>1</v>
          </cell>
          <cell r="AO345">
            <v>1</v>
          </cell>
          <cell r="AP345">
            <v>0</v>
          </cell>
          <cell r="BU345">
            <v>198113</v>
          </cell>
          <cell r="BV345">
            <v>0</v>
          </cell>
          <cell r="BX345">
            <v>0</v>
          </cell>
          <cell r="CV345">
            <v>0</v>
          </cell>
          <cell r="CW345">
            <v>0</v>
          </cell>
        </row>
        <row r="346">
          <cell r="B346" t="str">
            <v>ขสป.เขาบรรทัด</v>
          </cell>
          <cell r="O346">
            <v>0</v>
          </cell>
          <cell r="P346">
            <v>1</v>
          </cell>
          <cell r="S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3</v>
          </cell>
          <cell r="AF346">
            <v>3.99</v>
          </cell>
          <cell r="AG346">
            <v>158</v>
          </cell>
          <cell r="AH346">
            <v>3.7069999999999999</v>
          </cell>
          <cell r="AN346">
            <v>1</v>
          </cell>
          <cell r="AO346">
            <v>1</v>
          </cell>
          <cell r="AP346">
            <v>12</v>
          </cell>
          <cell r="BU346">
            <v>87352.600999999995</v>
          </cell>
          <cell r="BV346">
            <v>64156</v>
          </cell>
          <cell r="BX346">
            <v>0</v>
          </cell>
          <cell r="CV346">
            <v>0</v>
          </cell>
          <cell r="CW346">
            <v>0</v>
          </cell>
        </row>
        <row r="347">
          <cell r="B347" t="str">
            <v>อช.ใต้ร่มเย็น</v>
          </cell>
          <cell r="O347">
            <v>0</v>
          </cell>
          <cell r="P347">
            <v>1</v>
          </cell>
          <cell r="S347">
            <v>0</v>
          </cell>
          <cell r="V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13</v>
          </cell>
          <cell r="AO347">
            <v>0</v>
          </cell>
          <cell r="AP347">
            <v>57</v>
          </cell>
          <cell r="BU347">
            <v>1132932</v>
          </cell>
          <cell r="BV347">
            <v>0</v>
          </cell>
          <cell r="BX347">
            <v>0</v>
          </cell>
          <cell r="CV347">
            <v>0</v>
          </cell>
          <cell r="CW347">
            <v>0</v>
          </cell>
        </row>
        <row r="348">
          <cell r="B348" t="str">
            <v>อช.ใต้ร่มเย็น</v>
          </cell>
          <cell r="O348">
            <v>0</v>
          </cell>
          <cell r="P348">
            <v>1</v>
          </cell>
          <cell r="S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N348">
            <v>6</v>
          </cell>
          <cell r="AO348">
            <v>3</v>
          </cell>
          <cell r="AP348">
            <v>94</v>
          </cell>
          <cell r="BU348">
            <v>618367</v>
          </cell>
          <cell r="BV348">
            <v>0</v>
          </cell>
          <cell r="BX348">
            <v>0</v>
          </cell>
          <cell r="CV348">
            <v>0</v>
          </cell>
          <cell r="CW348">
            <v>0</v>
          </cell>
        </row>
        <row r="349">
          <cell r="B349" t="str">
            <v>อช.ใต้ร่มเย็น</v>
          </cell>
          <cell r="O349">
            <v>0</v>
          </cell>
          <cell r="P349">
            <v>1</v>
          </cell>
          <cell r="S349">
            <v>0</v>
          </cell>
          <cell r="V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N349">
            <v>12</v>
          </cell>
          <cell r="AO349">
            <v>2</v>
          </cell>
          <cell r="AP349">
            <v>38</v>
          </cell>
          <cell r="BU349">
            <v>1114654</v>
          </cell>
          <cell r="BV349">
            <v>0</v>
          </cell>
          <cell r="BX349">
            <v>0</v>
          </cell>
          <cell r="CV349">
            <v>0</v>
          </cell>
          <cell r="CW349">
            <v>0</v>
          </cell>
        </row>
        <row r="350">
          <cell r="B350" t="str">
            <v>ขสป.อุทยานเสด็จในกรม กรมหลวงชุมพร ด้านทิศใต้</v>
          </cell>
          <cell r="O350">
            <v>0</v>
          </cell>
          <cell r="P350">
            <v>1</v>
          </cell>
          <cell r="S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N350">
            <v>0</v>
          </cell>
          <cell r="AO350">
            <v>1</v>
          </cell>
          <cell r="AP350">
            <v>0</v>
          </cell>
          <cell r="BU350">
            <v>19818</v>
          </cell>
          <cell r="BV350">
            <v>0</v>
          </cell>
          <cell r="BX350">
            <v>0</v>
          </cell>
          <cell r="CV350">
            <v>0</v>
          </cell>
          <cell r="CW350">
            <v>0</v>
          </cell>
        </row>
        <row r="351">
          <cell r="B351" t="str">
            <v>อช.เขาสก</v>
          </cell>
          <cell r="O351">
            <v>0</v>
          </cell>
          <cell r="P351">
            <v>0</v>
          </cell>
          <cell r="S351">
            <v>0</v>
          </cell>
          <cell r="V351">
            <v>1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N351">
            <v>0</v>
          </cell>
          <cell r="AO351">
            <v>0</v>
          </cell>
          <cell r="AP351">
            <v>0</v>
          </cell>
          <cell r="BU351">
            <v>0</v>
          </cell>
          <cell r="BV351">
            <v>0</v>
          </cell>
          <cell r="BX351">
            <v>0</v>
          </cell>
          <cell r="CV351">
            <v>0</v>
          </cell>
          <cell r="CW351">
            <v>0</v>
          </cell>
        </row>
        <row r="352">
          <cell r="B352" t="str">
            <v>อช.เขาปู่-เขาย่า</v>
          </cell>
          <cell r="O352">
            <v>0</v>
          </cell>
          <cell r="P352">
            <v>1</v>
          </cell>
          <cell r="S352">
            <v>0</v>
          </cell>
          <cell r="V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N352">
            <v>6</v>
          </cell>
          <cell r="AO352">
            <v>0</v>
          </cell>
          <cell r="AP352">
            <v>76.75</v>
          </cell>
          <cell r="BU352">
            <v>566025</v>
          </cell>
          <cell r="BV352">
            <v>0</v>
          </cell>
          <cell r="BX352">
            <v>0</v>
          </cell>
          <cell r="CV352">
            <v>0</v>
          </cell>
          <cell r="CW352">
            <v>0</v>
          </cell>
        </row>
        <row r="353">
          <cell r="B353" t="str">
            <v>อช.เขาปู่-เขาย่า</v>
          </cell>
          <cell r="O353">
            <v>0</v>
          </cell>
          <cell r="P353">
            <v>1</v>
          </cell>
          <cell r="S353">
            <v>0</v>
          </cell>
          <cell r="V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N353">
            <v>1</v>
          </cell>
          <cell r="AO353">
            <v>0</v>
          </cell>
          <cell r="AP353">
            <v>30.5</v>
          </cell>
          <cell r="BU353">
            <v>98384</v>
          </cell>
          <cell r="BV353">
            <v>0</v>
          </cell>
          <cell r="BX353">
            <v>0</v>
          </cell>
          <cell r="CV353">
            <v>0</v>
          </cell>
          <cell r="CW353">
            <v>0</v>
          </cell>
        </row>
        <row r="354">
          <cell r="B354" t="str">
            <v>อช.เขาปู่-เขาย่า</v>
          </cell>
          <cell r="O354">
            <v>0</v>
          </cell>
          <cell r="P354">
            <v>1</v>
          </cell>
          <cell r="S354">
            <v>0</v>
          </cell>
          <cell r="V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N354">
            <v>1</v>
          </cell>
          <cell r="AO354">
            <v>3</v>
          </cell>
          <cell r="AP354">
            <v>50.75</v>
          </cell>
          <cell r="BU354">
            <v>171573</v>
          </cell>
          <cell r="BV354">
            <v>0</v>
          </cell>
          <cell r="BX354">
            <v>0</v>
          </cell>
          <cell r="CV354">
            <v>0</v>
          </cell>
          <cell r="CW354">
            <v>0</v>
          </cell>
        </row>
        <row r="355">
          <cell r="B355" t="str">
            <v>อช.ใต้ร่มเย็น</v>
          </cell>
          <cell r="O355">
            <v>0</v>
          </cell>
          <cell r="P355">
            <v>1</v>
          </cell>
          <cell r="S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N355">
            <v>10</v>
          </cell>
          <cell r="AO355">
            <v>3</v>
          </cell>
          <cell r="AP355">
            <v>65</v>
          </cell>
          <cell r="BU355">
            <v>965149</v>
          </cell>
          <cell r="BV355">
            <v>0</v>
          </cell>
          <cell r="BX355">
            <v>0</v>
          </cell>
          <cell r="CV355">
            <v>0</v>
          </cell>
          <cell r="CW355">
            <v>0</v>
          </cell>
        </row>
        <row r="356">
          <cell r="B356" t="str">
            <v>อช.ใต้ร่มเย็น</v>
          </cell>
          <cell r="O356">
            <v>0</v>
          </cell>
          <cell r="P356">
            <v>1</v>
          </cell>
          <cell r="S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2</v>
          </cell>
          <cell r="AO356">
            <v>2</v>
          </cell>
          <cell r="AP356">
            <v>62</v>
          </cell>
          <cell r="BU356">
            <v>235317</v>
          </cell>
          <cell r="BV356">
            <v>0</v>
          </cell>
          <cell r="BX356">
            <v>0</v>
          </cell>
          <cell r="CV356">
            <v>0</v>
          </cell>
          <cell r="CW356">
            <v>0</v>
          </cell>
        </row>
        <row r="357">
          <cell r="B357" t="str">
            <v>อช.ใต้ร่มเย็น</v>
          </cell>
          <cell r="O357">
            <v>0</v>
          </cell>
          <cell r="P357">
            <v>1</v>
          </cell>
          <cell r="S357">
            <v>0</v>
          </cell>
          <cell r="V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N357">
            <v>1</v>
          </cell>
          <cell r="AO357">
            <v>3</v>
          </cell>
          <cell r="AP357">
            <v>71</v>
          </cell>
          <cell r="BU357">
            <v>170736</v>
          </cell>
          <cell r="BV357">
            <v>0</v>
          </cell>
          <cell r="BX357">
            <v>0</v>
          </cell>
          <cell r="CV357">
            <v>0</v>
          </cell>
          <cell r="CW357">
            <v>0</v>
          </cell>
        </row>
        <row r="358">
          <cell r="B358" t="str">
            <v>อช.ใต้ร่มเย็น</v>
          </cell>
          <cell r="O358">
            <v>0</v>
          </cell>
          <cell r="P358">
            <v>1</v>
          </cell>
          <cell r="S358">
            <v>0</v>
          </cell>
          <cell r="V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N358">
            <v>6</v>
          </cell>
          <cell r="AO358">
            <v>2</v>
          </cell>
          <cell r="AP358">
            <v>10</v>
          </cell>
          <cell r="BU358">
            <v>577674</v>
          </cell>
          <cell r="BV358">
            <v>0</v>
          </cell>
          <cell r="BX358">
            <v>0</v>
          </cell>
          <cell r="CV358">
            <v>0</v>
          </cell>
          <cell r="CW358">
            <v>0</v>
          </cell>
        </row>
        <row r="359">
          <cell r="B359" t="str">
            <v>อช.คลองพนม</v>
          </cell>
          <cell r="O359">
            <v>0</v>
          </cell>
          <cell r="P359">
            <v>1</v>
          </cell>
          <cell r="S359">
            <v>0</v>
          </cell>
          <cell r="V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N359">
            <v>1</v>
          </cell>
          <cell r="AO359">
            <v>1</v>
          </cell>
          <cell r="AP359">
            <v>96</v>
          </cell>
          <cell r="BU359">
            <v>137518</v>
          </cell>
          <cell r="BV359">
            <v>0</v>
          </cell>
          <cell r="BX359">
            <v>0</v>
          </cell>
          <cell r="CV359">
            <v>0</v>
          </cell>
          <cell r="CW359">
            <v>0</v>
          </cell>
        </row>
        <row r="360">
          <cell r="B360" t="str">
            <v>ขสป.ควนแม่ยายหม่อน</v>
          </cell>
          <cell r="O360">
            <v>1</v>
          </cell>
          <cell r="P360">
            <v>0</v>
          </cell>
          <cell r="S360">
            <v>0</v>
          </cell>
          <cell r="V360">
            <v>1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N360">
            <v>0</v>
          </cell>
          <cell r="AO360">
            <v>0</v>
          </cell>
          <cell r="AP360">
            <v>0</v>
          </cell>
          <cell r="BU360">
            <v>0</v>
          </cell>
          <cell r="BV360">
            <v>0</v>
          </cell>
          <cell r="BX360">
            <v>0</v>
          </cell>
          <cell r="CV360">
            <v>0</v>
          </cell>
          <cell r="CW360">
            <v>0</v>
          </cell>
        </row>
        <row r="361">
          <cell r="B361" t="str">
            <v>อช.บางลาง</v>
          </cell>
          <cell r="O361">
            <v>2</v>
          </cell>
          <cell r="P361">
            <v>0</v>
          </cell>
          <cell r="S361">
            <v>0</v>
          </cell>
          <cell r="V361">
            <v>1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N361">
            <v>0</v>
          </cell>
          <cell r="AO361">
            <v>0</v>
          </cell>
          <cell r="AP361">
            <v>0</v>
          </cell>
          <cell r="BU361">
            <v>0</v>
          </cell>
          <cell r="BV361">
            <v>1100</v>
          </cell>
          <cell r="BX361">
            <v>0</v>
          </cell>
          <cell r="CV361">
            <v>97</v>
          </cell>
          <cell r="CW361">
            <v>0</v>
          </cell>
        </row>
        <row r="362">
          <cell r="B362" t="str">
            <v>อช.ใต้ร่มเย็น</v>
          </cell>
          <cell r="O362">
            <v>0</v>
          </cell>
          <cell r="P362">
            <v>1</v>
          </cell>
          <cell r="S362">
            <v>0</v>
          </cell>
          <cell r="V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N362">
            <v>13</v>
          </cell>
          <cell r="AO362">
            <v>0</v>
          </cell>
          <cell r="AP362">
            <v>39</v>
          </cell>
          <cell r="BU362">
            <v>1158887</v>
          </cell>
          <cell r="BV362">
            <v>0</v>
          </cell>
          <cell r="BX362">
            <v>0</v>
          </cell>
          <cell r="CV362">
            <v>0</v>
          </cell>
          <cell r="CW362">
            <v>0</v>
          </cell>
        </row>
        <row r="363">
          <cell r="B363" t="str">
            <v>อช.ใต้ร่มเย็น</v>
          </cell>
          <cell r="O363">
            <v>0</v>
          </cell>
          <cell r="P363">
            <v>1</v>
          </cell>
          <cell r="S363">
            <v>0</v>
          </cell>
          <cell r="V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N363">
            <v>13</v>
          </cell>
          <cell r="AO363">
            <v>2</v>
          </cell>
          <cell r="AP363">
            <v>25</v>
          </cell>
          <cell r="BU363">
            <v>1199581</v>
          </cell>
          <cell r="BV363">
            <v>0</v>
          </cell>
          <cell r="BX363">
            <v>0</v>
          </cell>
          <cell r="CV363">
            <v>0</v>
          </cell>
          <cell r="CW363">
            <v>0</v>
          </cell>
        </row>
        <row r="364">
          <cell r="B364" t="str">
            <v>ขสป.คลองพระยา</v>
          </cell>
          <cell r="O364">
            <v>0</v>
          </cell>
          <cell r="P364">
            <v>1</v>
          </cell>
          <cell r="S364">
            <v>0</v>
          </cell>
          <cell r="V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N364">
            <v>0</v>
          </cell>
          <cell r="AO364">
            <v>3</v>
          </cell>
          <cell r="AP364">
            <v>52</v>
          </cell>
          <cell r="BU364">
            <v>154891</v>
          </cell>
          <cell r="BV364">
            <v>0</v>
          </cell>
          <cell r="BX364">
            <v>0</v>
          </cell>
          <cell r="CV364">
            <v>0</v>
          </cell>
          <cell r="CW364">
            <v>0</v>
          </cell>
        </row>
        <row r="365">
          <cell r="B365" t="str">
            <v>ขสป.ควนแม่ยายหม่อน</v>
          </cell>
          <cell r="O365">
            <v>0</v>
          </cell>
          <cell r="P365">
            <v>1</v>
          </cell>
          <cell r="S365">
            <v>0</v>
          </cell>
          <cell r="V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N365">
            <v>5</v>
          </cell>
          <cell r="AO365">
            <v>3</v>
          </cell>
          <cell r="AP365">
            <v>76</v>
          </cell>
          <cell r="BU365">
            <v>405370.66</v>
          </cell>
          <cell r="BV365">
            <v>0</v>
          </cell>
          <cell r="BX365">
            <v>0</v>
          </cell>
          <cell r="CV365">
            <v>0</v>
          </cell>
          <cell r="CW365">
            <v>0</v>
          </cell>
        </row>
        <row r="366">
          <cell r="B366" t="str">
            <v>อช.หมู่เกาะชุมพร</v>
          </cell>
          <cell r="O366">
            <v>0</v>
          </cell>
          <cell r="P366">
            <v>1</v>
          </cell>
          <cell r="S366">
            <v>0</v>
          </cell>
          <cell r="V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N366">
            <v>0</v>
          </cell>
          <cell r="AO366">
            <v>3</v>
          </cell>
          <cell r="AP366">
            <v>40</v>
          </cell>
          <cell r="BU366">
            <v>100580.5</v>
          </cell>
          <cell r="BV366">
            <v>0</v>
          </cell>
          <cell r="BX366">
            <v>0</v>
          </cell>
          <cell r="CV366">
            <v>0</v>
          </cell>
          <cell r="CW366">
            <v>0</v>
          </cell>
        </row>
        <row r="367">
          <cell r="B367" t="str">
            <v>ขสป.คลองพระยา</v>
          </cell>
          <cell r="O367">
            <v>0</v>
          </cell>
          <cell r="P367">
            <v>1</v>
          </cell>
          <cell r="S367">
            <v>0</v>
          </cell>
          <cell r="V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N367">
            <v>1</v>
          </cell>
          <cell r="AO367">
            <v>3</v>
          </cell>
          <cell r="AP367">
            <v>32</v>
          </cell>
          <cell r="BU367">
            <v>222009</v>
          </cell>
          <cell r="BV367">
            <v>0</v>
          </cell>
          <cell r="BX367">
            <v>0</v>
          </cell>
          <cell r="CV367">
            <v>0</v>
          </cell>
          <cell r="CW367">
            <v>0</v>
          </cell>
        </row>
        <row r="368">
          <cell r="B368" t="str">
            <v>อช.แหลมสน</v>
          </cell>
          <cell r="O368">
            <v>0</v>
          </cell>
          <cell r="P368">
            <v>1</v>
          </cell>
          <cell r="S368">
            <v>0</v>
          </cell>
          <cell r="V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N368">
            <v>6</v>
          </cell>
          <cell r="AO368">
            <v>0</v>
          </cell>
          <cell r="AP368">
            <v>4</v>
          </cell>
          <cell r="BU368">
            <v>711163.3</v>
          </cell>
          <cell r="BV368">
            <v>0</v>
          </cell>
          <cell r="BX368">
            <v>0</v>
          </cell>
          <cell r="CV368">
            <v>0</v>
          </cell>
          <cell r="CW368">
            <v>0</v>
          </cell>
        </row>
        <row r="369">
          <cell r="B369" t="str">
            <v>อช.แหลมสน</v>
          </cell>
          <cell r="O369">
            <v>0</v>
          </cell>
          <cell r="P369">
            <v>1</v>
          </cell>
          <cell r="S369">
            <v>0</v>
          </cell>
          <cell r="V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N369">
            <v>9</v>
          </cell>
          <cell r="AO369">
            <v>0</v>
          </cell>
          <cell r="AP369">
            <v>60</v>
          </cell>
          <cell r="BU369">
            <v>1082719.5</v>
          </cell>
          <cell r="BV369">
            <v>0</v>
          </cell>
          <cell r="BX369">
            <v>0</v>
          </cell>
          <cell r="CV369">
            <v>0</v>
          </cell>
          <cell r="CW369">
            <v>0</v>
          </cell>
        </row>
        <row r="370">
          <cell r="B370" t="str">
            <v>ขสป.อุทยานเสด็จในกรม กรมหลวงชุมพร ด้านทิศใต้</v>
          </cell>
          <cell r="O370">
            <v>0</v>
          </cell>
          <cell r="P370">
            <v>1</v>
          </cell>
          <cell r="S370">
            <v>0</v>
          </cell>
          <cell r="V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N370">
            <v>0</v>
          </cell>
          <cell r="AO370">
            <v>0</v>
          </cell>
          <cell r="AP370">
            <v>13</v>
          </cell>
          <cell r="BU370">
            <v>10891</v>
          </cell>
          <cell r="BV370">
            <v>0</v>
          </cell>
          <cell r="BX370">
            <v>0</v>
          </cell>
          <cell r="CV370">
            <v>0</v>
          </cell>
          <cell r="CW370">
            <v>0</v>
          </cell>
        </row>
        <row r="371">
          <cell r="B371" t="str">
            <v>ขสป.อุทยานเสด็จในกรม กรมหลวงชุมพร ด้านทิศใต้</v>
          </cell>
          <cell r="O371">
            <v>0</v>
          </cell>
          <cell r="P371">
            <v>1</v>
          </cell>
          <cell r="S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N371">
            <v>0</v>
          </cell>
          <cell r="AO371">
            <v>0</v>
          </cell>
          <cell r="AP371">
            <v>34</v>
          </cell>
          <cell r="BU371">
            <v>33273</v>
          </cell>
          <cell r="BV371">
            <v>0</v>
          </cell>
          <cell r="BX371">
            <v>0</v>
          </cell>
          <cell r="CV371">
            <v>0</v>
          </cell>
          <cell r="CW371">
            <v>0</v>
          </cell>
        </row>
        <row r="372">
          <cell r="B372" t="str">
            <v>อช.แก่งกรุง</v>
          </cell>
          <cell r="O372">
            <v>3</v>
          </cell>
          <cell r="P372">
            <v>0</v>
          </cell>
          <cell r="S372">
            <v>1</v>
          </cell>
          <cell r="V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4</v>
          </cell>
          <cell r="AF372">
            <v>8.75</v>
          </cell>
          <cell r="AG372">
            <v>0</v>
          </cell>
          <cell r="AH372">
            <v>0</v>
          </cell>
          <cell r="AN372">
            <v>0</v>
          </cell>
          <cell r="AO372">
            <v>0</v>
          </cell>
          <cell r="AP372">
            <v>0</v>
          </cell>
          <cell r="BU372">
            <v>0</v>
          </cell>
          <cell r="BV372">
            <v>14525</v>
          </cell>
          <cell r="BX372">
            <v>0</v>
          </cell>
          <cell r="CV372">
            <v>0</v>
          </cell>
          <cell r="CW372">
            <v>0</v>
          </cell>
        </row>
        <row r="373">
          <cell r="B373" t="str">
            <v>อช.หาดเจ้าไหม</v>
          </cell>
          <cell r="O373">
            <v>1</v>
          </cell>
          <cell r="P373">
            <v>1</v>
          </cell>
          <cell r="S373">
            <v>0</v>
          </cell>
          <cell r="V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N373">
            <v>0</v>
          </cell>
          <cell r="AO373">
            <v>3</v>
          </cell>
          <cell r="AP373">
            <v>9</v>
          </cell>
          <cell r="BU373">
            <v>52718.659</v>
          </cell>
          <cell r="BV373">
            <v>21000</v>
          </cell>
          <cell r="BX373">
            <v>0</v>
          </cell>
          <cell r="CV373">
            <v>0</v>
          </cell>
          <cell r="CW373">
            <v>0</v>
          </cell>
        </row>
        <row r="374">
          <cell r="B374" t="str">
            <v>อช.น้ำตกทรายขาว</v>
          </cell>
          <cell r="O374">
            <v>0</v>
          </cell>
          <cell r="P374">
            <v>1</v>
          </cell>
          <cell r="S374">
            <v>0</v>
          </cell>
          <cell r="V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N374">
            <v>2</v>
          </cell>
          <cell r="AO374">
            <v>3</v>
          </cell>
          <cell r="AP374">
            <v>48</v>
          </cell>
          <cell r="BU374">
            <v>203412</v>
          </cell>
          <cell r="BV374">
            <v>0</v>
          </cell>
          <cell r="BX374">
            <v>0</v>
          </cell>
          <cell r="CV374">
            <v>0</v>
          </cell>
          <cell r="CW374">
            <v>0</v>
          </cell>
        </row>
        <row r="375">
          <cell r="B375" t="str">
            <v>อช.น้ำตกทรายขาว</v>
          </cell>
          <cell r="O375">
            <v>0</v>
          </cell>
          <cell r="P375">
            <v>0</v>
          </cell>
          <cell r="S375">
            <v>1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11</v>
          </cell>
          <cell r="AH375">
            <v>0.11</v>
          </cell>
          <cell r="AN375">
            <v>0</v>
          </cell>
          <cell r="AO375">
            <v>0</v>
          </cell>
          <cell r="AP375">
            <v>0</v>
          </cell>
          <cell r="BU375">
            <v>0</v>
          </cell>
          <cell r="BV375">
            <v>880</v>
          </cell>
          <cell r="BX375">
            <v>0</v>
          </cell>
          <cell r="CV375">
            <v>0</v>
          </cell>
          <cell r="CW375">
            <v>0</v>
          </cell>
        </row>
        <row r="376">
          <cell r="B376" t="str">
            <v>ขสป.ควนแม่ยายหม่อน</v>
          </cell>
          <cell r="O376">
            <v>1</v>
          </cell>
          <cell r="P376">
            <v>0</v>
          </cell>
          <cell r="S376">
            <v>0</v>
          </cell>
          <cell r="V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N376">
            <v>0</v>
          </cell>
          <cell r="AO376">
            <v>0</v>
          </cell>
          <cell r="AP376">
            <v>0</v>
          </cell>
          <cell r="BU376">
            <v>0</v>
          </cell>
          <cell r="BV376">
            <v>0</v>
          </cell>
          <cell r="BX376">
            <v>0</v>
          </cell>
          <cell r="CV376">
            <v>0</v>
          </cell>
          <cell r="CW376">
            <v>0</v>
          </cell>
        </row>
        <row r="377">
          <cell r="B377" t="str">
            <v>ขสป.เขาบรรทัด</v>
          </cell>
          <cell r="O377">
            <v>0</v>
          </cell>
          <cell r="P377">
            <v>1</v>
          </cell>
          <cell r="S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N377">
            <v>2</v>
          </cell>
          <cell r="AO377">
            <v>3</v>
          </cell>
          <cell r="AP377">
            <v>44</v>
          </cell>
          <cell r="BU377">
            <v>195178.46</v>
          </cell>
          <cell r="BV377">
            <v>0</v>
          </cell>
          <cell r="BX377">
            <v>0</v>
          </cell>
          <cell r="CV377">
            <v>0</v>
          </cell>
          <cell r="CW377">
            <v>0</v>
          </cell>
        </row>
        <row r="378">
          <cell r="B378" t="str">
            <v>ขสป.เขาบรรทัด</v>
          </cell>
          <cell r="O378">
            <v>0</v>
          </cell>
          <cell r="P378">
            <v>1</v>
          </cell>
          <cell r="S378">
            <v>0</v>
          </cell>
          <cell r="V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N378">
            <v>5</v>
          </cell>
          <cell r="AO378">
            <v>0</v>
          </cell>
          <cell r="AP378">
            <v>44</v>
          </cell>
          <cell r="BU378">
            <v>348727.96</v>
          </cell>
          <cell r="BV378">
            <v>0</v>
          </cell>
          <cell r="BX378">
            <v>0</v>
          </cell>
          <cell r="CV378">
            <v>0</v>
          </cell>
          <cell r="CW378">
            <v>0</v>
          </cell>
        </row>
        <row r="379">
          <cell r="B379" t="str">
            <v>ขสป.เขาบรรทัด</v>
          </cell>
          <cell r="O379">
            <v>0</v>
          </cell>
          <cell r="P379">
            <v>1</v>
          </cell>
          <cell r="S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N379">
            <v>4</v>
          </cell>
          <cell r="AO379">
            <v>0</v>
          </cell>
          <cell r="AP379">
            <v>8</v>
          </cell>
          <cell r="BU379">
            <v>274341.76000000001</v>
          </cell>
          <cell r="BV379">
            <v>0</v>
          </cell>
          <cell r="BX379">
            <v>0</v>
          </cell>
          <cell r="CV379">
            <v>0</v>
          </cell>
          <cell r="CW379">
            <v>0</v>
          </cell>
        </row>
        <row r="380">
          <cell r="B380" t="str">
            <v>ขสป.เขาบรรทัด</v>
          </cell>
          <cell r="O380">
            <v>0</v>
          </cell>
          <cell r="P380">
            <v>1</v>
          </cell>
          <cell r="S380">
            <v>0</v>
          </cell>
          <cell r="V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N380">
            <v>4</v>
          </cell>
          <cell r="AO380">
            <v>1</v>
          </cell>
          <cell r="AP380">
            <v>24</v>
          </cell>
          <cell r="BU380">
            <v>294473.8</v>
          </cell>
          <cell r="BV380">
            <v>0</v>
          </cell>
          <cell r="BX380">
            <v>0</v>
          </cell>
          <cell r="CV380">
            <v>0</v>
          </cell>
          <cell r="CW380">
            <v>0</v>
          </cell>
        </row>
        <row r="381">
          <cell r="B381" t="str">
            <v>ขสป.เขาบรรทัด</v>
          </cell>
          <cell r="O381">
            <v>0</v>
          </cell>
          <cell r="P381">
            <v>1</v>
          </cell>
          <cell r="S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N381">
            <v>11</v>
          </cell>
          <cell r="AO381">
            <v>2</v>
          </cell>
          <cell r="AP381">
            <v>48</v>
          </cell>
          <cell r="BU381">
            <v>792997.83</v>
          </cell>
          <cell r="BV381">
            <v>0</v>
          </cell>
          <cell r="BX381">
            <v>0</v>
          </cell>
          <cell r="CV381">
            <v>0</v>
          </cell>
          <cell r="CW381">
            <v>0</v>
          </cell>
        </row>
        <row r="382">
          <cell r="B382" t="str">
            <v>ขสป.เขาบรรทัด</v>
          </cell>
          <cell r="O382">
            <v>0</v>
          </cell>
          <cell r="P382">
            <v>1</v>
          </cell>
          <cell r="S382">
            <v>0</v>
          </cell>
          <cell r="V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N382">
            <v>7</v>
          </cell>
          <cell r="AO382">
            <v>0</v>
          </cell>
          <cell r="AP382">
            <v>88</v>
          </cell>
          <cell r="BU382">
            <v>492723.26</v>
          </cell>
          <cell r="BV382">
            <v>0</v>
          </cell>
          <cell r="BX382">
            <v>0</v>
          </cell>
          <cell r="CV382">
            <v>0</v>
          </cell>
          <cell r="CW382">
            <v>0</v>
          </cell>
        </row>
        <row r="383">
          <cell r="B383" t="str">
            <v>ขสป.เขาบรรทัด</v>
          </cell>
          <cell r="O383">
            <v>0</v>
          </cell>
          <cell r="P383">
            <v>0</v>
          </cell>
          <cell r="S383">
            <v>1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N383">
            <v>0</v>
          </cell>
          <cell r="AO383">
            <v>0</v>
          </cell>
          <cell r="AP383">
            <v>0</v>
          </cell>
          <cell r="BU383">
            <v>0</v>
          </cell>
          <cell r="BV383">
            <v>0</v>
          </cell>
          <cell r="BX383">
            <v>0</v>
          </cell>
          <cell r="CV383">
            <v>0</v>
          </cell>
          <cell r="CW383">
            <v>0</v>
          </cell>
        </row>
        <row r="384">
          <cell r="B384" t="str">
            <v>ขสป.เขาประ-บางคราม</v>
          </cell>
          <cell r="O384">
            <v>1</v>
          </cell>
          <cell r="P384">
            <v>0</v>
          </cell>
          <cell r="S384">
            <v>0</v>
          </cell>
          <cell r="V384">
            <v>1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N384">
            <v>0</v>
          </cell>
          <cell r="AO384">
            <v>0</v>
          </cell>
          <cell r="AP384">
            <v>0</v>
          </cell>
          <cell r="BU384">
            <v>0</v>
          </cell>
          <cell r="BV384">
            <v>42030</v>
          </cell>
          <cell r="BX384">
            <v>0</v>
          </cell>
          <cell r="CV384">
            <v>5</v>
          </cell>
          <cell r="CW384">
            <v>0</v>
          </cell>
        </row>
        <row r="385">
          <cell r="B385" t="str">
            <v>อช.เขาปู่-เขาย่า</v>
          </cell>
          <cell r="O385">
            <v>0</v>
          </cell>
          <cell r="P385">
            <v>1</v>
          </cell>
          <cell r="S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N385">
            <v>3</v>
          </cell>
          <cell r="AO385">
            <v>2</v>
          </cell>
          <cell r="AP385">
            <v>75.13</v>
          </cell>
          <cell r="BU385">
            <v>277387</v>
          </cell>
          <cell r="BV385">
            <v>0</v>
          </cell>
          <cell r="BX385">
            <v>0</v>
          </cell>
          <cell r="CV385">
            <v>0</v>
          </cell>
          <cell r="CW385">
            <v>0</v>
          </cell>
        </row>
        <row r="386">
          <cell r="B386" t="str">
            <v>ขสป.เขาบรรทัด</v>
          </cell>
          <cell r="O386">
            <v>0</v>
          </cell>
          <cell r="P386">
            <v>1</v>
          </cell>
          <cell r="S386">
            <v>0</v>
          </cell>
          <cell r="V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N386">
            <v>6</v>
          </cell>
          <cell r="AO386">
            <v>0</v>
          </cell>
          <cell r="AP386">
            <v>16</v>
          </cell>
          <cell r="BU386">
            <v>412195.08</v>
          </cell>
          <cell r="BV386">
            <v>0</v>
          </cell>
          <cell r="BX386">
            <v>0</v>
          </cell>
          <cell r="CV386">
            <v>0</v>
          </cell>
          <cell r="CW386">
            <v>0</v>
          </cell>
        </row>
        <row r="387">
          <cell r="B387" t="str">
            <v>ขสป.เขาบรรทัด</v>
          </cell>
          <cell r="O387">
            <v>0</v>
          </cell>
          <cell r="P387">
            <v>1</v>
          </cell>
          <cell r="S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N387">
            <v>2</v>
          </cell>
          <cell r="AO387">
            <v>3</v>
          </cell>
          <cell r="AP387">
            <v>0</v>
          </cell>
          <cell r="BU387">
            <v>187671.6</v>
          </cell>
          <cell r="BV387">
            <v>0</v>
          </cell>
          <cell r="BX387">
            <v>0</v>
          </cell>
          <cell r="CV387">
            <v>0</v>
          </cell>
          <cell r="CW387">
            <v>0</v>
          </cell>
        </row>
        <row r="388">
          <cell r="B388" t="str">
            <v>ขสป.คลองพระยา</v>
          </cell>
          <cell r="O388">
            <v>0</v>
          </cell>
          <cell r="P388">
            <v>1</v>
          </cell>
          <cell r="S388">
            <v>0</v>
          </cell>
          <cell r="V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N388">
            <v>2</v>
          </cell>
          <cell r="AO388">
            <v>0</v>
          </cell>
          <cell r="AP388">
            <v>0</v>
          </cell>
          <cell r="BU388">
            <v>246545</v>
          </cell>
          <cell r="BV388">
            <v>0</v>
          </cell>
          <cell r="BX388">
            <v>0</v>
          </cell>
          <cell r="CV388">
            <v>0</v>
          </cell>
          <cell r="CW388">
            <v>0</v>
          </cell>
        </row>
        <row r="389">
          <cell r="B389" t="str">
            <v>ขสป.โตนงาช้าง</v>
          </cell>
          <cell r="O389">
            <v>0</v>
          </cell>
          <cell r="P389">
            <v>0</v>
          </cell>
          <cell r="S389">
            <v>1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</v>
          </cell>
          <cell r="AF389">
            <v>3.87</v>
          </cell>
          <cell r="AG389">
            <v>0</v>
          </cell>
          <cell r="AH389">
            <v>0</v>
          </cell>
          <cell r="AN389">
            <v>0</v>
          </cell>
          <cell r="AO389">
            <v>0</v>
          </cell>
          <cell r="AP389">
            <v>0</v>
          </cell>
          <cell r="BU389">
            <v>0</v>
          </cell>
          <cell r="BV389">
            <v>11610</v>
          </cell>
          <cell r="BX389">
            <v>0</v>
          </cell>
          <cell r="CV389">
            <v>0</v>
          </cell>
          <cell r="CW389">
            <v>0</v>
          </cell>
        </row>
        <row r="390">
          <cell r="B390" t="str">
            <v>อช.น้ำตกสี่ขีด</v>
          </cell>
          <cell r="O390">
            <v>0</v>
          </cell>
          <cell r="P390">
            <v>0</v>
          </cell>
          <cell r="S390">
            <v>1</v>
          </cell>
          <cell r="V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8</v>
          </cell>
          <cell r="AH390">
            <v>0.5</v>
          </cell>
          <cell r="AN390">
            <v>0</v>
          </cell>
          <cell r="AO390">
            <v>0</v>
          </cell>
          <cell r="AP390">
            <v>0</v>
          </cell>
          <cell r="BU390">
            <v>0</v>
          </cell>
          <cell r="BV390">
            <v>4500</v>
          </cell>
          <cell r="BX390">
            <v>0</v>
          </cell>
          <cell r="CV390">
            <v>0</v>
          </cell>
          <cell r="CW390">
            <v>0</v>
          </cell>
        </row>
        <row r="391">
          <cell r="B391" t="str">
            <v>ขสป.อุทยานเสด็จในกรม กรมหลวงชุมพร ด้านทิศใต้</v>
          </cell>
          <cell r="O391">
            <v>0</v>
          </cell>
          <cell r="P391">
            <v>1</v>
          </cell>
          <cell r="S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N391">
            <v>2</v>
          </cell>
          <cell r="AO391">
            <v>0</v>
          </cell>
          <cell r="AP391">
            <v>59</v>
          </cell>
          <cell r="BU391">
            <v>166753</v>
          </cell>
          <cell r="BV391">
            <v>0</v>
          </cell>
          <cell r="BX391">
            <v>0</v>
          </cell>
          <cell r="CV391">
            <v>0</v>
          </cell>
          <cell r="CW391">
            <v>0</v>
          </cell>
        </row>
        <row r="392">
          <cell r="B392" t="str">
            <v>ขสป.อุทยานเสด็จในกรม กรมหลวงชุมพร ด้านทิศใต้</v>
          </cell>
          <cell r="O392">
            <v>0</v>
          </cell>
          <cell r="P392">
            <v>1</v>
          </cell>
          <cell r="S392">
            <v>0</v>
          </cell>
          <cell r="V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N392">
            <v>0</v>
          </cell>
          <cell r="AO392">
            <v>0</v>
          </cell>
          <cell r="AP392">
            <v>25</v>
          </cell>
          <cell r="BU392">
            <v>36097</v>
          </cell>
          <cell r="BV392">
            <v>0</v>
          </cell>
          <cell r="BX392">
            <v>0</v>
          </cell>
          <cell r="CV392">
            <v>0</v>
          </cell>
          <cell r="CW392">
            <v>0</v>
          </cell>
        </row>
        <row r="393">
          <cell r="B393" t="str">
            <v>ขสป.อุทยานเสด็จในกรม กรมหลวงชุมพร ด้านทิศใต้</v>
          </cell>
          <cell r="O393">
            <v>0</v>
          </cell>
          <cell r="P393">
            <v>1</v>
          </cell>
          <cell r="S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N393">
            <v>10</v>
          </cell>
          <cell r="AO393">
            <v>3</v>
          </cell>
          <cell r="AP393">
            <v>75</v>
          </cell>
          <cell r="BU393">
            <v>819180</v>
          </cell>
          <cell r="BV393">
            <v>0</v>
          </cell>
          <cell r="BX393">
            <v>0</v>
          </cell>
          <cell r="CV393">
            <v>0</v>
          </cell>
          <cell r="CW393">
            <v>0</v>
          </cell>
        </row>
        <row r="394">
          <cell r="B394" t="str">
            <v>ขสป.อุทยานเสด็จในกรม กรมหลวงชุมพร ด้านทิศใต้</v>
          </cell>
          <cell r="O394">
            <v>0</v>
          </cell>
          <cell r="P394">
            <v>1</v>
          </cell>
          <cell r="S394">
            <v>0</v>
          </cell>
          <cell r="V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N394">
            <v>37</v>
          </cell>
          <cell r="AO394">
            <v>2</v>
          </cell>
          <cell r="AP394">
            <v>27</v>
          </cell>
          <cell r="BU394">
            <v>2620940</v>
          </cell>
          <cell r="BV394">
            <v>0</v>
          </cell>
          <cell r="BX394">
            <v>0</v>
          </cell>
          <cell r="CV394">
            <v>0</v>
          </cell>
          <cell r="CW394">
            <v>0</v>
          </cell>
        </row>
        <row r="395">
          <cell r="B395" t="str">
            <v>อช.ใต้ร่มเย็น</v>
          </cell>
          <cell r="O395">
            <v>0</v>
          </cell>
          <cell r="P395">
            <v>1</v>
          </cell>
          <cell r="S395">
            <v>0</v>
          </cell>
          <cell r="V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N395">
            <v>2</v>
          </cell>
          <cell r="AO395">
            <v>2</v>
          </cell>
          <cell r="AP395">
            <v>88</v>
          </cell>
          <cell r="BU395">
            <v>185624.27</v>
          </cell>
          <cell r="BV395">
            <v>0</v>
          </cell>
          <cell r="BX395">
            <v>0</v>
          </cell>
          <cell r="CV395">
            <v>0</v>
          </cell>
          <cell r="CW395">
            <v>0</v>
          </cell>
        </row>
        <row r="396">
          <cell r="B396" t="str">
            <v>อช.ใต้ร่มเย็น</v>
          </cell>
          <cell r="O396">
            <v>0</v>
          </cell>
          <cell r="P396">
            <v>0</v>
          </cell>
          <cell r="S396">
            <v>1</v>
          </cell>
          <cell r="V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N396">
            <v>0</v>
          </cell>
          <cell r="AO396">
            <v>0</v>
          </cell>
          <cell r="AP396">
            <v>0</v>
          </cell>
          <cell r="BU396">
            <v>0</v>
          </cell>
          <cell r="BV396">
            <v>0</v>
          </cell>
          <cell r="BX396">
            <v>0</v>
          </cell>
          <cell r="CV396">
            <v>0</v>
          </cell>
          <cell r="CW396">
            <v>0</v>
          </cell>
        </row>
        <row r="397">
          <cell r="B397" t="str">
            <v>อช.ใต้ร่มเย็น</v>
          </cell>
          <cell r="O397">
            <v>0</v>
          </cell>
          <cell r="P397">
            <v>1</v>
          </cell>
          <cell r="S397">
            <v>0</v>
          </cell>
          <cell r="V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N397">
            <v>4</v>
          </cell>
          <cell r="AO397">
            <v>3</v>
          </cell>
          <cell r="AP397">
            <v>25</v>
          </cell>
          <cell r="BU397">
            <v>328425.3</v>
          </cell>
          <cell r="BV397">
            <v>0</v>
          </cell>
          <cell r="BX397">
            <v>0</v>
          </cell>
          <cell r="CV397">
            <v>0</v>
          </cell>
          <cell r="CW397">
            <v>0</v>
          </cell>
        </row>
        <row r="398">
          <cell r="B398" t="str">
            <v>อช.ใต้ร่มเย็น</v>
          </cell>
          <cell r="O398">
            <v>0</v>
          </cell>
          <cell r="P398">
            <v>1</v>
          </cell>
          <cell r="S398">
            <v>0</v>
          </cell>
          <cell r="V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N398">
            <v>15</v>
          </cell>
          <cell r="AO398">
            <v>2</v>
          </cell>
          <cell r="AP398">
            <v>25</v>
          </cell>
          <cell r="BU398">
            <v>1376509</v>
          </cell>
          <cell r="BV398">
            <v>0</v>
          </cell>
          <cell r="BX398">
            <v>0</v>
          </cell>
          <cell r="CV398">
            <v>0</v>
          </cell>
          <cell r="CW398">
            <v>0</v>
          </cell>
        </row>
        <row r="399">
          <cell r="B399" t="str">
            <v>อช.ใต้ร่มเย็น</v>
          </cell>
          <cell r="O399">
            <v>0</v>
          </cell>
          <cell r="P399">
            <v>1</v>
          </cell>
          <cell r="S399">
            <v>0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N399">
            <v>2</v>
          </cell>
          <cell r="AO399">
            <v>1</v>
          </cell>
          <cell r="AP399">
            <v>30</v>
          </cell>
          <cell r="BU399">
            <v>206123</v>
          </cell>
          <cell r="BV399">
            <v>0</v>
          </cell>
          <cell r="BX399">
            <v>0</v>
          </cell>
          <cell r="CV399">
            <v>0</v>
          </cell>
          <cell r="CW399">
            <v>0</v>
          </cell>
        </row>
        <row r="400">
          <cell r="B400" t="str">
            <v>อช.ใต้ร่มเย็น</v>
          </cell>
          <cell r="O400">
            <v>0</v>
          </cell>
          <cell r="P400">
            <v>1</v>
          </cell>
          <cell r="S400">
            <v>0</v>
          </cell>
          <cell r="V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N400">
            <v>18</v>
          </cell>
          <cell r="AO400">
            <v>2</v>
          </cell>
          <cell r="AP400">
            <v>71</v>
          </cell>
          <cell r="BU400">
            <v>1652519</v>
          </cell>
          <cell r="BV400">
            <v>0</v>
          </cell>
          <cell r="BX400">
            <v>0</v>
          </cell>
          <cell r="CV400">
            <v>0</v>
          </cell>
          <cell r="CW400">
            <v>0</v>
          </cell>
        </row>
        <row r="401">
          <cell r="B401" t="str">
            <v>อช.ใต้ร่มเย็น</v>
          </cell>
          <cell r="O401">
            <v>1</v>
          </cell>
          <cell r="P401">
            <v>0</v>
          </cell>
          <cell r="S401">
            <v>0</v>
          </cell>
          <cell r="V401">
            <v>1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N401">
            <v>0</v>
          </cell>
          <cell r="AO401">
            <v>0</v>
          </cell>
          <cell r="AP401">
            <v>0</v>
          </cell>
          <cell r="BU401">
            <v>0</v>
          </cell>
          <cell r="BV401">
            <v>0</v>
          </cell>
          <cell r="BX401">
            <v>0</v>
          </cell>
          <cell r="CV401">
            <v>0</v>
          </cell>
          <cell r="CW401">
            <v>0</v>
          </cell>
        </row>
        <row r="402">
          <cell r="B402" t="str">
            <v>อช.แก่งกรุง</v>
          </cell>
          <cell r="O402">
            <v>0</v>
          </cell>
          <cell r="P402">
            <v>1</v>
          </cell>
          <cell r="S402">
            <v>0</v>
          </cell>
          <cell r="V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N402">
            <v>23</v>
          </cell>
          <cell r="AO402">
            <v>3</v>
          </cell>
          <cell r="AP402">
            <v>20</v>
          </cell>
          <cell r="BU402">
            <v>2473934</v>
          </cell>
          <cell r="BV402">
            <v>0</v>
          </cell>
          <cell r="BX402">
            <v>0</v>
          </cell>
          <cell r="CV402">
            <v>0</v>
          </cell>
          <cell r="CW402">
            <v>0</v>
          </cell>
        </row>
        <row r="403">
          <cell r="B403" t="str">
            <v>ขสป.อุทยานเสด็จในกรม กรมหลวงชุมพร ด้านทิศใต้</v>
          </cell>
          <cell r="O403">
            <v>0</v>
          </cell>
          <cell r="P403">
            <v>1</v>
          </cell>
          <cell r="S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N403">
            <v>10</v>
          </cell>
          <cell r="AO403">
            <v>1</v>
          </cell>
          <cell r="AP403">
            <v>53</v>
          </cell>
          <cell r="BU403">
            <v>718965</v>
          </cell>
          <cell r="BV403">
            <v>0</v>
          </cell>
          <cell r="BX403">
            <v>0</v>
          </cell>
          <cell r="CV403">
            <v>0</v>
          </cell>
          <cell r="CW403">
            <v>0</v>
          </cell>
        </row>
        <row r="404">
          <cell r="B404" t="str">
            <v>อช.เขาปู่-เขาย่า</v>
          </cell>
          <cell r="O404">
            <v>0</v>
          </cell>
          <cell r="P404">
            <v>1</v>
          </cell>
          <cell r="S404">
            <v>0</v>
          </cell>
          <cell r="V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N404">
            <v>1</v>
          </cell>
          <cell r="AO404">
            <v>1</v>
          </cell>
          <cell r="AP404">
            <v>88</v>
          </cell>
          <cell r="BU404">
            <v>129277</v>
          </cell>
          <cell r="BV404">
            <v>0</v>
          </cell>
          <cell r="BX404">
            <v>0</v>
          </cell>
          <cell r="CV404">
            <v>0</v>
          </cell>
          <cell r="CW404">
            <v>0</v>
          </cell>
        </row>
        <row r="405">
          <cell r="B405" t="str">
            <v>อช.หาดเจ้าไหม</v>
          </cell>
          <cell r="O405">
            <v>0</v>
          </cell>
          <cell r="P405">
            <v>1</v>
          </cell>
          <cell r="S405">
            <v>0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N405">
            <v>0</v>
          </cell>
          <cell r="AO405">
            <v>0</v>
          </cell>
          <cell r="AP405">
            <v>36</v>
          </cell>
          <cell r="BU405">
            <v>6141.9798000000001</v>
          </cell>
          <cell r="BV405">
            <v>0</v>
          </cell>
          <cell r="BX405">
            <v>0</v>
          </cell>
          <cell r="CV405">
            <v>0</v>
          </cell>
          <cell r="CW405">
            <v>0</v>
          </cell>
        </row>
        <row r="406">
          <cell r="B406" t="str">
            <v>ขสป.โตนงาช้าง</v>
          </cell>
          <cell r="O406">
            <v>0</v>
          </cell>
          <cell r="P406">
            <v>1</v>
          </cell>
          <cell r="S406">
            <v>0</v>
          </cell>
          <cell r="V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N406">
            <v>2</v>
          </cell>
          <cell r="AO406">
            <v>3</v>
          </cell>
          <cell r="AP406">
            <v>0</v>
          </cell>
          <cell r="BU406">
            <v>187671.6</v>
          </cell>
          <cell r="BV406">
            <v>0</v>
          </cell>
          <cell r="BX406">
            <v>0</v>
          </cell>
          <cell r="CV406">
            <v>0</v>
          </cell>
          <cell r="CW406">
            <v>0</v>
          </cell>
        </row>
        <row r="407">
          <cell r="B407" t="str">
            <v>อช.เขาน้ำค้าง</v>
          </cell>
          <cell r="O407">
            <v>1</v>
          </cell>
          <cell r="P407">
            <v>1</v>
          </cell>
          <cell r="S407">
            <v>0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N407">
            <v>0</v>
          </cell>
          <cell r="AO407">
            <v>1</v>
          </cell>
          <cell r="AP407">
            <v>44</v>
          </cell>
          <cell r="BU407">
            <v>24567.919000000002</v>
          </cell>
          <cell r="BV407">
            <v>0</v>
          </cell>
          <cell r="BX407">
            <v>0</v>
          </cell>
          <cell r="CV407">
            <v>0</v>
          </cell>
          <cell r="CW407">
            <v>0</v>
          </cell>
        </row>
        <row r="408">
          <cell r="B408" t="str">
            <v>ขสป.เขาบรรทัด</v>
          </cell>
          <cell r="O408">
            <v>1</v>
          </cell>
          <cell r="P408">
            <v>0</v>
          </cell>
          <cell r="S408">
            <v>1</v>
          </cell>
          <cell r="V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N408">
            <v>0</v>
          </cell>
          <cell r="AO408">
            <v>0</v>
          </cell>
          <cell r="AP408">
            <v>0</v>
          </cell>
          <cell r="BU408">
            <v>0</v>
          </cell>
          <cell r="BV408">
            <v>2000</v>
          </cell>
          <cell r="BX408">
            <v>0</v>
          </cell>
          <cell r="CV408">
            <v>0</v>
          </cell>
          <cell r="CW408">
            <v>0</v>
          </cell>
        </row>
        <row r="409">
          <cell r="B409" t="str">
            <v>ขสป.เขาบรรทัด</v>
          </cell>
          <cell r="O409">
            <v>1</v>
          </cell>
          <cell r="P409">
            <v>0</v>
          </cell>
          <cell r="S409">
            <v>1</v>
          </cell>
          <cell r="V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N409">
            <v>0</v>
          </cell>
          <cell r="AO409">
            <v>0</v>
          </cell>
          <cell r="AP409">
            <v>0</v>
          </cell>
          <cell r="BU409">
            <v>0</v>
          </cell>
          <cell r="BV409">
            <v>200</v>
          </cell>
          <cell r="BX409">
            <v>0</v>
          </cell>
          <cell r="CV409">
            <v>0</v>
          </cell>
          <cell r="CW409">
            <v>0</v>
          </cell>
        </row>
        <row r="410">
          <cell r="B410" t="str">
            <v>ขสป.เขาบรรทัด</v>
          </cell>
          <cell r="O410">
            <v>1</v>
          </cell>
          <cell r="P410">
            <v>0</v>
          </cell>
          <cell r="S410">
            <v>0</v>
          </cell>
          <cell r="V410">
            <v>1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N410">
            <v>0</v>
          </cell>
          <cell r="AO410">
            <v>0</v>
          </cell>
          <cell r="AP410">
            <v>0</v>
          </cell>
          <cell r="BU410">
            <v>0</v>
          </cell>
          <cell r="BV410">
            <v>300</v>
          </cell>
          <cell r="BX410">
            <v>0</v>
          </cell>
          <cell r="CV410">
            <v>1</v>
          </cell>
          <cell r="CW410">
            <v>0</v>
          </cell>
        </row>
        <row r="411">
          <cell r="B411" t="str">
            <v>ขสป.ทุ่งระยะ-นาสัก</v>
          </cell>
          <cell r="O411">
            <v>1</v>
          </cell>
          <cell r="P411">
            <v>0</v>
          </cell>
          <cell r="S411">
            <v>0</v>
          </cell>
          <cell r="V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BU411">
            <v>0</v>
          </cell>
          <cell r="BV411">
            <v>60</v>
          </cell>
          <cell r="BX411">
            <v>0</v>
          </cell>
          <cell r="CV411">
            <v>3</v>
          </cell>
          <cell r="CW411">
            <v>0</v>
          </cell>
        </row>
        <row r="412">
          <cell r="B412" t="str">
            <v>ขสป.ทุ่งระยะ-นาสัก</v>
          </cell>
          <cell r="O412">
            <v>2</v>
          </cell>
          <cell r="P412">
            <v>0</v>
          </cell>
          <cell r="S412">
            <v>0</v>
          </cell>
          <cell r="V412">
            <v>1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N412">
            <v>0</v>
          </cell>
          <cell r="AO412">
            <v>0</v>
          </cell>
          <cell r="AP412">
            <v>0</v>
          </cell>
          <cell r="BU412">
            <v>0</v>
          </cell>
          <cell r="BV412">
            <v>20</v>
          </cell>
          <cell r="BX412">
            <v>0</v>
          </cell>
          <cell r="CV412">
            <v>1</v>
          </cell>
          <cell r="CW412">
            <v>0</v>
          </cell>
        </row>
        <row r="413">
          <cell r="B413" t="str">
            <v>อช.เขาปู่-เขาย่า</v>
          </cell>
          <cell r="O413">
            <v>0</v>
          </cell>
          <cell r="P413">
            <v>0</v>
          </cell>
          <cell r="S413">
            <v>1</v>
          </cell>
          <cell r="V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2</v>
          </cell>
          <cell r="AF413">
            <v>1.55</v>
          </cell>
          <cell r="AG413">
            <v>3</v>
          </cell>
          <cell r="AH413">
            <v>0.48</v>
          </cell>
          <cell r="AN413">
            <v>0</v>
          </cell>
          <cell r="AO413">
            <v>0</v>
          </cell>
          <cell r="AP413">
            <v>0</v>
          </cell>
          <cell r="BU413">
            <v>0</v>
          </cell>
          <cell r="BV413">
            <v>12550</v>
          </cell>
          <cell r="BX413">
            <v>0</v>
          </cell>
          <cell r="CV413">
            <v>0</v>
          </cell>
          <cell r="CW413">
            <v>0</v>
          </cell>
        </row>
        <row r="414">
          <cell r="B414" t="str">
            <v>อช.เขาปู่-เขาย่า</v>
          </cell>
          <cell r="O414">
            <v>0</v>
          </cell>
          <cell r="P414">
            <v>0</v>
          </cell>
          <cell r="S414">
            <v>1</v>
          </cell>
          <cell r="V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1</v>
          </cell>
          <cell r="AF414">
            <v>0.4</v>
          </cell>
          <cell r="AG414">
            <v>4</v>
          </cell>
          <cell r="AH414">
            <v>0.27</v>
          </cell>
          <cell r="AN414">
            <v>0</v>
          </cell>
          <cell r="AO414">
            <v>0</v>
          </cell>
          <cell r="AP414">
            <v>0</v>
          </cell>
          <cell r="BU414">
            <v>0</v>
          </cell>
          <cell r="BV414">
            <v>2820</v>
          </cell>
          <cell r="BX414">
            <v>0</v>
          </cell>
          <cell r="CV414">
            <v>0</v>
          </cell>
          <cell r="CW414">
            <v>0</v>
          </cell>
        </row>
        <row r="415">
          <cell r="B415" t="str">
            <v>ขหล.ทะเลน้อย</v>
          </cell>
          <cell r="O415">
            <v>0</v>
          </cell>
          <cell r="P415">
            <v>0</v>
          </cell>
          <cell r="S415">
            <v>0</v>
          </cell>
          <cell r="V415">
            <v>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N415">
            <v>0</v>
          </cell>
          <cell r="AO415">
            <v>0</v>
          </cell>
          <cell r="AP415">
            <v>0</v>
          </cell>
          <cell r="BU415">
            <v>0</v>
          </cell>
          <cell r="BV415">
            <v>15870</v>
          </cell>
          <cell r="BX415">
            <v>0</v>
          </cell>
          <cell r="CV415">
            <v>12</v>
          </cell>
          <cell r="CW415">
            <v>0</v>
          </cell>
        </row>
        <row r="416">
          <cell r="B416" t="str">
            <v>อช.เขาหลวง</v>
          </cell>
          <cell r="O416">
            <v>0</v>
          </cell>
          <cell r="P416">
            <v>1</v>
          </cell>
          <cell r="S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2</v>
          </cell>
          <cell r="AF416">
            <v>6.4</v>
          </cell>
          <cell r="AG416">
            <v>0</v>
          </cell>
          <cell r="AH416">
            <v>0</v>
          </cell>
          <cell r="AN416">
            <v>1</v>
          </cell>
          <cell r="AO416">
            <v>3</v>
          </cell>
          <cell r="AP416">
            <v>78</v>
          </cell>
          <cell r="BU416">
            <v>9600</v>
          </cell>
          <cell r="BV416">
            <v>0</v>
          </cell>
          <cell r="BX416">
            <v>0</v>
          </cell>
          <cell r="CV416">
            <v>0</v>
          </cell>
          <cell r="CW416">
            <v>0</v>
          </cell>
        </row>
        <row r="417">
          <cell r="B417" t="str">
            <v>สบอ.6 สาขาปัตตานี</v>
          </cell>
          <cell r="O417">
            <v>1</v>
          </cell>
          <cell r="P417">
            <v>0</v>
          </cell>
          <cell r="S417">
            <v>0</v>
          </cell>
          <cell r="V417">
            <v>1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N417">
            <v>0</v>
          </cell>
          <cell r="AO417">
            <v>0</v>
          </cell>
          <cell r="AP417">
            <v>0</v>
          </cell>
          <cell r="BU417">
            <v>0</v>
          </cell>
          <cell r="BV417">
            <v>0</v>
          </cell>
          <cell r="BX417">
            <v>22</v>
          </cell>
          <cell r="CV417">
            <v>0</v>
          </cell>
          <cell r="CW417">
            <v>0</v>
          </cell>
        </row>
        <row r="418">
          <cell r="B418" t="str">
            <v>อช.คลองพนม</v>
          </cell>
          <cell r="O418">
            <v>0</v>
          </cell>
          <cell r="P418">
            <v>0</v>
          </cell>
          <cell r="S418">
            <v>1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N418">
            <v>0</v>
          </cell>
          <cell r="AO418">
            <v>0</v>
          </cell>
          <cell r="AP418">
            <v>0</v>
          </cell>
          <cell r="BU418">
            <v>0</v>
          </cell>
          <cell r="BV418">
            <v>0</v>
          </cell>
          <cell r="BX418">
            <v>0</v>
          </cell>
          <cell r="CV418">
            <v>0</v>
          </cell>
          <cell r="CW418">
            <v>0</v>
          </cell>
        </row>
        <row r="419">
          <cell r="B419" t="str">
            <v>ขสป.เขาประ-บางคราม</v>
          </cell>
          <cell r="O419">
            <v>0</v>
          </cell>
          <cell r="P419">
            <v>0</v>
          </cell>
          <cell r="S419">
            <v>0</v>
          </cell>
          <cell r="V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N419">
            <v>0</v>
          </cell>
          <cell r="AO419">
            <v>0</v>
          </cell>
          <cell r="AP419">
            <v>0</v>
          </cell>
          <cell r="BU419">
            <v>0</v>
          </cell>
          <cell r="BV419">
            <v>20040</v>
          </cell>
          <cell r="BX419">
            <v>0</v>
          </cell>
          <cell r="CV419">
            <v>1</v>
          </cell>
          <cell r="CW419">
            <v>0</v>
          </cell>
        </row>
        <row r="420">
          <cell r="B420" t="str">
            <v>ขหล.เขาน้ำพราย</v>
          </cell>
          <cell r="O420">
            <v>0</v>
          </cell>
          <cell r="P420">
            <v>0</v>
          </cell>
          <cell r="S420">
            <v>0</v>
          </cell>
          <cell r="V420">
            <v>1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N420">
            <v>0</v>
          </cell>
          <cell r="AO420">
            <v>0</v>
          </cell>
          <cell r="AP420">
            <v>0</v>
          </cell>
          <cell r="BU420">
            <v>0</v>
          </cell>
          <cell r="BV420">
            <v>0</v>
          </cell>
          <cell r="BX420">
            <v>0</v>
          </cell>
          <cell r="CV420">
            <v>0</v>
          </cell>
          <cell r="CW420">
            <v>0</v>
          </cell>
        </row>
        <row r="421">
          <cell r="B421" t="str">
            <v>ขสป.คลองพระยา</v>
          </cell>
          <cell r="O421">
            <v>2</v>
          </cell>
          <cell r="P421">
            <v>0</v>
          </cell>
          <cell r="S421">
            <v>1</v>
          </cell>
          <cell r="V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N421">
            <v>0</v>
          </cell>
          <cell r="AO421">
            <v>0</v>
          </cell>
          <cell r="AP421">
            <v>0</v>
          </cell>
          <cell r="BU421">
            <v>0</v>
          </cell>
          <cell r="BV421">
            <v>27200</v>
          </cell>
          <cell r="BX421">
            <v>0</v>
          </cell>
          <cell r="CV421">
            <v>0</v>
          </cell>
          <cell r="CW421">
            <v>0</v>
          </cell>
        </row>
        <row r="422">
          <cell r="B422" t="str">
            <v>ขสป.คลองพระยา</v>
          </cell>
          <cell r="O422">
            <v>0</v>
          </cell>
          <cell r="P422">
            <v>1</v>
          </cell>
          <cell r="S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N422">
            <v>2</v>
          </cell>
          <cell r="AO422">
            <v>0</v>
          </cell>
          <cell r="AP422">
            <v>44</v>
          </cell>
          <cell r="BU422">
            <v>183811</v>
          </cell>
          <cell r="BV422">
            <v>0</v>
          </cell>
          <cell r="BX422">
            <v>0</v>
          </cell>
          <cell r="CV422">
            <v>0</v>
          </cell>
          <cell r="CW422">
            <v>0</v>
          </cell>
        </row>
        <row r="423">
          <cell r="B423" t="str">
            <v>อช.เขานัน</v>
          </cell>
          <cell r="O423">
            <v>1</v>
          </cell>
          <cell r="P423">
            <v>0</v>
          </cell>
          <cell r="S423">
            <v>0</v>
          </cell>
          <cell r="V423">
            <v>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N423">
            <v>0</v>
          </cell>
          <cell r="AO423">
            <v>0</v>
          </cell>
          <cell r="AP423">
            <v>0</v>
          </cell>
          <cell r="BU423">
            <v>0</v>
          </cell>
          <cell r="BV423">
            <v>0</v>
          </cell>
          <cell r="BX423">
            <v>0</v>
          </cell>
          <cell r="CV423">
            <v>2</v>
          </cell>
          <cell r="CW423">
            <v>0</v>
          </cell>
        </row>
        <row r="424">
          <cell r="B424" t="str">
            <v>อช.ธารเสด็จ-เกาะพะงัน</v>
          </cell>
          <cell r="O424">
            <v>0</v>
          </cell>
          <cell r="P424">
            <v>1</v>
          </cell>
          <cell r="S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N424">
            <v>0</v>
          </cell>
          <cell r="AO424">
            <v>2</v>
          </cell>
          <cell r="AP424">
            <v>0</v>
          </cell>
          <cell r="BU424">
            <v>34122.11</v>
          </cell>
          <cell r="BV424">
            <v>0</v>
          </cell>
          <cell r="BX424">
            <v>0</v>
          </cell>
          <cell r="CV424">
            <v>0</v>
          </cell>
          <cell r="CW424">
            <v>0</v>
          </cell>
        </row>
        <row r="425">
          <cell r="B425" t="str">
            <v>อช.ธารเสด็จ-เกาะพะงัน</v>
          </cell>
          <cell r="O425">
            <v>0</v>
          </cell>
          <cell r="P425">
            <v>1</v>
          </cell>
          <cell r="S425">
            <v>0</v>
          </cell>
          <cell r="V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N425">
            <v>1</v>
          </cell>
          <cell r="AO425">
            <v>2</v>
          </cell>
          <cell r="AP425">
            <v>56</v>
          </cell>
          <cell r="BU425">
            <v>111920.52</v>
          </cell>
          <cell r="BV425">
            <v>0</v>
          </cell>
          <cell r="BX425">
            <v>0</v>
          </cell>
          <cell r="CV425">
            <v>0</v>
          </cell>
          <cell r="CW425">
            <v>0</v>
          </cell>
        </row>
        <row r="426">
          <cell r="B426" t="str">
            <v>ขหล.ป่าเลนคลองม่วงกลวง</v>
          </cell>
          <cell r="O426">
            <v>0</v>
          </cell>
          <cell r="P426">
            <v>0</v>
          </cell>
          <cell r="S426">
            <v>0</v>
          </cell>
          <cell r="V426">
            <v>1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N426">
            <v>0</v>
          </cell>
          <cell r="AO426">
            <v>0</v>
          </cell>
          <cell r="AP426">
            <v>0</v>
          </cell>
          <cell r="BU426">
            <v>0</v>
          </cell>
          <cell r="BV426">
            <v>0</v>
          </cell>
          <cell r="BX426">
            <v>13</v>
          </cell>
          <cell r="CV426">
            <v>0</v>
          </cell>
          <cell r="CW426">
            <v>0</v>
          </cell>
        </row>
        <row r="427">
          <cell r="B427" t="str">
            <v>ขสป.เขาบรรทัด</v>
          </cell>
          <cell r="O427">
            <v>0</v>
          </cell>
          <cell r="P427">
            <v>0</v>
          </cell>
          <cell r="S427">
            <v>0</v>
          </cell>
          <cell r="V427">
            <v>1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N427">
            <v>0</v>
          </cell>
          <cell r="AO427">
            <v>0</v>
          </cell>
          <cell r="AP427">
            <v>0</v>
          </cell>
          <cell r="BU427">
            <v>0</v>
          </cell>
          <cell r="BV427">
            <v>1500</v>
          </cell>
          <cell r="BX427">
            <v>0</v>
          </cell>
          <cell r="CV427">
            <v>0</v>
          </cell>
          <cell r="CW427">
            <v>5.3</v>
          </cell>
        </row>
        <row r="428">
          <cell r="B428" t="str">
            <v>ขสป.เขาบรรทัด</v>
          </cell>
          <cell r="O428">
            <v>1</v>
          </cell>
          <cell r="P428">
            <v>0</v>
          </cell>
          <cell r="S428">
            <v>0</v>
          </cell>
          <cell r="V428">
            <v>1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N428">
            <v>0</v>
          </cell>
          <cell r="AO428">
            <v>0</v>
          </cell>
          <cell r="AP428">
            <v>0</v>
          </cell>
          <cell r="BU428">
            <v>0</v>
          </cell>
          <cell r="BV428">
            <v>15000</v>
          </cell>
          <cell r="BX428">
            <v>0</v>
          </cell>
          <cell r="CV428">
            <v>0</v>
          </cell>
          <cell r="CW428">
            <v>0</v>
          </cell>
        </row>
        <row r="429">
          <cell r="B429" t="str">
            <v>อช.น้ำตกหงาว</v>
          </cell>
          <cell r="O429">
            <v>0</v>
          </cell>
          <cell r="P429">
            <v>0</v>
          </cell>
          <cell r="S429">
            <v>1</v>
          </cell>
          <cell r="V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94</v>
          </cell>
          <cell r="AH429">
            <v>2.3690000000000002</v>
          </cell>
          <cell r="AN429">
            <v>0</v>
          </cell>
          <cell r="AO429">
            <v>0</v>
          </cell>
          <cell r="AP429">
            <v>0</v>
          </cell>
          <cell r="BU429">
            <v>0</v>
          </cell>
          <cell r="BV429">
            <v>8812.68</v>
          </cell>
          <cell r="BX429">
            <v>0</v>
          </cell>
          <cell r="CV429">
            <v>0</v>
          </cell>
          <cell r="CW429">
            <v>0</v>
          </cell>
        </row>
        <row r="430">
          <cell r="B430" t="str">
            <v>อช.หมู่เกาะชุมพร</v>
          </cell>
          <cell r="O430">
            <v>0</v>
          </cell>
          <cell r="P430">
            <v>1</v>
          </cell>
          <cell r="S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N430">
            <v>1</v>
          </cell>
          <cell r="AO430">
            <v>1</v>
          </cell>
          <cell r="AP430">
            <v>37.200000000000003</v>
          </cell>
          <cell r="BU430">
            <v>118330</v>
          </cell>
          <cell r="BV430">
            <v>0</v>
          </cell>
          <cell r="BX430">
            <v>0</v>
          </cell>
          <cell r="CV430">
            <v>0</v>
          </cell>
          <cell r="CW430">
            <v>0</v>
          </cell>
        </row>
        <row r="431">
          <cell r="B431" t="str">
            <v>อช.น้ำตกโยง</v>
          </cell>
          <cell r="O431">
            <v>0</v>
          </cell>
          <cell r="P431">
            <v>1</v>
          </cell>
          <cell r="S431">
            <v>0</v>
          </cell>
          <cell r="V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N431">
            <v>2</v>
          </cell>
          <cell r="AO431">
            <v>0</v>
          </cell>
          <cell r="AP431">
            <v>8</v>
          </cell>
          <cell r="BU431">
            <v>212949</v>
          </cell>
          <cell r="BV431">
            <v>0</v>
          </cell>
          <cell r="BX431">
            <v>0</v>
          </cell>
          <cell r="CV431">
            <v>0</v>
          </cell>
          <cell r="CW431">
            <v>0</v>
          </cell>
        </row>
        <row r="432">
          <cell r="B432" t="str">
            <v>ขหล.ทุ่งทะเล</v>
          </cell>
          <cell r="O432">
            <v>1</v>
          </cell>
          <cell r="P432">
            <v>0</v>
          </cell>
          <cell r="S432">
            <v>0</v>
          </cell>
          <cell r="V432">
            <v>1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N432">
            <v>0</v>
          </cell>
          <cell r="AO432">
            <v>0</v>
          </cell>
          <cell r="AP432">
            <v>0</v>
          </cell>
          <cell r="BU432">
            <v>0</v>
          </cell>
          <cell r="BV432">
            <v>0</v>
          </cell>
          <cell r="BX432">
            <v>1</v>
          </cell>
          <cell r="CV432">
            <v>0</v>
          </cell>
          <cell r="CW432">
            <v>0</v>
          </cell>
        </row>
        <row r="433">
          <cell r="B433" t="str">
            <v>ขหล.หมู่เกาะระ-เกาะพระทอง</v>
          </cell>
          <cell r="O433">
            <v>0</v>
          </cell>
          <cell r="P433">
            <v>1</v>
          </cell>
          <cell r="S433">
            <v>0</v>
          </cell>
          <cell r="V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N433">
            <v>2</v>
          </cell>
          <cell r="AO433">
            <v>0</v>
          </cell>
          <cell r="AP433">
            <v>64</v>
          </cell>
          <cell r="BU433">
            <v>147407.51</v>
          </cell>
          <cell r="BV433">
            <v>0</v>
          </cell>
          <cell r="BX433">
            <v>0</v>
          </cell>
          <cell r="CV433">
            <v>0</v>
          </cell>
          <cell r="CW433">
            <v>0</v>
          </cell>
        </row>
        <row r="434">
          <cell r="B434" t="str">
            <v>ขสป.เขาบรรทัด</v>
          </cell>
          <cell r="O434">
            <v>2</v>
          </cell>
          <cell r="P434">
            <v>0</v>
          </cell>
          <cell r="S434">
            <v>1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120</v>
          </cell>
          <cell r="AF434">
            <v>0.2</v>
          </cell>
          <cell r="AG434">
            <v>128</v>
          </cell>
          <cell r="AH434">
            <v>0.25</v>
          </cell>
          <cell r="AN434">
            <v>0</v>
          </cell>
          <cell r="AO434">
            <v>0</v>
          </cell>
          <cell r="AP434">
            <v>0</v>
          </cell>
          <cell r="BU434">
            <v>0</v>
          </cell>
          <cell r="BV434">
            <v>300</v>
          </cell>
          <cell r="BX434">
            <v>0</v>
          </cell>
          <cell r="CV434">
            <v>0</v>
          </cell>
          <cell r="CW434">
            <v>0</v>
          </cell>
        </row>
        <row r="435">
          <cell r="B435" t="str">
            <v>ขหล.ทะเลน้อย</v>
          </cell>
          <cell r="O435">
            <v>0</v>
          </cell>
          <cell r="P435">
            <v>0</v>
          </cell>
          <cell r="S435">
            <v>1</v>
          </cell>
          <cell r="V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215</v>
          </cell>
          <cell r="AF435">
            <v>2.0499999999999998</v>
          </cell>
          <cell r="AG435">
            <v>0</v>
          </cell>
          <cell r="AH435">
            <v>0</v>
          </cell>
          <cell r="AN435">
            <v>0</v>
          </cell>
          <cell r="AO435">
            <v>0</v>
          </cell>
          <cell r="AP435">
            <v>0</v>
          </cell>
          <cell r="BU435">
            <v>0</v>
          </cell>
          <cell r="BV435">
            <v>4300</v>
          </cell>
          <cell r="BX435">
            <v>0</v>
          </cell>
          <cell r="CV435">
            <v>0</v>
          </cell>
          <cell r="CW435">
            <v>0</v>
          </cell>
        </row>
        <row r="436">
          <cell r="B436" t="str">
            <v>อช.เขาปู่-เขาย่า</v>
          </cell>
          <cell r="O436">
            <v>0</v>
          </cell>
          <cell r="P436">
            <v>1</v>
          </cell>
          <cell r="S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N436">
            <v>7</v>
          </cell>
          <cell r="AO436">
            <v>1</v>
          </cell>
          <cell r="AP436">
            <v>86.38</v>
          </cell>
          <cell r="BU436">
            <v>583356</v>
          </cell>
          <cell r="BV436">
            <v>0</v>
          </cell>
          <cell r="BX436">
            <v>0</v>
          </cell>
          <cell r="CV436">
            <v>0</v>
          </cell>
          <cell r="CW436">
            <v>0</v>
          </cell>
        </row>
        <row r="437">
          <cell r="B437" t="str">
            <v>อช.เขาปู่-เขาย่า</v>
          </cell>
          <cell r="O437">
            <v>0</v>
          </cell>
          <cell r="P437">
            <v>1</v>
          </cell>
          <cell r="S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N437">
            <v>0</v>
          </cell>
          <cell r="AO437">
            <v>1</v>
          </cell>
          <cell r="AP437">
            <v>60.13</v>
          </cell>
          <cell r="BU437">
            <v>31279</v>
          </cell>
          <cell r="BV437">
            <v>0</v>
          </cell>
          <cell r="BX437">
            <v>0</v>
          </cell>
          <cell r="CV437">
            <v>0</v>
          </cell>
          <cell r="CW437">
            <v>0</v>
          </cell>
        </row>
        <row r="438">
          <cell r="B438" t="str">
            <v>ขหล.เขาปะช้าง-แหลมขาม</v>
          </cell>
          <cell r="O438">
            <v>0</v>
          </cell>
          <cell r="P438">
            <v>0</v>
          </cell>
          <cell r="S438">
            <v>1</v>
          </cell>
          <cell r="V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</v>
          </cell>
          <cell r="AF438">
            <v>0.69</v>
          </cell>
          <cell r="AG438">
            <v>0</v>
          </cell>
          <cell r="AH438">
            <v>0</v>
          </cell>
          <cell r="AN438">
            <v>0</v>
          </cell>
          <cell r="AO438">
            <v>0</v>
          </cell>
          <cell r="AP438">
            <v>0</v>
          </cell>
          <cell r="BU438">
            <v>0</v>
          </cell>
          <cell r="BV438">
            <v>8000</v>
          </cell>
          <cell r="BX438">
            <v>0</v>
          </cell>
          <cell r="CV438">
            <v>0</v>
          </cell>
          <cell r="CW438">
            <v>0</v>
          </cell>
        </row>
        <row r="439">
          <cell r="B439" t="str">
            <v>อช.ใต้ร่มเย็น</v>
          </cell>
          <cell r="O439">
            <v>0</v>
          </cell>
          <cell r="P439">
            <v>1</v>
          </cell>
          <cell r="S439">
            <v>0</v>
          </cell>
          <cell r="V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N439">
            <v>1</v>
          </cell>
          <cell r="AO439">
            <v>2</v>
          </cell>
          <cell r="AP439">
            <v>86</v>
          </cell>
          <cell r="BU439">
            <v>117038.83</v>
          </cell>
          <cell r="BV439">
            <v>0</v>
          </cell>
          <cell r="BX439">
            <v>0</v>
          </cell>
          <cell r="CV439">
            <v>0</v>
          </cell>
          <cell r="CW439">
            <v>0</v>
          </cell>
        </row>
        <row r="440">
          <cell r="B440" t="str">
            <v>อช.ใต้ร่มเย็น</v>
          </cell>
          <cell r="O440">
            <v>0</v>
          </cell>
          <cell r="P440">
            <v>1</v>
          </cell>
          <cell r="S440">
            <v>0</v>
          </cell>
          <cell r="V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10</v>
          </cell>
          <cell r="AF440">
            <v>5.8</v>
          </cell>
          <cell r="AG440">
            <v>0</v>
          </cell>
          <cell r="AH440">
            <v>0</v>
          </cell>
          <cell r="AN440">
            <v>1</v>
          </cell>
          <cell r="AO440">
            <v>0</v>
          </cell>
          <cell r="AP440">
            <v>47</v>
          </cell>
          <cell r="BU440">
            <v>76262.914999999994</v>
          </cell>
          <cell r="BV440">
            <v>2030</v>
          </cell>
          <cell r="BX440">
            <v>0</v>
          </cell>
          <cell r="CV440">
            <v>0</v>
          </cell>
          <cell r="CW440">
            <v>0</v>
          </cell>
        </row>
        <row r="441">
          <cell r="B441" t="str">
            <v>อช.ใต้ร่มเย็น</v>
          </cell>
          <cell r="O441">
            <v>0</v>
          </cell>
          <cell r="P441">
            <v>1</v>
          </cell>
          <cell r="S441">
            <v>0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N441">
            <v>13</v>
          </cell>
          <cell r="AO441">
            <v>0</v>
          </cell>
          <cell r="AP441">
            <v>51</v>
          </cell>
          <cell r="BU441">
            <v>1132070</v>
          </cell>
          <cell r="BV441">
            <v>0</v>
          </cell>
          <cell r="BX441">
            <v>0</v>
          </cell>
          <cell r="CV441">
            <v>0</v>
          </cell>
          <cell r="CW441">
            <v>0</v>
          </cell>
        </row>
        <row r="442">
          <cell r="B442" t="str">
            <v>ขสป.เขาบรรทัด</v>
          </cell>
          <cell r="O442">
            <v>0</v>
          </cell>
          <cell r="P442">
            <v>1</v>
          </cell>
          <cell r="S442">
            <v>0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N442">
            <v>2</v>
          </cell>
          <cell r="AO442">
            <v>0</v>
          </cell>
          <cell r="AP442">
            <v>35</v>
          </cell>
          <cell r="BU442">
            <v>142459.79999999999</v>
          </cell>
          <cell r="BV442">
            <v>0</v>
          </cell>
          <cell r="BX442">
            <v>0</v>
          </cell>
          <cell r="CV442">
            <v>0</v>
          </cell>
          <cell r="CW442">
            <v>0</v>
          </cell>
        </row>
        <row r="443">
          <cell r="B443" t="str">
            <v>อช.บูโด-สุไหงปาดี</v>
          </cell>
          <cell r="O443">
            <v>0</v>
          </cell>
          <cell r="P443">
            <v>0</v>
          </cell>
          <cell r="S443">
            <v>1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2</v>
          </cell>
          <cell r="AH443">
            <v>2.15</v>
          </cell>
          <cell r="AN443">
            <v>0</v>
          </cell>
          <cell r="AO443">
            <v>0</v>
          </cell>
          <cell r="AP443">
            <v>0</v>
          </cell>
          <cell r="BU443">
            <v>0</v>
          </cell>
          <cell r="BV443">
            <v>86000</v>
          </cell>
          <cell r="BX443">
            <v>0</v>
          </cell>
          <cell r="CV443">
            <v>0</v>
          </cell>
          <cell r="CW443">
            <v>0</v>
          </cell>
        </row>
        <row r="444">
          <cell r="B444" t="str">
            <v>ขสป.เขาบรรทัด</v>
          </cell>
          <cell r="O444">
            <v>2</v>
          </cell>
          <cell r="P444">
            <v>0</v>
          </cell>
          <cell r="S444">
            <v>0</v>
          </cell>
          <cell r="V444">
            <v>1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N444">
            <v>0</v>
          </cell>
          <cell r="AO444">
            <v>0</v>
          </cell>
          <cell r="AP444">
            <v>0</v>
          </cell>
          <cell r="BU444">
            <v>0</v>
          </cell>
          <cell r="BV444">
            <v>0</v>
          </cell>
          <cell r="BX444">
            <v>0</v>
          </cell>
          <cell r="CV444">
            <v>0</v>
          </cell>
          <cell r="CW444">
            <v>40</v>
          </cell>
        </row>
        <row r="445">
          <cell r="B445" t="str">
            <v>อช.ธารเสด็จ-เกาะพะงัน</v>
          </cell>
          <cell r="O445">
            <v>0</v>
          </cell>
          <cell r="P445">
            <v>1</v>
          </cell>
          <cell r="S445">
            <v>0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N445">
            <v>5</v>
          </cell>
          <cell r="AO445">
            <v>1</v>
          </cell>
          <cell r="AP445">
            <v>57</v>
          </cell>
          <cell r="BU445">
            <v>368006.95</v>
          </cell>
          <cell r="BV445">
            <v>0</v>
          </cell>
          <cell r="BX445">
            <v>0</v>
          </cell>
          <cell r="CV445">
            <v>0</v>
          </cell>
          <cell r="CW445">
            <v>0</v>
          </cell>
        </row>
        <row r="446">
          <cell r="B446" t="str">
            <v>อช.ใต้ร่มเย็น</v>
          </cell>
          <cell r="O446">
            <v>0</v>
          </cell>
          <cell r="P446">
            <v>1</v>
          </cell>
          <cell r="S446">
            <v>0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N446">
            <v>8</v>
          </cell>
          <cell r="AO446">
            <v>1</v>
          </cell>
          <cell r="AP446">
            <v>48</v>
          </cell>
          <cell r="BU446">
            <v>740448</v>
          </cell>
          <cell r="BV446">
            <v>0</v>
          </cell>
          <cell r="BX446">
            <v>0</v>
          </cell>
          <cell r="CV446">
            <v>0</v>
          </cell>
          <cell r="CW446">
            <v>0</v>
          </cell>
        </row>
        <row r="447">
          <cell r="B447" t="str">
            <v>อช.ใต้ร่มเย็น</v>
          </cell>
          <cell r="O447">
            <v>0</v>
          </cell>
          <cell r="P447">
            <v>1</v>
          </cell>
          <cell r="S447">
            <v>0</v>
          </cell>
          <cell r="V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N447">
            <v>6</v>
          </cell>
          <cell r="AO447">
            <v>1</v>
          </cell>
          <cell r="AP447">
            <v>38</v>
          </cell>
          <cell r="BU447">
            <v>561750</v>
          </cell>
          <cell r="BV447">
            <v>0</v>
          </cell>
          <cell r="BX447">
            <v>0</v>
          </cell>
          <cell r="CV447">
            <v>0</v>
          </cell>
          <cell r="CW447">
            <v>0</v>
          </cell>
        </row>
        <row r="448">
          <cell r="B448" t="str">
            <v>อช.ใต้ร่มเย็น</v>
          </cell>
          <cell r="O448">
            <v>0</v>
          </cell>
          <cell r="P448">
            <v>1</v>
          </cell>
          <cell r="S448">
            <v>0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N448">
            <v>16</v>
          </cell>
          <cell r="AO448">
            <v>1</v>
          </cell>
          <cell r="AP448">
            <v>37</v>
          </cell>
          <cell r="BU448">
            <v>1445511</v>
          </cell>
          <cell r="BV448">
            <v>0</v>
          </cell>
          <cell r="BX448">
            <v>0</v>
          </cell>
          <cell r="CV448">
            <v>0</v>
          </cell>
          <cell r="CW448">
            <v>0</v>
          </cell>
        </row>
        <row r="449">
          <cell r="B449" t="str">
            <v>อช.บูโด-สุไหงปาดี</v>
          </cell>
          <cell r="O449">
            <v>0</v>
          </cell>
          <cell r="P449">
            <v>0</v>
          </cell>
          <cell r="S449">
            <v>1</v>
          </cell>
          <cell r="V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53</v>
          </cell>
          <cell r="AH449">
            <v>0.91</v>
          </cell>
          <cell r="AN449">
            <v>0</v>
          </cell>
          <cell r="AO449">
            <v>0</v>
          </cell>
          <cell r="AP449">
            <v>0</v>
          </cell>
          <cell r="BU449">
            <v>36400</v>
          </cell>
          <cell r="BV449">
            <v>0</v>
          </cell>
          <cell r="BX449">
            <v>0</v>
          </cell>
          <cell r="CV449">
            <v>0</v>
          </cell>
          <cell r="CW449">
            <v>0</v>
          </cell>
        </row>
        <row r="450">
          <cell r="B450" t="str">
            <v>อช.ใต้ร่มเย็น</v>
          </cell>
          <cell r="O450">
            <v>0</v>
          </cell>
          <cell r="P450">
            <v>1</v>
          </cell>
          <cell r="S450">
            <v>0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N450">
            <v>6</v>
          </cell>
          <cell r="AO450">
            <v>1</v>
          </cell>
          <cell r="AP450">
            <v>17</v>
          </cell>
          <cell r="BU450">
            <v>554625</v>
          </cell>
          <cell r="BV450">
            <v>0</v>
          </cell>
          <cell r="BX450">
            <v>0</v>
          </cell>
          <cell r="CV450">
            <v>0</v>
          </cell>
          <cell r="CW450">
            <v>0</v>
          </cell>
        </row>
        <row r="451">
          <cell r="B451" t="str">
            <v>อช.ใต้ร่มเย็น</v>
          </cell>
          <cell r="O451">
            <v>0</v>
          </cell>
          <cell r="P451">
            <v>1</v>
          </cell>
          <cell r="S451">
            <v>0</v>
          </cell>
          <cell r="V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N451">
            <v>24</v>
          </cell>
          <cell r="AO451">
            <v>0</v>
          </cell>
          <cell r="AP451">
            <v>32</v>
          </cell>
          <cell r="BU451">
            <v>2130227</v>
          </cell>
          <cell r="BV451">
            <v>0</v>
          </cell>
          <cell r="BX451">
            <v>0</v>
          </cell>
          <cell r="CV451">
            <v>0</v>
          </cell>
          <cell r="CW451">
            <v>0</v>
          </cell>
        </row>
        <row r="452">
          <cell r="B452" t="str">
            <v>ขสป.โตนงาช้าง</v>
          </cell>
          <cell r="O452">
            <v>0</v>
          </cell>
          <cell r="P452">
            <v>0</v>
          </cell>
          <cell r="S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8</v>
          </cell>
          <cell r="AH452">
            <v>0.08</v>
          </cell>
          <cell r="AN452">
            <v>0</v>
          </cell>
          <cell r="AO452">
            <v>0</v>
          </cell>
          <cell r="AP452">
            <v>0</v>
          </cell>
          <cell r="BU452">
            <v>0</v>
          </cell>
          <cell r="BV452">
            <v>960</v>
          </cell>
          <cell r="BX452">
            <v>0</v>
          </cell>
          <cell r="CV452">
            <v>0</v>
          </cell>
          <cell r="CW452">
            <v>0</v>
          </cell>
        </row>
        <row r="453">
          <cell r="B453" t="str">
            <v>ขสป.เขาประ-บางคราม</v>
          </cell>
          <cell r="O453">
            <v>1</v>
          </cell>
          <cell r="P453">
            <v>0</v>
          </cell>
          <cell r="S453">
            <v>0</v>
          </cell>
          <cell r="V453">
            <v>1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N453">
            <v>0</v>
          </cell>
          <cell r="AO453">
            <v>0</v>
          </cell>
          <cell r="AP453">
            <v>0</v>
          </cell>
          <cell r="BU453">
            <v>0</v>
          </cell>
          <cell r="BV453">
            <v>30560</v>
          </cell>
          <cell r="BX453">
            <v>0</v>
          </cell>
          <cell r="CV453">
            <v>1</v>
          </cell>
          <cell r="CW453">
            <v>0</v>
          </cell>
        </row>
        <row r="454">
          <cell r="B454" t="str">
            <v>ขสป.อุทยานเสด็จในกรม กรมหลวงชุมพร ด้านทิศใต้</v>
          </cell>
          <cell r="O454">
            <v>0</v>
          </cell>
          <cell r="P454">
            <v>1</v>
          </cell>
          <cell r="S454">
            <v>0</v>
          </cell>
          <cell r="V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N454">
            <v>6</v>
          </cell>
          <cell r="AO454">
            <v>3</v>
          </cell>
          <cell r="AP454">
            <v>82</v>
          </cell>
          <cell r="BU454">
            <v>1042500</v>
          </cell>
          <cell r="BV454">
            <v>0</v>
          </cell>
          <cell r="BX454">
            <v>0</v>
          </cell>
          <cell r="CV454">
            <v>0</v>
          </cell>
          <cell r="CW454">
            <v>0</v>
          </cell>
        </row>
        <row r="455">
          <cell r="B455" t="str">
            <v>อช.หมู่เกาะชุมพร</v>
          </cell>
          <cell r="O455">
            <v>0</v>
          </cell>
          <cell r="P455">
            <v>1</v>
          </cell>
          <cell r="S455">
            <v>0</v>
          </cell>
          <cell r="V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N455">
            <v>7</v>
          </cell>
          <cell r="AO455">
            <v>3</v>
          </cell>
          <cell r="AP455">
            <v>68</v>
          </cell>
          <cell r="BU455">
            <v>937173.6</v>
          </cell>
          <cell r="BV455">
            <v>0</v>
          </cell>
          <cell r="BX455">
            <v>0</v>
          </cell>
          <cell r="CV455">
            <v>0</v>
          </cell>
          <cell r="CW455">
            <v>0</v>
          </cell>
        </row>
        <row r="456">
          <cell r="B456" t="str">
            <v>ขสป.เขาบรรทัด</v>
          </cell>
          <cell r="O456">
            <v>0</v>
          </cell>
          <cell r="P456">
            <v>1</v>
          </cell>
          <cell r="S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N456">
            <v>5</v>
          </cell>
          <cell r="AO456">
            <v>2</v>
          </cell>
          <cell r="AP456">
            <v>63</v>
          </cell>
          <cell r="BU456">
            <v>386091.67</v>
          </cell>
          <cell r="BV456">
            <v>0</v>
          </cell>
          <cell r="BX456">
            <v>0</v>
          </cell>
          <cell r="CV456">
            <v>0</v>
          </cell>
          <cell r="CW456">
            <v>0</v>
          </cell>
        </row>
        <row r="457">
          <cell r="B457" t="str">
            <v>อช.เขานัน</v>
          </cell>
          <cell r="O457">
            <v>0</v>
          </cell>
          <cell r="P457">
            <v>0</v>
          </cell>
          <cell r="S457">
            <v>1</v>
          </cell>
          <cell r="V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109</v>
          </cell>
          <cell r="AH457">
            <v>4.18</v>
          </cell>
          <cell r="AN457">
            <v>0</v>
          </cell>
          <cell r="AO457">
            <v>0</v>
          </cell>
          <cell r="AP457">
            <v>0</v>
          </cell>
          <cell r="BU457">
            <v>0</v>
          </cell>
          <cell r="BV457">
            <v>3344</v>
          </cell>
          <cell r="BX457">
            <v>0</v>
          </cell>
          <cell r="CV457">
            <v>0</v>
          </cell>
          <cell r="CW457">
            <v>0</v>
          </cell>
        </row>
        <row r="458">
          <cell r="B458" t="str">
            <v>อช.หมู่เกาะลันตา</v>
          </cell>
          <cell r="O458">
            <v>1</v>
          </cell>
          <cell r="P458">
            <v>0</v>
          </cell>
          <cell r="S458">
            <v>0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N458">
            <v>0</v>
          </cell>
          <cell r="AO458">
            <v>0</v>
          </cell>
          <cell r="AP458">
            <v>0</v>
          </cell>
          <cell r="BU458">
            <v>0</v>
          </cell>
          <cell r="BV458">
            <v>0</v>
          </cell>
          <cell r="BX458">
            <v>0</v>
          </cell>
          <cell r="CV458">
            <v>0</v>
          </cell>
          <cell r="CW458">
            <v>4</v>
          </cell>
        </row>
        <row r="459">
          <cell r="B459" t="str">
            <v>ขหล.ทุ่งทะเล</v>
          </cell>
          <cell r="O459">
            <v>1</v>
          </cell>
          <cell r="P459">
            <v>0</v>
          </cell>
          <cell r="S459">
            <v>0</v>
          </cell>
          <cell r="V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N459">
            <v>0</v>
          </cell>
          <cell r="AO459">
            <v>0</v>
          </cell>
          <cell r="AP459">
            <v>0</v>
          </cell>
          <cell r="BU459">
            <v>0</v>
          </cell>
          <cell r="BV459">
            <v>0</v>
          </cell>
          <cell r="BX459">
            <v>3</v>
          </cell>
          <cell r="CV459">
            <v>0</v>
          </cell>
          <cell r="CW459">
            <v>0</v>
          </cell>
        </row>
        <row r="460">
          <cell r="B460" t="str">
            <v>ขสป.เขาบรรทัด</v>
          </cell>
          <cell r="O460">
            <v>0</v>
          </cell>
          <cell r="P460">
            <v>1</v>
          </cell>
          <cell r="S460">
            <v>0</v>
          </cell>
          <cell r="V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N460">
            <v>5</v>
          </cell>
          <cell r="AO460">
            <v>0</v>
          </cell>
          <cell r="AP460">
            <v>38</v>
          </cell>
          <cell r="BU460">
            <v>347704.3</v>
          </cell>
          <cell r="BV460">
            <v>0</v>
          </cell>
          <cell r="BX460">
            <v>0</v>
          </cell>
          <cell r="CV460">
            <v>0</v>
          </cell>
          <cell r="CW460">
            <v>0</v>
          </cell>
        </row>
        <row r="461">
          <cell r="B461" t="str">
            <v>อช.ทะเลบัน</v>
          </cell>
          <cell r="O461">
            <v>0</v>
          </cell>
          <cell r="P461">
            <v>0</v>
          </cell>
          <cell r="S461">
            <v>1</v>
          </cell>
          <cell r="V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3</v>
          </cell>
          <cell r="AF461">
            <v>3.09</v>
          </cell>
          <cell r="AG461">
            <v>0</v>
          </cell>
          <cell r="AH461">
            <v>0</v>
          </cell>
          <cell r="AN461">
            <v>0</v>
          </cell>
          <cell r="AO461">
            <v>0</v>
          </cell>
          <cell r="AP461">
            <v>0</v>
          </cell>
          <cell r="BU461">
            <v>0</v>
          </cell>
          <cell r="BV461">
            <v>3600</v>
          </cell>
          <cell r="BX461">
            <v>0</v>
          </cell>
          <cell r="CV461">
            <v>0</v>
          </cell>
          <cell r="CW461">
            <v>0</v>
          </cell>
        </row>
        <row r="462">
          <cell r="B462" t="str">
            <v>อช.เขานัน</v>
          </cell>
          <cell r="O462">
            <v>0</v>
          </cell>
          <cell r="P462">
            <v>1</v>
          </cell>
          <cell r="S462">
            <v>0</v>
          </cell>
          <cell r="V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N462">
            <v>4</v>
          </cell>
          <cell r="AO462">
            <v>3</v>
          </cell>
          <cell r="AP462">
            <v>8</v>
          </cell>
          <cell r="BU462">
            <v>325524.92</v>
          </cell>
          <cell r="BV462">
            <v>0</v>
          </cell>
          <cell r="BX462">
            <v>0</v>
          </cell>
          <cell r="CV462">
            <v>0</v>
          </cell>
          <cell r="CW462">
            <v>0</v>
          </cell>
        </row>
        <row r="463">
          <cell r="B463" t="str">
            <v>ขสป.อุทยานเสด็จในกรม กรมหลวงชุมพร ด้านทิศใต้</v>
          </cell>
          <cell r="O463">
            <v>1</v>
          </cell>
          <cell r="P463">
            <v>1</v>
          </cell>
          <cell r="S463">
            <v>0</v>
          </cell>
          <cell r="V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N463">
            <v>2</v>
          </cell>
          <cell r="AO463">
            <v>0</v>
          </cell>
          <cell r="AP463">
            <v>0</v>
          </cell>
          <cell r="BU463">
            <v>94913</v>
          </cell>
          <cell r="BV463">
            <v>0</v>
          </cell>
          <cell r="BX463">
            <v>0</v>
          </cell>
          <cell r="CV463">
            <v>0</v>
          </cell>
          <cell r="CW463">
            <v>0</v>
          </cell>
        </row>
        <row r="464">
          <cell r="B464" t="str">
            <v>ขสป.เขาบรรทัด</v>
          </cell>
          <cell r="O464">
            <v>0</v>
          </cell>
          <cell r="P464">
            <v>0</v>
          </cell>
          <cell r="S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3</v>
          </cell>
          <cell r="AF464">
            <v>1.38</v>
          </cell>
          <cell r="AG464">
            <v>7</v>
          </cell>
          <cell r="AH464">
            <v>0.22</v>
          </cell>
          <cell r="AN464">
            <v>0</v>
          </cell>
          <cell r="AO464">
            <v>0</v>
          </cell>
          <cell r="AP464">
            <v>0</v>
          </cell>
          <cell r="BU464">
            <v>0</v>
          </cell>
          <cell r="BV464">
            <v>50560</v>
          </cell>
          <cell r="BX464">
            <v>0</v>
          </cell>
          <cell r="CV464">
            <v>0</v>
          </cell>
          <cell r="CW464">
            <v>0</v>
          </cell>
        </row>
        <row r="465">
          <cell r="B465" t="str">
            <v>ขสป.เขาบรรทัด</v>
          </cell>
          <cell r="O465">
            <v>0</v>
          </cell>
          <cell r="P465">
            <v>1</v>
          </cell>
          <cell r="S465">
            <v>0</v>
          </cell>
          <cell r="V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N465">
            <v>7</v>
          </cell>
          <cell r="AO465">
            <v>3</v>
          </cell>
          <cell r="AP465">
            <v>12</v>
          </cell>
          <cell r="BU465">
            <v>530940.03</v>
          </cell>
          <cell r="BV465">
            <v>0</v>
          </cell>
          <cell r="BX465">
            <v>0</v>
          </cell>
          <cell r="CV465">
            <v>0</v>
          </cell>
          <cell r="CW465">
            <v>0</v>
          </cell>
        </row>
        <row r="466">
          <cell r="B466" t="str">
            <v>อช.เขาหลวง</v>
          </cell>
          <cell r="O466">
            <v>1</v>
          </cell>
          <cell r="P466">
            <v>1</v>
          </cell>
          <cell r="S466">
            <v>0</v>
          </cell>
          <cell r="V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N466">
            <v>0</v>
          </cell>
          <cell r="AO466">
            <v>3</v>
          </cell>
          <cell r="AP466">
            <v>56</v>
          </cell>
          <cell r="BU466">
            <v>89182</v>
          </cell>
          <cell r="BV466">
            <v>0</v>
          </cell>
          <cell r="BX466">
            <v>0</v>
          </cell>
          <cell r="CV466">
            <v>0</v>
          </cell>
          <cell r="CW466">
            <v>0</v>
          </cell>
        </row>
        <row r="467">
          <cell r="B467" t="str">
            <v>อช.บูโด-สุไหงปาดี</v>
          </cell>
          <cell r="O467">
            <v>0</v>
          </cell>
          <cell r="P467">
            <v>0</v>
          </cell>
          <cell r="S467">
            <v>1</v>
          </cell>
          <cell r="V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1</v>
          </cell>
          <cell r="AF467">
            <v>2.86</v>
          </cell>
          <cell r="AG467">
            <v>24</v>
          </cell>
          <cell r="AH467">
            <v>0.94</v>
          </cell>
          <cell r="AN467">
            <v>0</v>
          </cell>
          <cell r="AO467">
            <v>0</v>
          </cell>
          <cell r="AP467">
            <v>0</v>
          </cell>
          <cell r="BU467">
            <v>0</v>
          </cell>
          <cell r="BV467">
            <v>54760</v>
          </cell>
          <cell r="BX467">
            <v>0</v>
          </cell>
          <cell r="CV467">
            <v>0</v>
          </cell>
          <cell r="CW467">
            <v>0</v>
          </cell>
        </row>
        <row r="468">
          <cell r="B468" t="str">
            <v>อช.บูโด-สุไหงปาดี</v>
          </cell>
          <cell r="O468">
            <v>0</v>
          </cell>
          <cell r="P468">
            <v>0</v>
          </cell>
          <cell r="S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4</v>
          </cell>
          <cell r="AF468">
            <v>11.65</v>
          </cell>
          <cell r="AG468">
            <v>26</v>
          </cell>
          <cell r="AH468">
            <v>3.07</v>
          </cell>
          <cell r="AN468">
            <v>0</v>
          </cell>
          <cell r="AO468">
            <v>0</v>
          </cell>
          <cell r="AP468">
            <v>0</v>
          </cell>
          <cell r="BU468">
            <v>0</v>
          </cell>
          <cell r="BV468">
            <v>192700</v>
          </cell>
          <cell r="BX468">
            <v>0</v>
          </cell>
          <cell r="CV468">
            <v>0</v>
          </cell>
          <cell r="CW468">
            <v>0</v>
          </cell>
        </row>
        <row r="469">
          <cell r="B469" t="str">
            <v>ขสป.เขาบรรทัด</v>
          </cell>
          <cell r="O469">
            <v>2</v>
          </cell>
          <cell r="P469">
            <v>0</v>
          </cell>
          <cell r="S469">
            <v>1</v>
          </cell>
          <cell r="V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N469">
            <v>0</v>
          </cell>
          <cell r="AO469">
            <v>0</v>
          </cell>
          <cell r="AP469">
            <v>0</v>
          </cell>
          <cell r="BU469">
            <v>0</v>
          </cell>
          <cell r="BV469">
            <v>12000</v>
          </cell>
          <cell r="BX469">
            <v>0</v>
          </cell>
          <cell r="CV469">
            <v>0</v>
          </cell>
          <cell r="CW469">
            <v>0</v>
          </cell>
        </row>
        <row r="470">
          <cell r="B470" t="str">
            <v>ขสป.ควนแม่ยายหม่อน</v>
          </cell>
          <cell r="O470">
            <v>0</v>
          </cell>
          <cell r="P470">
            <v>1</v>
          </cell>
          <cell r="S470">
            <v>0</v>
          </cell>
          <cell r="V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N470">
            <v>13</v>
          </cell>
          <cell r="AO470">
            <v>1</v>
          </cell>
          <cell r="AP470">
            <v>68</v>
          </cell>
          <cell r="BU470">
            <v>915837.43</v>
          </cell>
          <cell r="BV470">
            <v>0</v>
          </cell>
          <cell r="BX470">
            <v>0</v>
          </cell>
          <cell r="CV470">
            <v>0</v>
          </cell>
          <cell r="CW470">
            <v>0</v>
          </cell>
        </row>
        <row r="471">
          <cell r="B471" t="str">
            <v>ขสป.ควนแม่ยายหม่อน</v>
          </cell>
          <cell r="O471">
            <v>0</v>
          </cell>
          <cell r="P471">
            <v>1</v>
          </cell>
          <cell r="S471">
            <v>0</v>
          </cell>
          <cell r="V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8</v>
          </cell>
          <cell r="AF471">
            <v>11.48</v>
          </cell>
          <cell r="AG471">
            <v>0</v>
          </cell>
          <cell r="AH471">
            <v>0</v>
          </cell>
          <cell r="AN471">
            <v>4</v>
          </cell>
          <cell r="AO471">
            <v>3</v>
          </cell>
          <cell r="AP471">
            <v>56</v>
          </cell>
          <cell r="BU471">
            <v>333714.23</v>
          </cell>
          <cell r="BV471">
            <v>20238</v>
          </cell>
          <cell r="BX471">
            <v>0</v>
          </cell>
          <cell r="CV471">
            <v>0</v>
          </cell>
          <cell r="CW471">
            <v>0</v>
          </cell>
        </row>
        <row r="472">
          <cell r="B472" t="str">
            <v>อช.บูโด-สุไหงปาดี</v>
          </cell>
          <cell r="O472">
            <v>0</v>
          </cell>
          <cell r="P472">
            <v>0</v>
          </cell>
          <cell r="S472">
            <v>1</v>
          </cell>
          <cell r="V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1</v>
          </cell>
          <cell r="AF472">
            <v>3.6</v>
          </cell>
          <cell r="AG472">
            <v>20</v>
          </cell>
          <cell r="AH472">
            <v>0.5</v>
          </cell>
          <cell r="AN472">
            <v>0</v>
          </cell>
          <cell r="AO472">
            <v>0</v>
          </cell>
          <cell r="AP472">
            <v>0</v>
          </cell>
          <cell r="BU472">
            <v>0</v>
          </cell>
          <cell r="BV472">
            <v>41600</v>
          </cell>
          <cell r="BX472">
            <v>0</v>
          </cell>
          <cell r="CV472">
            <v>0</v>
          </cell>
          <cell r="CW472">
            <v>0</v>
          </cell>
        </row>
        <row r="473">
          <cell r="B473" t="str">
            <v>อช.ใต้ร่มเย็น</v>
          </cell>
          <cell r="O473">
            <v>0</v>
          </cell>
          <cell r="P473">
            <v>1</v>
          </cell>
          <cell r="S473">
            <v>0</v>
          </cell>
          <cell r="V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N473">
            <v>12</v>
          </cell>
          <cell r="AO473">
            <v>1</v>
          </cell>
          <cell r="AP473">
            <v>6</v>
          </cell>
          <cell r="BU473">
            <v>1057921</v>
          </cell>
          <cell r="BV473">
            <v>0</v>
          </cell>
          <cell r="BX473">
            <v>0</v>
          </cell>
          <cell r="CV473">
            <v>0</v>
          </cell>
          <cell r="CW473">
            <v>0</v>
          </cell>
        </row>
        <row r="474">
          <cell r="B474" t="str">
            <v>อช.แก่งกรุง</v>
          </cell>
          <cell r="O474">
            <v>2</v>
          </cell>
          <cell r="P474">
            <v>0</v>
          </cell>
          <cell r="S474">
            <v>0</v>
          </cell>
          <cell r="V474">
            <v>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N474">
            <v>0</v>
          </cell>
          <cell r="AO474">
            <v>0</v>
          </cell>
          <cell r="AP474">
            <v>0</v>
          </cell>
          <cell r="BU474">
            <v>0</v>
          </cell>
          <cell r="BV474">
            <v>0</v>
          </cell>
          <cell r="BX474">
            <v>38</v>
          </cell>
          <cell r="CV474">
            <v>21</v>
          </cell>
          <cell r="CW474">
            <v>0</v>
          </cell>
        </row>
        <row r="475">
          <cell r="B475" t="str">
            <v>ขสป.ควนแม่ยายหม่อน</v>
          </cell>
          <cell r="O475">
            <v>0</v>
          </cell>
          <cell r="P475">
            <v>1</v>
          </cell>
          <cell r="S475">
            <v>0</v>
          </cell>
          <cell r="V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N475">
            <v>19</v>
          </cell>
          <cell r="AO475">
            <v>2</v>
          </cell>
          <cell r="AP475">
            <v>80</v>
          </cell>
          <cell r="BU475">
            <v>1344411.1</v>
          </cell>
          <cell r="BV475">
            <v>0</v>
          </cell>
          <cell r="BX475">
            <v>0</v>
          </cell>
          <cell r="CV475">
            <v>0</v>
          </cell>
          <cell r="CW475">
            <v>0</v>
          </cell>
        </row>
        <row r="476">
          <cell r="B476" t="str">
            <v>ขสป.ควนแม่ยายหม่อน</v>
          </cell>
          <cell r="O476">
            <v>0</v>
          </cell>
          <cell r="P476">
            <v>1</v>
          </cell>
          <cell r="S476">
            <v>0</v>
          </cell>
          <cell r="V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N476">
            <v>0</v>
          </cell>
          <cell r="AO476">
            <v>2</v>
          </cell>
          <cell r="AP476">
            <v>28</v>
          </cell>
          <cell r="BU476">
            <v>38899.205000000002</v>
          </cell>
          <cell r="BV476">
            <v>0</v>
          </cell>
          <cell r="BX476">
            <v>0</v>
          </cell>
          <cell r="CV476">
            <v>0</v>
          </cell>
          <cell r="CW476">
            <v>0</v>
          </cell>
        </row>
        <row r="477">
          <cell r="B477" t="str">
            <v>ขสป.ควนแม่ยายหม่อน</v>
          </cell>
          <cell r="O477">
            <v>0</v>
          </cell>
          <cell r="P477">
            <v>1</v>
          </cell>
          <cell r="S477">
            <v>0</v>
          </cell>
          <cell r="V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N477">
            <v>1</v>
          </cell>
          <cell r="AO477">
            <v>1</v>
          </cell>
          <cell r="AP477">
            <v>56</v>
          </cell>
          <cell r="BU477">
            <v>94859.464999999997</v>
          </cell>
          <cell r="BV477">
            <v>0</v>
          </cell>
          <cell r="BX477">
            <v>0</v>
          </cell>
          <cell r="CV477">
            <v>0</v>
          </cell>
          <cell r="CW477">
            <v>0</v>
          </cell>
        </row>
        <row r="478">
          <cell r="B478" t="str">
            <v>ขสป.ควนแม่ยายหม่อน</v>
          </cell>
          <cell r="O478">
            <v>0</v>
          </cell>
          <cell r="P478">
            <v>1</v>
          </cell>
          <cell r="S478">
            <v>0</v>
          </cell>
          <cell r="V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N478">
            <v>1</v>
          </cell>
          <cell r="AO478">
            <v>2</v>
          </cell>
          <cell r="AP478">
            <v>52</v>
          </cell>
          <cell r="BU478">
            <v>111238.07</v>
          </cell>
          <cell r="BV478">
            <v>0</v>
          </cell>
          <cell r="BX478">
            <v>0</v>
          </cell>
          <cell r="CV478">
            <v>0</v>
          </cell>
          <cell r="CW478">
            <v>0</v>
          </cell>
        </row>
        <row r="479">
          <cell r="B479" t="str">
            <v>อช.ใต้ร่มเย็น</v>
          </cell>
          <cell r="O479">
            <v>0</v>
          </cell>
          <cell r="P479">
            <v>1</v>
          </cell>
          <cell r="S479">
            <v>0</v>
          </cell>
          <cell r="V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N479">
            <v>5</v>
          </cell>
          <cell r="AO479">
            <v>1</v>
          </cell>
          <cell r="AP479">
            <v>60</v>
          </cell>
          <cell r="BU479">
            <v>465588</v>
          </cell>
          <cell r="BV479">
            <v>0</v>
          </cell>
          <cell r="BX479">
            <v>0</v>
          </cell>
          <cell r="CV479">
            <v>0</v>
          </cell>
          <cell r="CW479">
            <v>0</v>
          </cell>
        </row>
        <row r="480">
          <cell r="B480" t="str">
            <v>ขสป.เขาบรรทัด</v>
          </cell>
          <cell r="O480">
            <v>0</v>
          </cell>
          <cell r="P480">
            <v>1</v>
          </cell>
          <cell r="S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N480">
            <v>7</v>
          </cell>
          <cell r="AO480">
            <v>2</v>
          </cell>
          <cell r="AP480">
            <v>36</v>
          </cell>
          <cell r="BU480">
            <v>517973.62</v>
          </cell>
          <cell r="BV480">
            <v>0</v>
          </cell>
          <cell r="BX480">
            <v>0</v>
          </cell>
          <cell r="CV480">
            <v>0</v>
          </cell>
          <cell r="CW480">
            <v>0</v>
          </cell>
        </row>
        <row r="481">
          <cell r="B481" t="str">
            <v>ขสป.เขาบรรทัด</v>
          </cell>
          <cell r="O481">
            <v>0</v>
          </cell>
          <cell r="P481">
            <v>1</v>
          </cell>
          <cell r="S481">
            <v>0</v>
          </cell>
          <cell r="V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N481">
            <v>8</v>
          </cell>
          <cell r="AO481">
            <v>3</v>
          </cell>
          <cell r="AP481">
            <v>68</v>
          </cell>
          <cell r="BU481">
            <v>608738.43999999994</v>
          </cell>
          <cell r="BV481">
            <v>0</v>
          </cell>
          <cell r="BX481">
            <v>0</v>
          </cell>
          <cell r="CV481">
            <v>0</v>
          </cell>
          <cell r="CW481">
            <v>0</v>
          </cell>
        </row>
        <row r="482">
          <cell r="B482" t="str">
            <v>ขสป.เขาบรรทัด</v>
          </cell>
          <cell r="O482">
            <v>0</v>
          </cell>
          <cell r="P482">
            <v>1</v>
          </cell>
          <cell r="S482">
            <v>0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N482">
            <v>16</v>
          </cell>
          <cell r="AO482">
            <v>1</v>
          </cell>
          <cell r="AP482">
            <v>36</v>
          </cell>
          <cell r="BU482">
            <v>1115110.5</v>
          </cell>
          <cell r="BV482">
            <v>0</v>
          </cell>
          <cell r="BX482">
            <v>0</v>
          </cell>
          <cell r="CV482">
            <v>0</v>
          </cell>
          <cell r="CW482">
            <v>0</v>
          </cell>
        </row>
        <row r="483">
          <cell r="B483" t="str">
            <v>ขสป.เขาบรรทัด</v>
          </cell>
          <cell r="O483">
            <v>0</v>
          </cell>
          <cell r="P483">
            <v>0</v>
          </cell>
          <cell r="S483">
            <v>1</v>
          </cell>
          <cell r="V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28</v>
          </cell>
          <cell r="AH483">
            <v>0.98</v>
          </cell>
          <cell r="AN483">
            <v>0</v>
          </cell>
          <cell r="AO483">
            <v>0</v>
          </cell>
          <cell r="AP483">
            <v>0</v>
          </cell>
          <cell r="BU483">
            <v>0</v>
          </cell>
          <cell r="BV483">
            <v>19600</v>
          </cell>
          <cell r="BX483">
            <v>0</v>
          </cell>
          <cell r="CV483">
            <v>0</v>
          </cell>
          <cell r="CW483">
            <v>0</v>
          </cell>
        </row>
        <row r="484">
          <cell r="B484" t="str">
            <v>อช.ทะเลบัน</v>
          </cell>
          <cell r="O484">
            <v>0</v>
          </cell>
          <cell r="P484">
            <v>0</v>
          </cell>
          <cell r="S484">
            <v>1</v>
          </cell>
          <cell r="V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1</v>
          </cell>
          <cell r="AF484">
            <v>7.01</v>
          </cell>
          <cell r="AG484">
            <v>0</v>
          </cell>
          <cell r="AH484">
            <v>0</v>
          </cell>
          <cell r="AN484">
            <v>0</v>
          </cell>
          <cell r="AO484">
            <v>0</v>
          </cell>
          <cell r="AP484">
            <v>0</v>
          </cell>
          <cell r="BU484">
            <v>0</v>
          </cell>
          <cell r="BV484">
            <v>6000</v>
          </cell>
          <cell r="BX484">
            <v>0</v>
          </cell>
          <cell r="CV484">
            <v>0</v>
          </cell>
          <cell r="CW484">
            <v>0</v>
          </cell>
        </row>
        <row r="485">
          <cell r="B485" t="str">
            <v>อช.ใต้ร่มเย็น</v>
          </cell>
          <cell r="O485">
            <v>0</v>
          </cell>
          <cell r="P485">
            <v>1</v>
          </cell>
          <cell r="S485">
            <v>0</v>
          </cell>
          <cell r="V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N485">
            <v>9</v>
          </cell>
          <cell r="AO485">
            <v>2</v>
          </cell>
          <cell r="AP485">
            <v>78</v>
          </cell>
          <cell r="BU485">
            <v>585107</v>
          </cell>
          <cell r="BV485">
            <v>0</v>
          </cell>
          <cell r="BX485">
            <v>0</v>
          </cell>
          <cell r="CV485">
            <v>0</v>
          </cell>
          <cell r="CW485">
            <v>0</v>
          </cell>
        </row>
        <row r="486">
          <cell r="B486" t="str">
            <v>หน่วยจัดการต้นน้ำเกาะสมุย</v>
          </cell>
          <cell r="O486">
            <v>0</v>
          </cell>
          <cell r="P486">
            <v>0</v>
          </cell>
          <cell r="S486">
            <v>0</v>
          </cell>
          <cell r="V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N486">
            <v>0</v>
          </cell>
          <cell r="AO486">
            <v>0</v>
          </cell>
          <cell r="AP486">
            <v>0</v>
          </cell>
          <cell r="BU486">
            <v>0</v>
          </cell>
          <cell r="BV486">
            <v>0</v>
          </cell>
          <cell r="BX486">
            <v>1</v>
          </cell>
          <cell r="CV486">
            <v>0</v>
          </cell>
          <cell r="CW486">
            <v>0</v>
          </cell>
        </row>
        <row r="487">
          <cell r="B487" t="str">
            <v>สปป.4 (ภาคใต้)</v>
          </cell>
          <cell r="O487">
            <v>1</v>
          </cell>
          <cell r="P487">
            <v>0</v>
          </cell>
          <cell r="S487">
            <v>0</v>
          </cell>
          <cell r="V487">
            <v>1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N487">
            <v>0</v>
          </cell>
          <cell r="AO487">
            <v>0</v>
          </cell>
          <cell r="AP487">
            <v>0</v>
          </cell>
          <cell r="BU487">
            <v>0</v>
          </cell>
          <cell r="BV487">
            <v>0</v>
          </cell>
          <cell r="BX487">
            <v>61</v>
          </cell>
          <cell r="CV487">
            <v>0</v>
          </cell>
          <cell r="CW487">
            <v>0</v>
          </cell>
        </row>
        <row r="488">
          <cell r="B488" t="str">
            <v>ขหล.เขาน้ำพราย</v>
          </cell>
          <cell r="O488">
            <v>1</v>
          </cell>
          <cell r="P488">
            <v>0</v>
          </cell>
          <cell r="S488">
            <v>0</v>
          </cell>
          <cell r="V488">
            <v>1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N488">
            <v>0</v>
          </cell>
          <cell r="AO488">
            <v>0</v>
          </cell>
          <cell r="AP488">
            <v>0</v>
          </cell>
          <cell r="BU488">
            <v>0</v>
          </cell>
          <cell r="BV488">
            <v>0</v>
          </cell>
          <cell r="BX488">
            <v>18</v>
          </cell>
          <cell r="CV488">
            <v>0</v>
          </cell>
          <cell r="CW488">
            <v>0</v>
          </cell>
        </row>
        <row r="489">
          <cell r="B489" t="str">
            <v>ขสป.เขาประ-บางคราม</v>
          </cell>
          <cell r="O489">
            <v>1</v>
          </cell>
          <cell r="P489">
            <v>0</v>
          </cell>
          <cell r="S489">
            <v>0</v>
          </cell>
          <cell r="V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N489">
            <v>0</v>
          </cell>
          <cell r="AO489">
            <v>0</v>
          </cell>
          <cell r="AP489">
            <v>0</v>
          </cell>
          <cell r="BU489">
            <v>0</v>
          </cell>
          <cell r="BV489">
            <v>16285</v>
          </cell>
          <cell r="BX489">
            <v>0</v>
          </cell>
          <cell r="CV489">
            <v>1</v>
          </cell>
          <cell r="CW489">
            <v>0</v>
          </cell>
        </row>
        <row r="490">
          <cell r="B490" t="str">
            <v>อช.แก่งกรุง</v>
          </cell>
          <cell r="O490">
            <v>0</v>
          </cell>
          <cell r="P490">
            <v>0</v>
          </cell>
          <cell r="S490">
            <v>1</v>
          </cell>
          <cell r="V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2</v>
          </cell>
          <cell r="AF490">
            <v>9.02</v>
          </cell>
          <cell r="AG490">
            <v>0</v>
          </cell>
          <cell r="AH490">
            <v>0</v>
          </cell>
          <cell r="AN490">
            <v>0</v>
          </cell>
          <cell r="AO490">
            <v>0</v>
          </cell>
          <cell r="AP490">
            <v>0</v>
          </cell>
          <cell r="BU490">
            <v>0</v>
          </cell>
          <cell r="BV490">
            <v>20385.2</v>
          </cell>
          <cell r="BX490">
            <v>0</v>
          </cell>
          <cell r="CV490">
            <v>0</v>
          </cell>
          <cell r="CW490">
            <v>0</v>
          </cell>
        </row>
        <row r="491">
          <cell r="B491" t="str">
            <v>อช.บูโด-สุไหงปาดี</v>
          </cell>
          <cell r="O491">
            <v>0</v>
          </cell>
          <cell r="P491">
            <v>0</v>
          </cell>
          <cell r="S491">
            <v>1</v>
          </cell>
          <cell r="V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22</v>
          </cell>
          <cell r="AH491">
            <v>0.87</v>
          </cell>
          <cell r="AN491">
            <v>0</v>
          </cell>
          <cell r="AO491">
            <v>0</v>
          </cell>
          <cell r="AP491">
            <v>0</v>
          </cell>
          <cell r="BU491">
            <v>0</v>
          </cell>
          <cell r="BV491">
            <v>17400</v>
          </cell>
          <cell r="BX491">
            <v>0</v>
          </cell>
          <cell r="CV491">
            <v>0</v>
          </cell>
          <cell r="CW491">
            <v>0</v>
          </cell>
        </row>
        <row r="492">
          <cell r="B492" t="str">
            <v>ขสป.คลองพระยา</v>
          </cell>
          <cell r="O492">
            <v>0</v>
          </cell>
          <cell r="P492">
            <v>1</v>
          </cell>
          <cell r="S492">
            <v>0</v>
          </cell>
          <cell r="V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N492">
            <v>4</v>
          </cell>
          <cell r="AO492">
            <v>3</v>
          </cell>
          <cell r="AP492">
            <v>36</v>
          </cell>
          <cell r="BU492">
            <v>535219</v>
          </cell>
          <cell r="BV492">
            <v>0</v>
          </cell>
          <cell r="BX492">
            <v>0</v>
          </cell>
          <cell r="CV492">
            <v>0</v>
          </cell>
          <cell r="CW492">
            <v>0</v>
          </cell>
        </row>
        <row r="493">
          <cell r="B493" t="str">
            <v>ขสป.ควนแม่ยายหม่อน</v>
          </cell>
          <cell r="O493">
            <v>0</v>
          </cell>
          <cell r="P493">
            <v>1</v>
          </cell>
          <cell r="S493">
            <v>0</v>
          </cell>
          <cell r="V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N493">
            <v>0</v>
          </cell>
          <cell r="AO493">
            <v>2</v>
          </cell>
          <cell r="AP493">
            <v>72</v>
          </cell>
          <cell r="BU493">
            <v>46406.069000000003</v>
          </cell>
          <cell r="BV493">
            <v>0</v>
          </cell>
          <cell r="BX493">
            <v>0</v>
          </cell>
          <cell r="CV493">
            <v>0</v>
          </cell>
          <cell r="CW493">
            <v>0</v>
          </cell>
        </row>
        <row r="494">
          <cell r="B494" t="str">
            <v>อช.เขาปู่-เขาย่า</v>
          </cell>
          <cell r="O494">
            <v>0</v>
          </cell>
          <cell r="P494">
            <v>1</v>
          </cell>
          <cell r="S494">
            <v>0</v>
          </cell>
          <cell r="V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N494">
            <v>3</v>
          </cell>
          <cell r="AO494">
            <v>1</v>
          </cell>
          <cell r="AP494">
            <v>56</v>
          </cell>
          <cell r="BU494">
            <v>296867</v>
          </cell>
          <cell r="BV494">
            <v>0</v>
          </cell>
          <cell r="BX494">
            <v>0</v>
          </cell>
          <cell r="CV494">
            <v>0</v>
          </cell>
          <cell r="CW494">
            <v>0</v>
          </cell>
        </row>
        <row r="495">
          <cell r="B495" t="str">
            <v>ขสป.อุทยานเสด็จในกรม กรมหลวงชุมพร ด้านทิศใต้</v>
          </cell>
          <cell r="O495">
            <v>0</v>
          </cell>
          <cell r="P495">
            <v>1</v>
          </cell>
          <cell r="S495">
            <v>0</v>
          </cell>
          <cell r="V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N495">
            <v>13</v>
          </cell>
          <cell r="AO495">
            <v>0</v>
          </cell>
          <cell r="AP495">
            <v>0</v>
          </cell>
          <cell r="BU495">
            <v>849658</v>
          </cell>
          <cell r="BV495">
            <v>0</v>
          </cell>
          <cell r="BX495">
            <v>0</v>
          </cell>
          <cell r="CV495">
            <v>0</v>
          </cell>
          <cell r="CW495">
            <v>0</v>
          </cell>
        </row>
        <row r="496">
          <cell r="B496" t="str">
            <v>ขสป.อุทยานเสด็จในกรม กรมหลวงชุมพร ด้านทิศใต้</v>
          </cell>
          <cell r="O496">
            <v>0</v>
          </cell>
          <cell r="P496">
            <v>1</v>
          </cell>
          <cell r="S496">
            <v>0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N496">
            <v>21</v>
          </cell>
          <cell r="AO496">
            <v>1</v>
          </cell>
          <cell r="AP496">
            <v>0</v>
          </cell>
          <cell r="BU496">
            <v>1166357</v>
          </cell>
          <cell r="BV496">
            <v>0</v>
          </cell>
          <cell r="BX496">
            <v>0</v>
          </cell>
          <cell r="CV496">
            <v>0</v>
          </cell>
          <cell r="CW496">
            <v>0</v>
          </cell>
        </row>
        <row r="497">
          <cell r="B497" t="str">
            <v>ขสป.อุทยานเสด็จในกรม กรมหลวงชุมพร ด้านทิศใต้</v>
          </cell>
          <cell r="O497">
            <v>0</v>
          </cell>
          <cell r="P497">
            <v>1</v>
          </cell>
          <cell r="S497">
            <v>0</v>
          </cell>
          <cell r="V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N497">
            <v>10</v>
          </cell>
          <cell r="AO497">
            <v>1</v>
          </cell>
          <cell r="AP497">
            <v>53</v>
          </cell>
          <cell r="BU497">
            <v>728085</v>
          </cell>
          <cell r="BV497">
            <v>0</v>
          </cell>
          <cell r="BX497">
            <v>0</v>
          </cell>
          <cell r="CV497">
            <v>0</v>
          </cell>
          <cell r="CW497">
            <v>0</v>
          </cell>
        </row>
        <row r="498">
          <cell r="B498" t="str">
            <v>อช.คลองพนม</v>
          </cell>
          <cell r="O498">
            <v>0</v>
          </cell>
          <cell r="P498">
            <v>0</v>
          </cell>
          <cell r="S498">
            <v>1</v>
          </cell>
          <cell r="V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7</v>
          </cell>
          <cell r="AH498">
            <v>0.24</v>
          </cell>
          <cell r="AN498">
            <v>0</v>
          </cell>
          <cell r="AO498">
            <v>0</v>
          </cell>
          <cell r="AP498">
            <v>0</v>
          </cell>
          <cell r="BU498">
            <v>0</v>
          </cell>
          <cell r="BV498">
            <v>585.6</v>
          </cell>
          <cell r="BX498">
            <v>0</v>
          </cell>
          <cell r="CV498">
            <v>0</v>
          </cell>
          <cell r="CW498">
            <v>0</v>
          </cell>
        </row>
        <row r="499">
          <cell r="B499" t="str">
            <v>ขสป.เขาบรรทัด</v>
          </cell>
          <cell r="O499">
            <v>0</v>
          </cell>
          <cell r="P499">
            <v>1</v>
          </cell>
          <cell r="S499">
            <v>0</v>
          </cell>
          <cell r="V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N499">
            <v>26</v>
          </cell>
          <cell r="AO499">
            <v>0</v>
          </cell>
          <cell r="AP499">
            <v>48</v>
          </cell>
          <cell r="BU499">
            <v>1782539</v>
          </cell>
          <cell r="BV499">
            <v>0</v>
          </cell>
          <cell r="BX499">
            <v>0</v>
          </cell>
          <cell r="CV499">
            <v>0</v>
          </cell>
          <cell r="CW499">
            <v>0</v>
          </cell>
        </row>
        <row r="500">
          <cell r="B500" t="str">
            <v>ขสป.เขาบรรทัด</v>
          </cell>
          <cell r="O500">
            <v>0</v>
          </cell>
          <cell r="P500">
            <v>1</v>
          </cell>
          <cell r="S500">
            <v>0</v>
          </cell>
          <cell r="V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1</v>
          </cell>
          <cell r="AF500">
            <v>10.09</v>
          </cell>
          <cell r="AG500">
            <v>0</v>
          </cell>
          <cell r="AH500">
            <v>0</v>
          </cell>
          <cell r="AN500">
            <v>5</v>
          </cell>
          <cell r="AO500">
            <v>1</v>
          </cell>
          <cell r="AP500">
            <v>28</v>
          </cell>
          <cell r="BU500">
            <v>0</v>
          </cell>
          <cell r="BV500">
            <v>100900</v>
          </cell>
          <cell r="BX500">
            <v>0</v>
          </cell>
          <cell r="CV500">
            <v>0</v>
          </cell>
          <cell r="CW500">
            <v>0</v>
          </cell>
        </row>
        <row r="501">
          <cell r="B501" t="str">
            <v>อช.เขานัน</v>
          </cell>
          <cell r="O501">
            <v>0</v>
          </cell>
          <cell r="P501">
            <v>1</v>
          </cell>
          <cell r="S501">
            <v>0</v>
          </cell>
          <cell r="V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N501">
            <v>3</v>
          </cell>
          <cell r="AO501">
            <v>2</v>
          </cell>
          <cell r="AP501">
            <v>36</v>
          </cell>
          <cell r="BU501">
            <v>244996.74</v>
          </cell>
          <cell r="BV501">
            <v>6000</v>
          </cell>
          <cell r="BX501">
            <v>0</v>
          </cell>
          <cell r="CV501">
            <v>0</v>
          </cell>
          <cell r="CW501">
            <v>0</v>
          </cell>
        </row>
        <row r="502">
          <cell r="B502" t="str">
            <v>สบอ.6 สาขาปัตตานี</v>
          </cell>
          <cell r="O502">
            <v>1</v>
          </cell>
          <cell r="P502">
            <v>0</v>
          </cell>
          <cell r="S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N502">
            <v>0</v>
          </cell>
          <cell r="AO502">
            <v>0</v>
          </cell>
          <cell r="AP502">
            <v>0</v>
          </cell>
          <cell r="BU502">
            <v>0</v>
          </cell>
          <cell r="BV502">
            <v>29200</v>
          </cell>
          <cell r="BX502">
            <v>73</v>
          </cell>
          <cell r="CV502">
            <v>0</v>
          </cell>
          <cell r="CW502">
            <v>0</v>
          </cell>
        </row>
        <row r="503">
          <cell r="B503" t="str">
            <v>ขสป.อุทยานเสด็จในกรม กรมหลวงชุมพร ด้านทิศใต้</v>
          </cell>
          <cell r="O503">
            <v>0</v>
          </cell>
          <cell r="P503">
            <v>1</v>
          </cell>
          <cell r="S503">
            <v>0</v>
          </cell>
          <cell r="V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N503">
            <v>1</v>
          </cell>
          <cell r="AO503">
            <v>2</v>
          </cell>
          <cell r="AP503">
            <v>0</v>
          </cell>
          <cell r="BU503">
            <v>97546</v>
          </cell>
          <cell r="BV503">
            <v>0</v>
          </cell>
          <cell r="BX503">
            <v>0</v>
          </cell>
          <cell r="CV503">
            <v>0</v>
          </cell>
          <cell r="CW503">
            <v>0</v>
          </cell>
        </row>
        <row r="504">
          <cell r="B504" t="str">
            <v>ขสป.อุทยานเสด็จในกรม กรมหลวงชุมพร ด้านทิศใต้</v>
          </cell>
          <cell r="O504">
            <v>0</v>
          </cell>
          <cell r="P504">
            <v>1</v>
          </cell>
          <cell r="S504">
            <v>0</v>
          </cell>
          <cell r="V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N504">
            <v>2</v>
          </cell>
          <cell r="AO504">
            <v>1</v>
          </cell>
          <cell r="AP504">
            <v>0</v>
          </cell>
          <cell r="BU504">
            <v>145914</v>
          </cell>
          <cell r="BV504">
            <v>0</v>
          </cell>
          <cell r="BX504">
            <v>0</v>
          </cell>
          <cell r="CV504">
            <v>0</v>
          </cell>
          <cell r="CW504">
            <v>0</v>
          </cell>
        </row>
        <row r="505">
          <cell r="B505" t="str">
            <v>ขสป.อุทยานเสด็จในกรม กรมหลวงชุมพร ด้านทิศใต้</v>
          </cell>
          <cell r="O505">
            <v>0</v>
          </cell>
          <cell r="P505">
            <v>1</v>
          </cell>
          <cell r="S505">
            <v>0</v>
          </cell>
          <cell r="V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N505">
            <v>23</v>
          </cell>
          <cell r="AO505">
            <v>0</v>
          </cell>
          <cell r="AP505">
            <v>0</v>
          </cell>
          <cell r="BU505">
            <v>1916549</v>
          </cell>
          <cell r="BV505">
            <v>0</v>
          </cell>
          <cell r="BX505">
            <v>0</v>
          </cell>
          <cell r="CV505">
            <v>0</v>
          </cell>
          <cell r="CW505">
            <v>0</v>
          </cell>
        </row>
        <row r="506">
          <cell r="B506" t="str">
            <v>ขสป.ควนแม่ยายหม่อน</v>
          </cell>
          <cell r="O506">
            <v>0</v>
          </cell>
          <cell r="P506">
            <v>1</v>
          </cell>
          <cell r="S506">
            <v>0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N506">
            <v>3</v>
          </cell>
          <cell r="AO506">
            <v>2</v>
          </cell>
          <cell r="AP506">
            <v>84</v>
          </cell>
          <cell r="BU506">
            <v>253186.05</v>
          </cell>
          <cell r="BV506">
            <v>0</v>
          </cell>
          <cell r="BX506">
            <v>0</v>
          </cell>
          <cell r="CV506">
            <v>0</v>
          </cell>
          <cell r="CW506">
            <v>0</v>
          </cell>
        </row>
        <row r="507">
          <cell r="B507" t="str">
            <v>ขสป.เขาบรรทัด</v>
          </cell>
          <cell r="O507">
            <v>0</v>
          </cell>
          <cell r="P507">
            <v>1</v>
          </cell>
          <cell r="S507">
            <v>0</v>
          </cell>
          <cell r="V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N507">
            <v>11</v>
          </cell>
          <cell r="AO507">
            <v>0</v>
          </cell>
          <cell r="AP507">
            <v>64</v>
          </cell>
          <cell r="BU507">
            <v>761605.49</v>
          </cell>
          <cell r="BV507">
            <v>0</v>
          </cell>
          <cell r="BX507">
            <v>0</v>
          </cell>
          <cell r="CV507">
            <v>0</v>
          </cell>
          <cell r="CW507">
            <v>0</v>
          </cell>
        </row>
        <row r="508">
          <cell r="B508" t="str">
            <v>ขสป.เขาบรรทัด</v>
          </cell>
          <cell r="O508">
            <v>0</v>
          </cell>
          <cell r="P508">
            <v>1</v>
          </cell>
          <cell r="S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N508">
            <v>11</v>
          </cell>
          <cell r="AO508">
            <v>3</v>
          </cell>
          <cell r="AP508">
            <v>68</v>
          </cell>
          <cell r="BU508">
            <v>813471.1</v>
          </cell>
          <cell r="BV508">
            <v>0</v>
          </cell>
          <cell r="BX508">
            <v>0</v>
          </cell>
          <cell r="CV508">
            <v>0</v>
          </cell>
          <cell r="CW508">
            <v>0</v>
          </cell>
        </row>
        <row r="509">
          <cell r="B509" t="str">
            <v>ขสป.เขาบรรทัด</v>
          </cell>
          <cell r="O509">
            <v>0</v>
          </cell>
          <cell r="P509">
            <v>1</v>
          </cell>
          <cell r="S509">
            <v>0</v>
          </cell>
          <cell r="V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N509">
            <v>16</v>
          </cell>
          <cell r="AO509">
            <v>3</v>
          </cell>
          <cell r="AP509">
            <v>40</v>
          </cell>
          <cell r="BU509">
            <v>1149915.1000000001</v>
          </cell>
          <cell r="BV509">
            <v>0</v>
          </cell>
          <cell r="BX509">
            <v>0</v>
          </cell>
          <cell r="CV509">
            <v>0</v>
          </cell>
          <cell r="CW509">
            <v>0</v>
          </cell>
        </row>
        <row r="510">
          <cell r="B510" t="str">
            <v>ขสป.เขาบรรทัด</v>
          </cell>
          <cell r="O510">
            <v>0</v>
          </cell>
          <cell r="P510">
            <v>1</v>
          </cell>
          <cell r="S510">
            <v>0</v>
          </cell>
          <cell r="V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N510">
            <v>5</v>
          </cell>
          <cell r="AO510">
            <v>1</v>
          </cell>
          <cell r="AP510">
            <v>88</v>
          </cell>
          <cell r="BU510">
            <v>373295.88</v>
          </cell>
          <cell r="BV510">
            <v>0</v>
          </cell>
          <cell r="BX510">
            <v>0</v>
          </cell>
          <cell r="CV510">
            <v>0</v>
          </cell>
          <cell r="CW510">
            <v>0</v>
          </cell>
        </row>
        <row r="511">
          <cell r="B511" t="str">
            <v>อช.หาดเจ้าไหม</v>
          </cell>
          <cell r="O511">
            <v>0</v>
          </cell>
          <cell r="P511">
            <v>1</v>
          </cell>
          <cell r="S511">
            <v>0</v>
          </cell>
          <cell r="V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N511">
            <v>29</v>
          </cell>
          <cell r="AO511">
            <v>2</v>
          </cell>
          <cell r="AP511">
            <v>51</v>
          </cell>
          <cell r="BU511">
            <v>3053102</v>
          </cell>
          <cell r="BV511">
            <v>0</v>
          </cell>
          <cell r="BX511">
            <v>0</v>
          </cell>
          <cell r="CV511">
            <v>0</v>
          </cell>
          <cell r="CW511">
            <v>0</v>
          </cell>
        </row>
        <row r="512">
          <cell r="B512" t="str">
            <v>อช.หาดเจ้าไหม</v>
          </cell>
          <cell r="O512">
            <v>0</v>
          </cell>
          <cell r="P512">
            <v>1</v>
          </cell>
          <cell r="S512">
            <v>0</v>
          </cell>
          <cell r="V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N512">
            <v>2</v>
          </cell>
          <cell r="AO512">
            <v>0</v>
          </cell>
          <cell r="AP512">
            <v>0</v>
          </cell>
          <cell r="BU512">
            <v>199576</v>
          </cell>
          <cell r="BV512">
            <v>0</v>
          </cell>
          <cell r="BX512">
            <v>0</v>
          </cell>
          <cell r="CV512">
            <v>0</v>
          </cell>
          <cell r="CW512">
            <v>0</v>
          </cell>
        </row>
        <row r="513">
          <cell r="B513" t="str">
            <v>อช.หาดเจ้าไหม</v>
          </cell>
          <cell r="O513">
            <v>3</v>
          </cell>
          <cell r="P513">
            <v>0</v>
          </cell>
          <cell r="S513">
            <v>0</v>
          </cell>
          <cell r="V513">
            <v>1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N513">
            <v>0</v>
          </cell>
          <cell r="AO513">
            <v>0</v>
          </cell>
          <cell r="AP513">
            <v>0</v>
          </cell>
          <cell r="BU513">
            <v>0</v>
          </cell>
          <cell r="BV513">
            <v>0</v>
          </cell>
          <cell r="BX513">
            <v>0</v>
          </cell>
          <cell r="CV513">
            <v>6</v>
          </cell>
          <cell r="CW513">
            <v>0</v>
          </cell>
        </row>
        <row r="514">
          <cell r="B514" t="str">
            <v>อช.หาดเจ้าไหม</v>
          </cell>
          <cell r="O514">
            <v>0</v>
          </cell>
          <cell r="P514">
            <v>1</v>
          </cell>
          <cell r="S514">
            <v>0</v>
          </cell>
          <cell r="V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N514">
            <v>4</v>
          </cell>
          <cell r="AO514">
            <v>3</v>
          </cell>
          <cell r="AP514">
            <v>77</v>
          </cell>
          <cell r="BU514">
            <v>547822</v>
          </cell>
          <cell r="BV514">
            <v>0</v>
          </cell>
          <cell r="BX514">
            <v>0</v>
          </cell>
          <cell r="CV514">
            <v>0</v>
          </cell>
          <cell r="CW514">
            <v>0</v>
          </cell>
        </row>
        <row r="515">
          <cell r="B515" t="str">
            <v>อช.หมู่เกาะลันตา</v>
          </cell>
          <cell r="O515">
            <v>2</v>
          </cell>
          <cell r="P515">
            <v>0</v>
          </cell>
          <cell r="S515">
            <v>0</v>
          </cell>
          <cell r="V515">
            <v>1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N515">
            <v>0</v>
          </cell>
          <cell r="AO515">
            <v>0</v>
          </cell>
          <cell r="AP515">
            <v>0</v>
          </cell>
          <cell r="BU515">
            <v>0</v>
          </cell>
          <cell r="BV515">
            <v>0</v>
          </cell>
          <cell r="BX515">
            <v>0</v>
          </cell>
          <cell r="CV515">
            <v>0</v>
          </cell>
          <cell r="CW515">
            <v>0</v>
          </cell>
        </row>
        <row r="516">
          <cell r="B516" t="str">
            <v>อช.บูโด-สุไหงปาดี</v>
          </cell>
          <cell r="O516">
            <v>0</v>
          </cell>
          <cell r="P516">
            <v>0</v>
          </cell>
          <cell r="S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7</v>
          </cell>
          <cell r="AF516">
            <v>25.35</v>
          </cell>
          <cell r="AG516">
            <v>4</v>
          </cell>
          <cell r="AH516">
            <v>1.87</v>
          </cell>
          <cell r="AN516">
            <v>0</v>
          </cell>
          <cell r="AO516">
            <v>0</v>
          </cell>
          <cell r="AP516">
            <v>0</v>
          </cell>
          <cell r="BU516">
            <v>0</v>
          </cell>
          <cell r="BV516">
            <v>212020</v>
          </cell>
          <cell r="BX516">
            <v>0</v>
          </cell>
          <cell r="CV516">
            <v>0</v>
          </cell>
          <cell r="CW516">
            <v>0</v>
          </cell>
        </row>
        <row r="517">
          <cell r="B517" t="str">
            <v>ขสป.ฮาลา-บาลา</v>
          </cell>
          <cell r="O517">
            <v>0</v>
          </cell>
          <cell r="P517">
            <v>1</v>
          </cell>
          <cell r="S517">
            <v>0</v>
          </cell>
          <cell r="V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N517">
            <v>2</v>
          </cell>
          <cell r="AO517">
            <v>1</v>
          </cell>
          <cell r="AP517">
            <v>68</v>
          </cell>
          <cell r="BU517">
            <v>186082</v>
          </cell>
          <cell r="BV517">
            <v>0</v>
          </cell>
          <cell r="BX517">
            <v>0</v>
          </cell>
          <cell r="CV517">
            <v>0</v>
          </cell>
          <cell r="CW517">
            <v>0</v>
          </cell>
        </row>
        <row r="518">
          <cell r="B518" t="str">
            <v>อช.ลำน้ำกระบุรี</v>
          </cell>
          <cell r="O518">
            <v>1</v>
          </cell>
          <cell r="P518">
            <v>1</v>
          </cell>
          <cell r="S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N518">
            <v>15</v>
          </cell>
          <cell r="AO518">
            <v>1</v>
          </cell>
          <cell r="AP518">
            <v>96</v>
          </cell>
          <cell r="BU518">
            <v>1832401</v>
          </cell>
          <cell r="BV518">
            <v>0</v>
          </cell>
          <cell r="BX518">
            <v>0</v>
          </cell>
          <cell r="CV518">
            <v>0</v>
          </cell>
          <cell r="CW518">
            <v>0</v>
          </cell>
        </row>
        <row r="519">
          <cell r="B519" t="str">
            <v>ขสป.ควนแม่ยายหม่อน</v>
          </cell>
          <cell r="O519">
            <v>0</v>
          </cell>
          <cell r="P519">
            <v>0</v>
          </cell>
          <cell r="S519">
            <v>1</v>
          </cell>
          <cell r="V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11</v>
          </cell>
          <cell r="AH519">
            <v>0.27300000000000002</v>
          </cell>
          <cell r="AN519">
            <v>0</v>
          </cell>
          <cell r="AO519">
            <v>0</v>
          </cell>
          <cell r="AP519">
            <v>0</v>
          </cell>
          <cell r="BU519">
            <v>0</v>
          </cell>
          <cell r="BV519">
            <v>917.28</v>
          </cell>
          <cell r="BX519">
            <v>0</v>
          </cell>
          <cell r="CV519">
            <v>0</v>
          </cell>
          <cell r="CW519">
            <v>0</v>
          </cell>
        </row>
        <row r="520">
          <cell r="B520" t="str">
            <v>อช.หาดเจ้าไหม</v>
          </cell>
          <cell r="O520">
            <v>1</v>
          </cell>
          <cell r="P520">
            <v>1</v>
          </cell>
          <cell r="S520">
            <v>0</v>
          </cell>
          <cell r="V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N520">
            <v>2</v>
          </cell>
          <cell r="AO520">
            <v>0</v>
          </cell>
          <cell r="AP520">
            <v>55</v>
          </cell>
          <cell r="BU520">
            <v>0</v>
          </cell>
          <cell r="BV520">
            <v>5305</v>
          </cell>
          <cell r="BX520">
            <v>0</v>
          </cell>
          <cell r="CV520">
            <v>0</v>
          </cell>
          <cell r="CW520">
            <v>0</v>
          </cell>
        </row>
        <row r="521">
          <cell r="B521" t="str">
            <v>อช.หาดเจ้าไหม</v>
          </cell>
          <cell r="O521">
            <v>0</v>
          </cell>
          <cell r="P521">
            <v>1</v>
          </cell>
          <cell r="S521">
            <v>0</v>
          </cell>
          <cell r="V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N521">
            <v>1</v>
          </cell>
          <cell r="AO521">
            <v>3</v>
          </cell>
          <cell r="AP521" t="str">
            <v>02</v>
          </cell>
          <cell r="BU521">
            <v>200368</v>
          </cell>
          <cell r="BV521">
            <v>0</v>
          </cell>
          <cell r="BX521">
            <v>0</v>
          </cell>
          <cell r="CV521">
            <v>0</v>
          </cell>
          <cell r="CW521">
            <v>0</v>
          </cell>
        </row>
        <row r="522">
          <cell r="B522" t="str">
            <v>ขสป.เขาประ-บางคราม</v>
          </cell>
          <cell r="O522">
            <v>0</v>
          </cell>
          <cell r="P522">
            <v>1</v>
          </cell>
          <cell r="S522">
            <v>0</v>
          </cell>
          <cell r="V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N522">
            <v>20</v>
          </cell>
          <cell r="AO522">
            <v>3</v>
          </cell>
          <cell r="AP522">
            <v>80</v>
          </cell>
          <cell r="BU522">
            <v>1429716.4</v>
          </cell>
          <cell r="BV522">
            <v>0</v>
          </cell>
          <cell r="BX522">
            <v>0</v>
          </cell>
          <cell r="CV522">
            <v>0</v>
          </cell>
          <cell r="CW522">
            <v>0</v>
          </cell>
        </row>
        <row r="523">
          <cell r="B523" t="str">
            <v>อช.เขาปู่-เขาย่า</v>
          </cell>
          <cell r="O523">
            <v>0</v>
          </cell>
          <cell r="P523">
            <v>0</v>
          </cell>
          <cell r="S523">
            <v>1</v>
          </cell>
          <cell r="V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1</v>
          </cell>
          <cell r="AF523">
            <v>3.26</v>
          </cell>
          <cell r="AG523">
            <v>35</v>
          </cell>
          <cell r="AH523">
            <v>2.52</v>
          </cell>
          <cell r="AN523">
            <v>0</v>
          </cell>
          <cell r="AO523">
            <v>0</v>
          </cell>
          <cell r="AP523">
            <v>0</v>
          </cell>
          <cell r="BU523">
            <v>0</v>
          </cell>
          <cell r="BV523">
            <v>41500</v>
          </cell>
          <cell r="BX523">
            <v>0</v>
          </cell>
          <cell r="CV523">
            <v>0</v>
          </cell>
          <cell r="CW523">
            <v>0</v>
          </cell>
        </row>
        <row r="524">
          <cell r="B524" t="str">
            <v>อช.ศรีพังงา</v>
          </cell>
          <cell r="O524">
            <v>0</v>
          </cell>
          <cell r="P524">
            <v>1</v>
          </cell>
          <cell r="S524">
            <v>0</v>
          </cell>
          <cell r="V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N524">
            <v>1</v>
          </cell>
          <cell r="AO524">
            <v>3</v>
          </cell>
          <cell r="AP524">
            <v>92</v>
          </cell>
          <cell r="BU524">
            <v>96316</v>
          </cell>
          <cell r="BV524">
            <v>0</v>
          </cell>
          <cell r="BX524">
            <v>0</v>
          </cell>
          <cell r="CV524">
            <v>0</v>
          </cell>
          <cell r="CW524">
            <v>0</v>
          </cell>
        </row>
        <row r="525">
          <cell r="B525" t="str">
            <v>ขสป.เขาบรรทัด</v>
          </cell>
          <cell r="O525">
            <v>0</v>
          </cell>
          <cell r="P525">
            <v>1</v>
          </cell>
          <cell r="S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N525">
            <v>305</v>
          </cell>
          <cell r="AO525">
            <v>2</v>
          </cell>
          <cell r="AP525">
            <v>95</v>
          </cell>
          <cell r="BU525">
            <v>20864817</v>
          </cell>
          <cell r="BV525">
            <v>0</v>
          </cell>
          <cell r="BX525">
            <v>0</v>
          </cell>
          <cell r="CV525">
            <v>0</v>
          </cell>
          <cell r="CW525">
            <v>0</v>
          </cell>
        </row>
        <row r="526">
          <cell r="B526" t="str">
            <v>ขสป.เขาบรรทัด</v>
          </cell>
          <cell r="O526">
            <v>0</v>
          </cell>
          <cell r="P526">
            <v>0</v>
          </cell>
          <cell r="S526">
            <v>0</v>
          </cell>
          <cell r="V526">
            <v>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N526">
            <v>0</v>
          </cell>
          <cell r="AO526">
            <v>0</v>
          </cell>
          <cell r="AP526">
            <v>0</v>
          </cell>
          <cell r="BU526">
            <v>0</v>
          </cell>
          <cell r="BV526">
            <v>4000</v>
          </cell>
          <cell r="BX526">
            <v>0</v>
          </cell>
          <cell r="CV526">
            <v>0</v>
          </cell>
          <cell r="CW526">
            <v>12.3</v>
          </cell>
        </row>
        <row r="527">
          <cell r="B527" t="str">
            <v>อช.น้ำตกโยง</v>
          </cell>
          <cell r="O527">
            <v>0</v>
          </cell>
          <cell r="P527">
            <v>0</v>
          </cell>
          <cell r="S527">
            <v>1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32</v>
          </cell>
          <cell r="AH527">
            <v>0.39</v>
          </cell>
          <cell r="AN527">
            <v>0</v>
          </cell>
          <cell r="AO527">
            <v>0</v>
          </cell>
          <cell r="AP527">
            <v>0</v>
          </cell>
          <cell r="BU527">
            <v>0</v>
          </cell>
          <cell r="BV527">
            <v>4804</v>
          </cell>
          <cell r="BX527">
            <v>0</v>
          </cell>
          <cell r="CV527">
            <v>0</v>
          </cell>
          <cell r="CW527">
            <v>0</v>
          </cell>
        </row>
        <row r="528">
          <cell r="B528" t="str">
            <v>อช.บูโด-สุไหงปาดี</v>
          </cell>
          <cell r="O528">
            <v>0</v>
          </cell>
          <cell r="P528">
            <v>0</v>
          </cell>
          <cell r="S528">
            <v>1</v>
          </cell>
          <cell r="V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29</v>
          </cell>
          <cell r="AH528">
            <v>0.37</v>
          </cell>
          <cell r="AN528">
            <v>0</v>
          </cell>
          <cell r="AO528">
            <v>0</v>
          </cell>
          <cell r="AP528">
            <v>0</v>
          </cell>
          <cell r="BU528">
            <v>0</v>
          </cell>
          <cell r="BV528">
            <v>13600</v>
          </cell>
          <cell r="BX528">
            <v>0</v>
          </cell>
          <cell r="CV528">
            <v>0</v>
          </cell>
          <cell r="CW528">
            <v>0</v>
          </cell>
        </row>
        <row r="529">
          <cell r="B529" t="str">
            <v>ขสป.อุทยานเสด็จในกรม กรมหลวงชุมพร ด้านทิศใต้</v>
          </cell>
          <cell r="O529">
            <v>0</v>
          </cell>
          <cell r="P529">
            <v>1</v>
          </cell>
          <cell r="S529">
            <v>0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N529">
            <v>9</v>
          </cell>
          <cell r="AO529">
            <v>2</v>
          </cell>
          <cell r="AP529">
            <v>0</v>
          </cell>
          <cell r="BU529">
            <v>609193</v>
          </cell>
          <cell r="BV529">
            <v>0</v>
          </cell>
          <cell r="BX529">
            <v>0</v>
          </cell>
          <cell r="CV529">
            <v>0</v>
          </cell>
          <cell r="CW529">
            <v>0</v>
          </cell>
        </row>
        <row r="530">
          <cell r="B530" t="str">
            <v>อช.ศรีพังงา</v>
          </cell>
          <cell r="O530">
            <v>0</v>
          </cell>
          <cell r="P530">
            <v>0</v>
          </cell>
          <cell r="S530">
            <v>0</v>
          </cell>
          <cell r="V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N530">
            <v>0</v>
          </cell>
          <cell r="AO530">
            <v>0</v>
          </cell>
          <cell r="AP530">
            <v>0</v>
          </cell>
          <cell r="BU530">
            <v>0</v>
          </cell>
          <cell r="BV530">
            <v>0</v>
          </cell>
          <cell r="BX530">
            <v>0</v>
          </cell>
          <cell r="CV530">
            <v>1</v>
          </cell>
          <cell r="CW530">
            <v>0</v>
          </cell>
        </row>
        <row r="531">
          <cell r="B531" t="str">
            <v>อช.ใต้ร่มเย็น</v>
          </cell>
          <cell r="O531">
            <v>0</v>
          </cell>
          <cell r="P531">
            <v>1</v>
          </cell>
          <cell r="S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N531">
            <v>9</v>
          </cell>
          <cell r="AO531">
            <v>3</v>
          </cell>
          <cell r="AP531">
            <v>65</v>
          </cell>
          <cell r="BU531">
            <v>853690</v>
          </cell>
          <cell r="BV531">
            <v>0</v>
          </cell>
          <cell r="BX531">
            <v>0</v>
          </cell>
          <cell r="CV531">
            <v>0</v>
          </cell>
          <cell r="CW531">
            <v>0</v>
          </cell>
        </row>
        <row r="532">
          <cell r="B532" t="str">
            <v>อช.หมู่เกาะชุมพร</v>
          </cell>
          <cell r="O532">
            <v>0</v>
          </cell>
          <cell r="P532">
            <v>1</v>
          </cell>
          <cell r="S532">
            <v>0</v>
          </cell>
          <cell r="V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N532">
            <v>5</v>
          </cell>
          <cell r="AO532">
            <v>3</v>
          </cell>
          <cell r="AP532">
            <v>94</v>
          </cell>
          <cell r="BU532">
            <v>807205.05</v>
          </cell>
          <cell r="BV532">
            <v>0</v>
          </cell>
          <cell r="BX532">
            <v>0</v>
          </cell>
          <cell r="CV532">
            <v>0</v>
          </cell>
          <cell r="CW532">
            <v>0</v>
          </cell>
        </row>
        <row r="533">
          <cell r="B533" t="str">
            <v>อช.น้ำตกทรายขาว</v>
          </cell>
          <cell r="O533">
            <v>0</v>
          </cell>
          <cell r="P533">
            <v>1</v>
          </cell>
          <cell r="S533">
            <v>0</v>
          </cell>
          <cell r="V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N533">
            <v>1</v>
          </cell>
          <cell r="AO533">
            <v>2</v>
          </cell>
          <cell r="AP533">
            <v>40</v>
          </cell>
          <cell r="BU533">
            <v>149646</v>
          </cell>
          <cell r="BV533">
            <v>0</v>
          </cell>
          <cell r="BX533">
            <v>0</v>
          </cell>
          <cell r="CV533">
            <v>0</v>
          </cell>
          <cell r="CW533">
            <v>0</v>
          </cell>
        </row>
        <row r="534">
          <cell r="B534" t="str">
            <v>อช.เขาปู่-เขาย่า</v>
          </cell>
          <cell r="O534">
            <v>0</v>
          </cell>
          <cell r="P534">
            <v>1</v>
          </cell>
          <cell r="S534">
            <v>0</v>
          </cell>
          <cell r="V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N534">
            <v>4</v>
          </cell>
          <cell r="AO534">
            <v>2</v>
          </cell>
          <cell r="AP534">
            <v>20.37</v>
          </cell>
          <cell r="BU534">
            <v>337934</v>
          </cell>
          <cell r="BV534">
            <v>0</v>
          </cell>
          <cell r="BX534">
            <v>0</v>
          </cell>
          <cell r="CV534">
            <v>0</v>
          </cell>
          <cell r="CW534">
            <v>0</v>
          </cell>
        </row>
        <row r="535">
          <cell r="B535" t="str">
            <v>อช.เขาน้ำค้าง</v>
          </cell>
          <cell r="O535">
            <v>0</v>
          </cell>
          <cell r="P535">
            <v>1</v>
          </cell>
          <cell r="S535">
            <v>0</v>
          </cell>
          <cell r="V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N535">
            <v>3</v>
          </cell>
          <cell r="AO535">
            <v>1</v>
          </cell>
          <cell r="AP535">
            <v>48</v>
          </cell>
          <cell r="BU535">
            <v>225942</v>
          </cell>
          <cell r="BV535">
            <v>0</v>
          </cell>
          <cell r="BX535">
            <v>0</v>
          </cell>
          <cell r="CV535">
            <v>0</v>
          </cell>
          <cell r="CW535">
            <v>0</v>
          </cell>
        </row>
        <row r="536">
          <cell r="B536" t="str">
            <v>อช.เขาปู่-เขาย่า</v>
          </cell>
          <cell r="O536">
            <v>0</v>
          </cell>
          <cell r="P536">
            <v>1</v>
          </cell>
          <cell r="S536">
            <v>0</v>
          </cell>
          <cell r="V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N536">
            <v>13</v>
          </cell>
          <cell r="AO536">
            <v>2</v>
          </cell>
          <cell r="AP536">
            <v>35.159999999999997</v>
          </cell>
          <cell r="BU536">
            <v>1008985</v>
          </cell>
          <cell r="BV536">
            <v>0</v>
          </cell>
          <cell r="BX536">
            <v>0</v>
          </cell>
          <cell r="CV536">
            <v>0</v>
          </cell>
          <cell r="CW536">
            <v>0</v>
          </cell>
        </row>
        <row r="537">
          <cell r="B537" t="str">
            <v>อช.ใต้ร่มเย็น</v>
          </cell>
          <cell r="O537">
            <v>0</v>
          </cell>
          <cell r="P537">
            <v>1</v>
          </cell>
          <cell r="S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N537">
            <v>10</v>
          </cell>
          <cell r="AO537">
            <v>1</v>
          </cell>
          <cell r="AP537">
            <v>76</v>
          </cell>
          <cell r="BU537">
            <v>712469.65</v>
          </cell>
          <cell r="BV537">
            <v>0</v>
          </cell>
          <cell r="BX537">
            <v>0</v>
          </cell>
          <cell r="CV537">
            <v>0</v>
          </cell>
          <cell r="CW537">
            <v>0</v>
          </cell>
        </row>
        <row r="538">
          <cell r="B538" t="str">
            <v>อช.ใต้ร่มเย็น</v>
          </cell>
          <cell r="O538">
            <v>0</v>
          </cell>
          <cell r="P538">
            <v>1</v>
          </cell>
          <cell r="S538">
            <v>0</v>
          </cell>
          <cell r="V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N538">
            <v>7</v>
          </cell>
          <cell r="AO538">
            <v>3</v>
          </cell>
          <cell r="AP538">
            <v>55</v>
          </cell>
          <cell r="BU538">
            <v>694933</v>
          </cell>
          <cell r="BV538">
            <v>0</v>
          </cell>
          <cell r="BX538">
            <v>0</v>
          </cell>
          <cell r="CV538">
            <v>0</v>
          </cell>
          <cell r="CW538">
            <v>0</v>
          </cell>
        </row>
        <row r="539">
          <cell r="B539" t="str">
            <v>อช.ใต้ร่มเย็น</v>
          </cell>
          <cell r="O539">
            <v>0</v>
          </cell>
          <cell r="P539">
            <v>1</v>
          </cell>
          <cell r="S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N539">
            <v>22</v>
          </cell>
          <cell r="AO539">
            <v>3</v>
          </cell>
          <cell r="AP539">
            <v>56</v>
          </cell>
          <cell r="BU539">
            <v>1930548</v>
          </cell>
          <cell r="BV539">
            <v>0</v>
          </cell>
          <cell r="BX539">
            <v>0</v>
          </cell>
          <cell r="CV539">
            <v>0</v>
          </cell>
          <cell r="CW539">
            <v>0</v>
          </cell>
        </row>
        <row r="540">
          <cell r="B540" t="str">
            <v>อช.ใต้ร่มเย็น</v>
          </cell>
          <cell r="O540">
            <v>0</v>
          </cell>
          <cell r="P540">
            <v>1</v>
          </cell>
          <cell r="S540">
            <v>0</v>
          </cell>
          <cell r="V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N540">
            <v>9</v>
          </cell>
          <cell r="AO540">
            <v>0</v>
          </cell>
          <cell r="AP540">
            <v>12</v>
          </cell>
          <cell r="BU540">
            <v>815810</v>
          </cell>
          <cell r="BV540">
            <v>0</v>
          </cell>
          <cell r="BX540">
            <v>0</v>
          </cell>
          <cell r="CV540">
            <v>0</v>
          </cell>
          <cell r="CW540">
            <v>0</v>
          </cell>
        </row>
        <row r="541">
          <cell r="B541" t="str">
            <v>อช.ใต้ร่มเย็น</v>
          </cell>
          <cell r="O541">
            <v>0</v>
          </cell>
          <cell r="P541">
            <v>1</v>
          </cell>
          <cell r="S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N541">
            <v>5</v>
          </cell>
          <cell r="AO541">
            <v>3</v>
          </cell>
          <cell r="AP541">
            <v>55</v>
          </cell>
          <cell r="BU541">
            <v>495829</v>
          </cell>
          <cell r="BV541">
            <v>0</v>
          </cell>
          <cell r="BX541">
            <v>0</v>
          </cell>
          <cell r="CV541">
            <v>0</v>
          </cell>
          <cell r="CW541">
            <v>0</v>
          </cell>
        </row>
        <row r="542">
          <cell r="B542" t="str">
            <v>อช.ใต้ร่มเย็น</v>
          </cell>
          <cell r="O542">
            <v>0</v>
          </cell>
          <cell r="P542">
            <v>1</v>
          </cell>
          <cell r="S542">
            <v>0</v>
          </cell>
          <cell r="V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N542">
            <v>8</v>
          </cell>
          <cell r="AO542">
            <v>3</v>
          </cell>
          <cell r="AP542">
            <v>85</v>
          </cell>
          <cell r="BU542">
            <v>792698</v>
          </cell>
          <cell r="BV542">
            <v>0</v>
          </cell>
          <cell r="BX542">
            <v>0</v>
          </cell>
          <cell r="CV542">
            <v>0</v>
          </cell>
          <cell r="CW542">
            <v>0</v>
          </cell>
        </row>
        <row r="543">
          <cell r="B543" t="str">
            <v>อช.ใต้ร่มเย็น</v>
          </cell>
          <cell r="O543">
            <v>0</v>
          </cell>
          <cell r="P543">
            <v>1</v>
          </cell>
          <cell r="S543">
            <v>0</v>
          </cell>
          <cell r="V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N543">
            <v>13</v>
          </cell>
          <cell r="AO543">
            <v>2</v>
          </cell>
          <cell r="AP543">
            <v>91</v>
          </cell>
          <cell r="BU543">
            <v>1186725</v>
          </cell>
          <cell r="BV543">
            <v>0</v>
          </cell>
          <cell r="BX543">
            <v>0</v>
          </cell>
          <cell r="CV543">
            <v>0</v>
          </cell>
          <cell r="CW543">
            <v>0</v>
          </cell>
        </row>
        <row r="544">
          <cell r="B544" t="str">
            <v>อช.ใต้ร่มเย็น</v>
          </cell>
          <cell r="O544">
            <v>0</v>
          </cell>
          <cell r="P544">
            <v>1</v>
          </cell>
          <cell r="S544">
            <v>0</v>
          </cell>
          <cell r="V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N544">
            <v>17</v>
          </cell>
          <cell r="AO544">
            <v>2</v>
          </cell>
          <cell r="AP544">
            <v>59</v>
          </cell>
          <cell r="BU544">
            <v>1521785</v>
          </cell>
          <cell r="BV544">
            <v>0</v>
          </cell>
          <cell r="BX544">
            <v>0</v>
          </cell>
          <cell r="CV544">
            <v>0</v>
          </cell>
          <cell r="CW544">
            <v>0</v>
          </cell>
        </row>
        <row r="545">
          <cell r="B545" t="str">
            <v>อช.ใต้ร่มเย็น</v>
          </cell>
          <cell r="O545">
            <v>0</v>
          </cell>
          <cell r="P545">
            <v>1</v>
          </cell>
          <cell r="S545">
            <v>0</v>
          </cell>
          <cell r="V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N545">
            <v>9</v>
          </cell>
          <cell r="AO545">
            <v>0</v>
          </cell>
          <cell r="AP545">
            <v>7</v>
          </cell>
          <cell r="BU545">
            <v>759380</v>
          </cell>
          <cell r="BV545">
            <v>0</v>
          </cell>
          <cell r="BX545">
            <v>0</v>
          </cell>
          <cell r="CV545">
            <v>0</v>
          </cell>
          <cell r="CW545">
            <v>0</v>
          </cell>
        </row>
        <row r="546">
          <cell r="B546" t="str">
            <v>ขสป.อุทยานเสด็จในกรม กรมหลวงชุมพร ด้านทิศใต้</v>
          </cell>
          <cell r="O546">
            <v>0</v>
          </cell>
          <cell r="P546">
            <v>1</v>
          </cell>
          <cell r="S546">
            <v>0</v>
          </cell>
          <cell r="V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N546">
            <v>15</v>
          </cell>
          <cell r="AO546">
            <v>3</v>
          </cell>
          <cell r="AP546">
            <v>88</v>
          </cell>
          <cell r="BU546">
            <v>1056953</v>
          </cell>
          <cell r="BV546">
            <v>0</v>
          </cell>
          <cell r="BX546">
            <v>0</v>
          </cell>
          <cell r="CV546">
            <v>0</v>
          </cell>
          <cell r="CW546">
            <v>0</v>
          </cell>
        </row>
        <row r="547">
          <cell r="B547" t="str">
            <v>ขสป.อุทยานเสด็จในกรม กรมหลวงชุมพร ด้านทิศใต้</v>
          </cell>
          <cell r="O547">
            <v>1</v>
          </cell>
          <cell r="P547">
            <v>0</v>
          </cell>
          <cell r="S547">
            <v>0</v>
          </cell>
          <cell r="V547">
            <v>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N547">
            <v>0</v>
          </cell>
          <cell r="AO547">
            <v>0</v>
          </cell>
          <cell r="AP547">
            <v>0</v>
          </cell>
          <cell r="BU547">
            <v>0</v>
          </cell>
          <cell r="BV547">
            <v>7200</v>
          </cell>
          <cell r="BX547">
            <v>0</v>
          </cell>
          <cell r="CV547">
            <v>24</v>
          </cell>
          <cell r="CW547">
            <v>0</v>
          </cell>
        </row>
        <row r="548">
          <cell r="B548" t="str">
            <v>ขสป.อุทยานเสด็จในกรม กรมหลวงชุมพร ด้านทิศใต้</v>
          </cell>
          <cell r="O548">
            <v>0</v>
          </cell>
          <cell r="P548">
            <v>1</v>
          </cell>
          <cell r="S548">
            <v>0</v>
          </cell>
          <cell r="V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N548">
            <v>15</v>
          </cell>
          <cell r="AO548">
            <v>1</v>
          </cell>
          <cell r="AP548">
            <v>0</v>
          </cell>
          <cell r="BU548">
            <v>820724</v>
          </cell>
          <cell r="BV548">
            <v>0</v>
          </cell>
          <cell r="BX548">
            <v>0</v>
          </cell>
          <cell r="CV548">
            <v>0</v>
          </cell>
          <cell r="CW548">
            <v>0</v>
          </cell>
        </row>
        <row r="549">
          <cell r="B549" t="str">
            <v>ขสป.อุทยานเสด็จในกรม กรมหลวงชุมพร ด้านทิศใต้</v>
          </cell>
          <cell r="O549">
            <v>0</v>
          </cell>
          <cell r="P549">
            <v>1</v>
          </cell>
          <cell r="S549">
            <v>0</v>
          </cell>
          <cell r="V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N549">
            <v>2</v>
          </cell>
          <cell r="AO549">
            <v>1</v>
          </cell>
          <cell r="AP549">
            <v>0</v>
          </cell>
          <cell r="BU549">
            <v>120851</v>
          </cell>
          <cell r="BV549">
            <v>0</v>
          </cell>
          <cell r="BX549">
            <v>0</v>
          </cell>
          <cell r="CV549">
            <v>0</v>
          </cell>
          <cell r="CW549">
            <v>0</v>
          </cell>
        </row>
        <row r="550">
          <cell r="B550" t="str">
            <v>อช.หมู่เกาะระนอง</v>
          </cell>
          <cell r="O550">
            <v>0</v>
          </cell>
          <cell r="P550">
            <v>1</v>
          </cell>
          <cell r="S550">
            <v>0</v>
          </cell>
          <cell r="V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N550">
            <v>0</v>
          </cell>
          <cell r="AO550">
            <v>0</v>
          </cell>
          <cell r="AP550">
            <v>41</v>
          </cell>
          <cell r="BU550">
            <v>40762</v>
          </cell>
          <cell r="BV550">
            <v>0</v>
          </cell>
          <cell r="BX550">
            <v>0</v>
          </cell>
          <cell r="CV550">
            <v>0</v>
          </cell>
          <cell r="CW550">
            <v>0</v>
          </cell>
        </row>
        <row r="551">
          <cell r="B551" t="str">
            <v>ขสป.ควนแม่ยายหม่อน</v>
          </cell>
          <cell r="O551">
            <v>1</v>
          </cell>
          <cell r="P551">
            <v>0</v>
          </cell>
          <cell r="S551">
            <v>0</v>
          </cell>
          <cell r="V551">
            <v>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N551">
            <v>0</v>
          </cell>
          <cell r="AO551">
            <v>0</v>
          </cell>
          <cell r="AP551">
            <v>0</v>
          </cell>
          <cell r="BU551">
            <v>0</v>
          </cell>
          <cell r="BV551">
            <v>0</v>
          </cell>
          <cell r="BX551">
            <v>1</v>
          </cell>
          <cell r="CV551">
            <v>0</v>
          </cell>
          <cell r="CW551">
            <v>0</v>
          </cell>
        </row>
        <row r="552">
          <cell r="B552" t="str">
            <v>อช.เขาลำปี-หาดท้ายเหมือง</v>
          </cell>
          <cell r="O552">
            <v>0</v>
          </cell>
          <cell r="P552">
            <v>1</v>
          </cell>
          <cell r="S552">
            <v>0</v>
          </cell>
          <cell r="V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N552">
            <v>66</v>
          </cell>
          <cell r="AO552">
            <v>3</v>
          </cell>
          <cell r="AP552">
            <v>56</v>
          </cell>
          <cell r="BU552">
            <v>4564855.88</v>
          </cell>
          <cell r="BV552">
            <v>0</v>
          </cell>
          <cell r="BX552">
            <v>0</v>
          </cell>
          <cell r="CV552">
            <v>0</v>
          </cell>
          <cell r="CW552">
            <v>0</v>
          </cell>
        </row>
        <row r="553">
          <cell r="B553" t="str">
            <v>อช.บูโด-สุไหงปาดี</v>
          </cell>
          <cell r="O553">
            <v>0</v>
          </cell>
          <cell r="P553">
            <v>1</v>
          </cell>
          <cell r="S553">
            <v>0</v>
          </cell>
          <cell r="V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6</v>
          </cell>
          <cell r="AF553">
            <v>21.97</v>
          </cell>
          <cell r="AG553">
            <v>0</v>
          </cell>
          <cell r="AH553">
            <v>0</v>
          </cell>
          <cell r="AN553">
            <v>2</v>
          </cell>
          <cell r="AO553">
            <v>1</v>
          </cell>
          <cell r="AP553">
            <v>96</v>
          </cell>
          <cell r="BU553">
            <v>250944</v>
          </cell>
          <cell r="BV553">
            <v>219700</v>
          </cell>
          <cell r="BX553">
            <v>0</v>
          </cell>
          <cell r="CV553">
            <v>0</v>
          </cell>
          <cell r="CW553">
            <v>0</v>
          </cell>
        </row>
        <row r="554">
          <cell r="B554" t="str">
            <v>อช.บูโด-สุไหงปาดี</v>
          </cell>
          <cell r="O554">
            <v>2</v>
          </cell>
          <cell r="P554">
            <v>0</v>
          </cell>
          <cell r="S554">
            <v>1</v>
          </cell>
          <cell r="V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3</v>
          </cell>
          <cell r="AH554">
            <v>1.08</v>
          </cell>
          <cell r="AN554">
            <v>0</v>
          </cell>
          <cell r="AO554">
            <v>0</v>
          </cell>
          <cell r="AP554">
            <v>0</v>
          </cell>
          <cell r="BU554">
            <v>0</v>
          </cell>
          <cell r="BV554">
            <v>37800</v>
          </cell>
          <cell r="BX554">
            <v>0</v>
          </cell>
          <cell r="CV554">
            <v>0</v>
          </cell>
          <cell r="CW554">
            <v>0</v>
          </cell>
        </row>
        <row r="555">
          <cell r="B555" t="str">
            <v>อช.บูโด-สุไหงปาดี</v>
          </cell>
          <cell r="O555">
            <v>0</v>
          </cell>
          <cell r="P555">
            <v>0</v>
          </cell>
          <cell r="S555">
            <v>1</v>
          </cell>
          <cell r="V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2</v>
          </cell>
          <cell r="AF555">
            <v>1.86</v>
          </cell>
          <cell r="AG555">
            <v>2</v>
          </cell>
          <cell r="AH555">
            <v>0.48</v>
          </cell>
          <cell r="AN555">
            <v>0</v>
          </cell>
          <cell r="AO555">
            <v>0</v>
          </cell>
          <cell r="AP555">
            <v>0</v>
          </cell>
          <cell r="BU555">
            <v>0</v>
          </cell>
          <cell r="BV555">
            <v>28200</v>
          </cell>
          <cell r="BX555">
            <v>0</v>
          </cell>
          <cell r="CV555">
            <v>0</v>
          </cell>
          <cell r="CW555">
            <v>0</v>
          </cell>
        </row>
        <row r="556">
          <cell r="B556" t="str">
            <v>ด่านตรวจสัตว์ป่าสะเดา</v>
          </cell>
          <cell r="O556">
            <v>1</v>
          </cell>
          <cell r="P556">
            <v>0</v>
          </cell>
          <cell r="S556">
            <v>0</v>
          </cell>
          <cell r="V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N556">
            <v>0</v>
          </cell>
          <cell r="AO556">
            <v>0</v>
          </cell>
          <cell r="AP556">
            <v>0</v>
          </cell>
          <cell r="BU556">
            <v>0</v>
          </cell>
          <cell r="BV556">
            <v>685500</v>
          </cell>
          <cell r="BX556">
            <v>47</v>
          </cell>
          <cell r="CV556">
            <v>0</v>
          </cell>
          <cell r="CW556">
            <v>0</v>
          </cell>
        </row>
        <row r="557">
          <cell r="B557" t="str">
            <v>ขสป.เขาประ-บางคราม</v>
          </cell>
          <cell r="O557">
            <v>1</v>
          </cell>
          <cell r="P557">
            <v>0</v>
          </cell>
          <cell r="S557">
            <v>0</v>
          </cell>
          <cell r="V557">
            <v>1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N557">
            <v>0</v>
          </cell>
          <cell r="AO557">
            <v>0</v>
          </cell>
          <cell r="AP557">
            <v>0</v>
          </cell>
          <cell r="BU557">
            <v>0</v>
          </cell>
          <cell r="BV557">
            <v>3561</v>
          </cell>
          <cell r="BX557">
            <v>1</v>
          </cell>
          <cell r="CV557">
            <v>7</v>
          </cell>
          <cell r="CW557">
            <v>0</v>
          </cell>
        </row>
        <row r="558">
          <cell r="B558" t="str">
            <v>ขสป.โตนงาช้าง</v>
          </cell>
          <cell r="O558">
            <v>0</v>
          </cell>
          <cell r="P558">
            <v>1</v>
          </cell>
          <cell r="S558">
            <v>0</v>
          </cell>
          <cell r="V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1</v>
          </cell>
          <cell r="AF558">
            <v>10.6</v>
          </cell>
          <cell r="AG558">
            <v>2</v>
          </cell>
          <cell r="AH558">
            <v>0.27</v>
          </cell>
          <cell r="AN558">
            <v>0</v>
          </cell>
          <cell r="AO558">
            <v>0</v>
          </cell>
          <cell r="AP558">
            <v>28</v>
          </cell>
          <cell r="BU558">
            <v>4777.9539999999997</v>
          </cell>
          <cell r="BV558">
            <v>66840</v>
          </cell>
          <cell r="BX558">
            <v>0</v>
          </cell>
          <cell r="CV558">
            <v>0</v>
          </cell>
          <cell r="CW558">
            <v>0</v>
          </cell>
        </row>
        <row r="559">
          <cell r="B559" t="str">
            <v>ขหล.เขาเหรง</v>
          </cell>
          <cell r="O559">
            <v>1</v>
          </cell>
          <cell r="P559">
            <v>0</v>
          </cell>
          <cell r="S559">
            <v>1</v>
          </cell>
          <cell r="V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N559">
            <v>0</v>
          </cell>
          <cell r="AO559">
            <v>0</v>
          </cell>
          <cell r="AP559">
            <v>0</v>
          </cell>
          <cell r="BU559">
            <v>0</v>
          </cell>
          <cell r="BV559">
            <v>0</v>
          </cell>
          <cell r="BX559">
            <v>0</v>
          </cell>
          <cell r="CV559">
            <v>0</v>
          </cell>
          <cell r="CW559">
            <v>0</v>
          </cell>
        </row>
        <row r="560">
          <cell r="B560" t="str">
            <v>อช.เขาปู่-เขาย่า</v>
          </cell>
          <cell r="O560">
            <v>0</v>
          </cell>
          <cell r="P560">
            <v>1</v>
          </cell>
          <cell r="S560">
            <v>0</v>
          </cell>
          <cell r="V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N560">
            <v>18</v>
          </cell>
          <cell r="AO560">
            <v>2</v>
          </cell>
          <cell r="AP560">
            <v>97.37</v>
          </cell>
          <cell r="BU560">
            <v>1391815</v>
          </cell>
          <cell r="BV560">
            <v>0</v>
          </cell>
          <cell r="BX560">
            <v>0</v>
          </cell>
          <cell r="CV560">
            <v>0</v>
          </cell>
          <cell r="CW560">
            <v>0</v>
          </cell>
        </row>
        <row r="561">
          <cell r="B561" t="str">
            <v>อช.น้ำตกทรายขาว</v>
          </cell>
          <cell r="O561">
            <v>0</v>
          </cell>
          <cell r="P561">
            <v>1</v>
          </cell>
          <cell r="S561">
            <v>0</v>
          </cell>
          <cell r="V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N561">
            <v>4</v>
          </cell>
          <cell r="AO561">
            <v>3</v>
          </cell>
          <cell r="AP561">
            <v>4</v>
          </cell>
          <cell r="BU561">
            <v>445190</v>
          </cell>
          <cell r="BV561">
            <v>0</v>
          </cell>
          <cell r="BX561">
            <v>0</v>
          </cell>
          <cell r="CV561">
            <v>0</v>
          </cell>
          <cell r="CW561">
            <v>0</v>
          </cell>
        </row>
        <row r="562">
          <cell r="B562" t="str">
            <v>อช.ใต้ร่มเย็น</v>
          </cell>
          <cell r="O562">
            <v>0</v>
          </cell>
          <cell r="P562">
            <v>1</v>
          </cell>
          <cell r="S562">
            <v>0</v>
          </cell>
          <cell r="V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N562">
            <v>18</v>
          </cell>
          <cell r="AO562">
            <v>1</v>
          </cell>
          <cell r="AP562">
            <v>73</v>
          </cell>
          <cell r="BU562">
            <v>1665049</v>
          </cell>
          <cell r="BV562">
            <v>0</v>
          </cell>
          <cell r="BX562">
            <v>0</v>
          </cell>
          <cell r="CV562">
            <v>0</v>
          </cell>
          <cell r="CW562">
            <v>0</v>
          </cell>
        </row>
        <row r="563">
          <cell r="B563" t="str">
            <v>อช.ใต้ร่มเย็น</v>
          </cell>
          <cell r="O563">
            <v>0</v>
          </cell>
          <cell r="P563">
            <v>1</v>
          </cell>
          <cell r="S563">
            <v>0</v>
          </cell>
          <cell r="V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N563">
            <v>2</v>
          </cell>
          <cell r="AO563">
            <v>0</v>
          </cell>
          <cell r="AP563">
            <v>57</v>
          </cell>
          <cell r="BU563">
            <v>200000</v>
          </cell>
          <cell r="BV563">
            <v>0</v>
          </cell>
          <cell r="BX563">
            <v>0</v>
          </cell>
          <cell r="CV563">
            <v>0</v>
          </cell>
          <cell r="CW563">
            <v>0</v>
          </cell>
        </row>
        <row r="564">
          <cell r="B564" t="str">
            <v>ขสป.เขาบรรทัด</v>
          </cell>
          <cell r="O564">
            <v>0</v>
          </cell>
          <cell r="P564">
            <v>1</v>
          </cell>
          <cell r="S564">
            <v>0</v>
          </cell>
          <cell r="V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N564">
            <v>2</v>
          </cell>
          <cell r="AO564">
            <v>0</v>
          </cell>
          <cell r="AP564">
            <v>44</v>
          </cell>
          <cell r="BU564">
            <v>143995.29999999999</v>
          </cell>
          <cell r="BV564">
            <v>0</v>
          </cell>
          <cell r="BX564">
            <v>0</v>
          </cell>
          <cell r="CV564">
            <v>0</v>
          </cell>
          <cell r="CW564">
            <v>0</v>
          </cell>
        </row>
        <row r="565">
          <cell r="B565" t="str">
            <v>ขสป.เขาบรรทัด</v>
          </cell>
          <cell r="O565">
            <v>0</v>
          </cell>
          <cell r="P565">
            <v>1</v>
          </cell>
          <cell r="S565">
            <v>0</v>
          </cell>
          <cell r="V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N565">
            <v>43</v>
          </cell>
          <cell r="AO565">
            <v>1</v>
          </cell>
          <cell r="AP565">
            <v>3</v>
          </cell>
          <cell r="BU565">
            <v>2952074.3</v>
          </cell>
          <cell r="BV565">
            <v>0</v>
          </cell>
          <cell r="BX565">
            <v>0</v>
          </cell>
          <cell r="CV565">
            <v>0</v>
          </cell>
          <cell r="CW565">
            <v>0</v>
          </cell>
        </row>
        <row r="566">
          <cell r="B566" t="str">
            <v>ขสป.เขาบรรทัด</v>
          </cell>
          <cell r="O566">
            <v>0</v>
          </cell>
          <cell r="P566">
            <v>1</v>
          </cell>
          <cell r="S566">
            <v>0</v>
          </cell>
          <cell r="V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N566">
            <v>17</v>
          </cell>
          <cell r="AO566">
            <v>2</v>
          </cell>
          <cell r="AP566">
            <v>64</v>
          </cell>
          <cell r="BU566">
            <v>1205192.8999999999</v>
          </cell>
          <cell r="BV566">
            <v>0</v>
          </cell>
          <cell r="BX566">
            <v>0</v>
          </cell>
          <cell r="CV566">
            <v>0</v>
          </cell>
          <cell r="CW566">
            <v>0</v>
          </cell>
        </row>
        <row r="567">
          <cell r="B567" t="str">
            <v>ขสป.เขาบรรทัด</v>
          </cell>
          <cell r="O567">
            <v>0</v>
          </cell>
          <cell r="P567">
            <v>1</v>
          </cell>
          <cell r="S567">
            <v>0</v>
          </cell>
          <cell r="V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N567">
            <v>13</v>
          </cell>
          <cell r="AO567">
            <v>1</v>
          </cell>
          <cell r="AP567">
            <v>52</v>
          </cell>
          <cell r="BU567">
            <v>913107.66</v>
          </cell>
          <cell r="BV567">
            <v>0</v>
          </cell>
          <cell r="BX567">
            <v>0</v>
          </cell>
          <cell r="CV567">
            <v>0</v>
          </cell>
          <cell r="CW567">
            <v>0</v>
          </cell>
        </row>
        <row r="568">
          <cell r="B568" t="str">
            <v>ขสป.เขาบรรทัด</v>
          </cell>
          <cell r="O568">
            <v>0</v>
          </cell>
          <cell r="P568">
            <v>1</v>
          </cell>
          <cell r="S568">
            <v>0</v>
          </cell>
          <cell r="V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N568">
            <v>2</v>
          </cell>
          <cell r="AO568">
            <v>0</v>
          </cell>
          <cell r="AP568">
            <v>75</v>
          </cell>
          <cell r="BU568">
            <v>149284.23000000001</v>
          </cell>
          <cell r="BV568">
            <v>0</v>
          </cell>
          <cell r="BX568">
            <v>0</v>
          </cell>
          <cell r="CV568">
            <v>0</v>
          </cell>
          <cell r="CW568">
            <v>0</v>
          </cell>
        </row>
        <row r="569">
          <cell r="B569" t="str">
            <v>ขสป.เขาบรรทัด</v>
          </cell>
          <cell r="O569">
            <v>0</v>
          </cell>
          <cell r="P569">
            <v>1</v>
          </cell>
          <cell r="S569">
            <v>0</v>
          </cell>
          <cell r="V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N569">
            <v>1</v>
          </cell>
          <cell r="AO569">
            <v>0</v>
          </cell>
          <cell r="AP569">
            <v>75</v>
          </cell>
          <cell r="BU569">
            <v>81040.010999999999</v>
          </cell>
          <cell r="BV569">
            <v>0</v>
          </cell>
          <cell r="BX569">
            <v>0</v>
          </cell>
          <cell r="CV569">
            <v>0</v>
          </cell>
          <cell r="CW569">
            <v>0</v>
          </cell>
        </row>
        <row r="570">
          <cell r="B570" t="str">
            <v>ขสป.เขาบรรทัด</v>
          </cell>
          <cell r="O570">
            <v>0</v>
          </cell>
          <cell r="P570">
            <v>1</v>
          </cell>
          <cell r="S570">
            <v>0</v>
          </cell>
          <cell r="V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N570">
            <v>6</v>
          </cell>
          <cell r="AO570">
            <v>0</v>
          </cell>
          <cell r="AP570">
            <v>34</v>
          </cell>
          <cell r="BU570">
            <v>415266.07</v>
          </cell>
          <cell r="BV570">
            <v>0</v>
          </cell>
          <cell r="BX570">
            <v>0</v>
          </cell>
          <cell r="CV570">
            <v>0</v>
          </cell>
          <cell r="CW570">
            <v>0</v>
          </cell>
        </row>
        <row r="571">
          <cell r="B571" t="str">
            <v>อช.เขาปู่-เขาย่า</v>
          </cell>
          <cell r="O571">
            <v>0</v>
          </cell>
          <cell r="P571">
            <v>1</v>
          </cell>
          <cell r="S571">
            <v>0</v>
          </cell>
          <cell r="V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N571">
            <v>3</v>
          </cell>
          <cell r="AO571">
            <v>1</v>
          </cell>
          <cell r="AP571">
            <v>48</v>
          </cell>
          <cell r="BU571">
            <v>241783</v>
          </cell>
          <cell r="BV571">
            <v>0</v>
          </cell>
          <cell r="BX571">
            <v>0</v>
          </cell>
          <cell r="CV571">
            <v>0</v>
          </cell>
          <cell r="CW571">
            <v>0</v>
          </cell>
        </row>
        <row r="572">
          <cell r="B572" t="str">
            <v>ขสป.โตนงาช้าง</v>
          </cell>
          <cell r="O572">
            <v>1</v>
          </cell>
          <cell r="P572">
            <v>1</v>
          </cell>
          <cell r="S572">
            <v>0</v>
          </cell>
          <cell r="V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N572">
            <v>1</v>
          </cell>
          <cell r="AO572">
            <v>0</v>
          </cell>
          <cell r="AP572">
            <v>92</v>
          </cell>
          <cell r="BU572">
            <v>83940.39</v>
          </cell>
          <cell r="BV572">
            <v>0</v>
          </cell>
          <cell r="BX572">
            <v>0</v>
          </cell>
          <cell r="CV572">
            <v>0</v>
          </cell>
          <cell r="CW572">
            <v>0</v>
          </cell>
        </row>
        <row r="573">
          <cell r="B573" t="str">
            <v>อช.เขาปู่-เขาย่า</v>
          </cell>
          <cell r="O573">
            <v>0</v>
          </cell>
          <cell r="P573">
            <v>1</v>
          </cell>
          <cell r="S573">
            <v>0</v>
          </cell>
          <cell r="V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78</v>
          </cell>
          <cell r="AF573">
            <v>3.44</v>
          </cell>
          <cell r="AG573">
            <v>0</v>
          </cell>
          <cell r="AH573">
            <v>0</v>
          </cell>
          <cell r="AN573">
            <v>3</v>
          </cell>
          <cell r="AO573">
            <v>0</v>
          </cell>
          <cell r="AP573">
            <v>92.38</v>
          </cell>
          <cell r="BU573">
            <v>268786</v>
          </cell>
          <cell r="BV573">
            <v>0</v>
          </cell>
          <cell r="BX573">
            <v>0</v>
          </cell>
          <cell r="CV573">
            <v>0</v>
          </cell>
          <cell r="CW573">
            <v>0</v>
          </cell>
        </row>
        <row r="574">
          <cell r="B574" t="str">
            <v>อช.ใต้ร่มเย็น</v>
          </cell>
          <cell r="O574">
            <v>0</v>
          </cell>
          <cell r="P574">
            <v>1</v>
          </cell>
          <cell r="S574">
            <v>0</v>
          </cell>
          <cell r="V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N574">
            <v>3</v>
          </cell>
          <cell r="AO574">
            <v>3</v>
          </cell>
          <cell r="AP574">
            <v>19</v>
          </cell>
          <cell r="BU574">
            <v>336139</v>
          </cell>
          <cell r="BV574">
            <v>0</v>
          </cell>
          <cell r="BX574">
            <v>0</v>
          </cell>
          <cell r="CV574">
            <v>0</v>
          </cell>
          <cell r="CW574">
            <v>0</v>
          </cell>
        </row>
        <row r="575">
          <cell r="B575" t="str">
            <v>อช.ใต้ร่มเย็น</v>
          </cell>
          <cell r="O575">
            <v>0</v>
          </cell>
          <cell r="P575">
            <v>1</v>
          </cell>
          <cell r="S575">
            <v>0</v>
          </cell>
          <cell r="V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N575">
            <v>7</v>
          </cell>
          <cell r="AO575">
            <v>1</v>
          </cell>
          <cell r="AP575">
            <v>26</v>
          </cell>
          <cell r="BU575">
            <v>645042</v>
          </cell>
          <cell r="BV575">
            <v>0</v>
          </cell>
          <cell r="BX575">
            <v>0</v>
          </cell>
          <cell r="CV575">
            <v>0</v>
          </cell>
          <cell r="CW575">
            <v>0</v>
          </cell>
        </row>
        <row r="576">
          <cell r="B576" t="str">
            <v>อช.ใต้ร่มเย็น</v>
          </cell>
          <cell r="O576">
            <v>0</v>
          </cell>
          <cell r="P576">
            <v>1</v>
          </cell>
          <cell r="S576">
            <v>0</v>
          </cell>
          <cell r="V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N576">
            <v>7</v>
          </cell>
          <cell r="AO576">
            <v>0</v>
          </cell>
          <cell r="AP576">
            <v>21</v>
          </cell>
          <cell r="BU576">
            <v>637463</v>
          </cell>
          <cell r="BV576">
            <v>0</v>
          </cell>
          <cell r="BX576">
            <v>0</v>
          </cell>
          <cell r="CV576">
            <v>0</v>
          </cell>
          <cell r="CW576">
            <v>0</v>
          </cell>
        </row>
        <row r="577">
          <cell r="B577" t="str">
            <v>อช.ใต้ร่มเย็น</v>
          </cell>
          <cell r="O577">
            <v>0</v>
          </cell>
          <cell r="P577">
            <v>1</v>
          </cell>
          <cell r="S577">
            <v>0</v>
          </cell>
          <cell r="V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N577">
            <v>10</v>
          </cell>
          <cell r="AO577">
            <v>1</v>
          </cell>
          <cell r="AP577">
            <v>9</v>
          </cell>
          <cell r="BU577">
            <v>908531</v>
          </cell>
          <cell r="BV577">
            <v>0</v>
          </cell>
          <cell r="BX577">
            <v>0</v>
          </cell>
          <cell r="CV577">
            <v>0</v>
          </cell>
          <cell r="CW577">
            <v>0</v>
          </cell>
        </row>
        <row r="578">
          <cell r="B578" t="str">
            <v>อช.ใต้ร่มเย็น</v>
          </cell>
          <cell r="O578">
            <v>0</v>
          </cell>
          <cell r="P578">
            <v>1</v>
          </cell>
          <cell r="S578">
            <v>0</v>
          </cell>
          <cell r="V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N578">
            <v>1</v>
          </cell>
          <cell r="AO578">
            <v>3</v>
          </cell>
          <cell r="AP578">
            <v>20</v>
          </cell>
          <cell r="BU578">
            <v>158700</v>
          </cell>
          <cell r="BV578">
            <v>0</v>
          </cell>
          <cell r="BX578">
            <v>0</v>
          </cell>
          <cell r="CV578">
            <v>0</v>
          </cell>
          <cell r="CW578">
            <v>0</v>
          </cell>
        </row>
        <row r="579">
          <cell r="B579" t="str">
            <v>อช.ใต้ร่มเย็น</v>
          </cell>
          <cell r="O579">
            <v>0</v>
          </cell>
          <cell r="P579">
            <v>1</v>
          </cell>
          <cell r="S579">
            <v>0</v>
          </cell>
          <cell r="V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N579">
            <v>4</v>
          </cell>
          <cell r="AO579">
            <v>2</v>
          </cell>
          <cell r="AP579">
            <v>58.88</v>
          </cell>
          <cell r="BU579">
            <v>420056</v>
          </cell>
          <cell r="BV579">
            <v>0</v>
          </cell>
          <cell r="BX579">
            <v>0</v>
          </cell>
          <cell r="CV579">
            <v>0</v>
          </cell>
          <cell r="CW579">
            <v>0</v>
          </cell>
        </row>
        <row r="580">
          <cell r="B580" t="str">
            <v>อช.ใต้ร่มเย็น</v>
          </cell>
          <cell r="O580">
            <v>0</v>
          </cell>
          <cell r="P580">
            <v>1</v>
          </cell>
          <cell r="S580">
            <v>0</v>
          </cell>
          <cell r="V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N580">
            <v>7</v>
          </cell>
          <cell r="AO580">
            <v>2</v>
          </cell>
          <cell r="AP580">
            <v>37</v>
          </cell>
          <cell r="BU580">
            <v>518144.24</v>
          </cell>
          <cell r="BV580">
            <v>0</v>
          </cell>
          <cell r="BX580">
            <v>0</v>
          </cell>
          <cell r="CV580">
            <v>0</v>
          </cell>
          <cell r="CW580">
            <v>0</v>
          </cell>
        </row>
        <row r="581">
          <cell r="B581" t="str">
            <v>อช.ใต้ร่มเย็น</v>
          </cell>
          <cell r="O581">
            <v>0</v>
          </cell>
          <cell r="P581">
            <v>1</v>
          </cell>
          <cell r="S581">
            <v>0</v>
          </cell>
          <cell r="V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N581">
            <v>5</v>
          </cell>
          <cell r="AO581">
            <v>3</v>
          </cell>
          <cell r="AP581">
            <v>7</v>
          </cell>
          <cell r="BU581">
            <v>485846</v>
          </cell>
          <cell r="BV581">
            <v>0</v>
          </cell>
          <cell r="BX581">
            <v>0</v>
          </cell>
          <cell r="CV581">
            <v>0</v>
          </cell>
          <cell r="CW581">
            <v>0</v>
          </cell>
        </row>
        <row r="582">
          <cell r="B582" t="str">
            <v>อช.ใต้ร่มเย็น</v>
          </cell>
          <cell r="O582">
            <v>0</v>
          </cell>
          <cell r="P582">
            <v>1</v>
          </cell>
          <cell r="S582">
            <v>0</v>
          </cell>
          <cell r="V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N582">
            <v>4</v>
          </cell>
          <cell r="AO582">
            <v>2</v>
          </cell>
          <cell r="AP582">
            <v>58</v>
          </cell>
          <cell r="BU582">
            <v>400602</v>
          </cell>
          <cell r="BV582">
            <v>0</v>
          </cell>
          <cell r="BX582">
            <v>0</v>
          </cell>
          <cell r="CV582">
            <v>0</v>
          </cell>
          <cell r="CW582">
            <v>0</v>
          </cell>
        </row>
        <row r="583">
          <cell r="B583" t="str">
            <v>อช.ใต้ร่มเย็น</v>
          </cell>
          <cell r="O583">
            <v>0</v>
          </cell>
          <cell r="P583">
            <v>1</v>
          </cell>
          <cell r="S583">
            <v>0</v>
          </cell>
          <cell r="V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N583">
            <v>4</v>
          </cell>
          <cell r="AO583">
            <v>0</v>
          </cell>
          <cell r="AP583">
            <v>38</v>
          </cell>
          <cell r="BU583">
            <v>345484</v>
          </cell>
          <cell r="BV583">
            <v>0</v>
          </cell>
          <cell r="BX583">
            <v>0</v>
          </cell>
          <cell r="CV583">
            <v>0</v>
          </cell>
          <cell r="CW583">
            <v>0</v>
          </cell>
        </row>
        <row r="584">
          <cell r="B584" t="str">
            <v>ขสป.คลองยัน</v>
          </cell>
          <cell r="O584">
            <v>0</v>
          </cell>
          <cell r="P584">
            <v>1</v>
          </cell>
          <cell r="S584">
            <v>0</v>
          </cell>
          <cell r="V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5</v>
          </cell>
          <cell r="AF584">
            <v>8.0519999999999996</v>
          </cell>
          <cell r="AG584">
            <v>0</v>
          </cell>
          <cell r="AH584">
            <v>0</v>
          </cell>
          <cell r="AN584">
            <v>2</v>
          </cell>
          <cell r="AO584">
            <v>0</v>
          </cell>
          <cell r="AP584">
            <v>77</v>
          </cell>
          <cell r="BU584">
            <v>208832</v>
          </cell>
          <cell r="BV584">
            <v>14094.96</v>
          </cell>
          <cell r="BX584">
            <v>0</v>
          </cell>
          <cell r="CV584">
            <v>0</v>
          </cell>
          <cell r="CW584">
            <v>0</v>
          </cell>
        </row>
        <row r="585">
          <cell r="B585" t="str">
            <v>อช.ทะเลบัน</v>
          </cell>
          <cell r="O585">
            <v>0</v>
          </cell>
          <cell r="P585">
            <v>1</v>
          </cell>
          <cell r="S585">
            <v>0</v>
          </cell>
          <cell r="V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N585">
            <v>3</v>
          </cell>
          <cell r="AO585">
            <v>0</v>
          </cell>
          <cell r="AP585">
            <v>20</v>
          </cell>
          <cell r="BU585">
            <v>185733</v>
          </cell>
          <cell r="BV585">
            <v>0</v>
          </cell>
          <cell r="BX585">
            <v>0</v>
          </cell>
          <cell r="CV585">
            <v>0</v>
          </cell>
          <cell r="CW585">
            <v>0</v>
          </cell>
        </row>
        <row r="586">
          <cell r="B586" t="str">
            <v>อช.น้ำตกทรายขาว</v>
          </cell>
          <cell r="O586">
            <v>0</v>
          </cell>
          <cell r="P586">
            <v>1</v>
          </cell>
          <cell r="S586">
            <v>0</v>
          </cell>
          <cell r="V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8</v>
          </cell>
          <cell r="AF586">
            <v>3.21</v>
          </cell>
          <cell r="AG586">
            <v>0</v>
          </cell>
          <cell r="AH586">
            <v>0</v>
          </cell>
          <cell r="AN586">
            <v>5</v>
          </cell>
          <cell r="AO586">
            <v>0</v>
          </cell>
          <cell r="AP586">
            <v>72</v>
          </cell>
          <cell r="BU586">
            <v>487471</v>
          </cell>
          <cell r="BV586">
            <v>8025</v>
          </cell>
          <cell r="BX586">
            <v>0</v>
          </cell>
          <cell r="CV586">
            <v>0</v>
          </cell>
          <cell r="CW586">
            <v>0</v>
          </cell>
        </row>
        <row r="587">
          <cell r="B587" t="str">
            <v>อช.แก่งกรุง</v>
          </cell>
          <cell r="O587">
            <v>0</v>
          </cell>
          <cell r="P587">
            <v>1</v>
          </cell>
          <cell r="S587">
            <v>0</v>
          </cell>
          <cell r="V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N587">
            <v>5</v>
          </cell>
          <cell r="AO587">
            <v>3</v>
          </cell>
          <cell r="AP587">
            <v>12</v>
          </cell>
          <cell r="BU587">
            <v>663912</v>
          </cell>
          <cell r="BV587">
            <v>0</v>
          </cell>
          <cell r="BX587">
            <v>0</v>
          </cell>
          <cell r="CV587">
            <v>0</v>
          </cell>
          <cell r="CW587">
            <v>0</v>
          </cell>
        </row>
        <row r="588">
          <cell r="B588" t="str">
            <v>อช.แก่งกรุง</v>
          </cell>
          <cell r="O588">
            <v>0</v>
          </cell>
          <cell r="P588">
            <v>1</v>
          </cell>
          <cell r="S588">
            <v>0</v>
          </cell>
          <cell r="V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N588">
            <v>4</v>
          </cell>
          <cell r="AO588">
            <v>0</v>
          </cell>
          <cell r="AP588">
            <v>44</v>
          </cell>
          <cell r="BU588">
            <v>415680</v>
          </cell>
          <cell r="BV588">
            <v>0</v>
          </cell>
          <cell r="BX588">
            <v>0</v>
          </cell>
          <cell r="CV588">
            <v>0</v>
          </cell>
          <cell r="CW588">
            <v>0</v>
          </cell>
        </row>
        <row r="589">
          <cell r="B589" t="str">
            <v>ขสป.อุทยานเสด็จในกรม กรมหลวงชุมพร ด้านทิศใต้</v>
          </cell>
          <cell r="O589">
            <v>0</v>
          </cell>
          <cell r="P589">
            <v>1</v>
          </cell>
          <cell r="S589">
            <v>0</v>
          </cell>
          <cell r="V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N589">
            <v>14</v>
          </cell>
          <cell r="AO589">
            <v>0</v>
          </cell>
          <cell r="AP589">
            <v>0</v>
          </cell>
          <cell r="BU589">
            <v>773280</v>
          </cell>
          <cell r="BV589">
            <v>0</v>
          </cell>
          <cell r="BX589">
            <v>0</v>
          </cell>
          <cell r="CV589">
            <v>0</v>
          </cell>
          <cell r="CW589">
            <v>0</v>
          </cell>
        </row>
        <row r="590">
          <cell r="B590" t="str">
            <v>ขสป.อุทยานเสด็จในกรม กรมหลวงชุมพร ด้านทิศใต้</v>
          </cell>
          <cell r="O590">
            <v>0</v>
          </cell>
          <cell r="P590">
            <v>1</v>
          </cell>
          <cell r="S590">
            <v>0</v>
          </cell>
          <cell r="V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N590">
            <v>24</v>
          </cell>
          <cell r="AO590">
            <v>2</v>
          </cell>
          <cell r="AP590">
            <v>0</v>
          </cell>
          <cell r="BU590">
            <v>1132819</v>
          </cell>
          <cell r="BV590">
            <v>0</v>
          </cell>
          <cell r="BX590">
            <v>0</v>
          </cell>
          <cell r="CV590">
            <v>0</v>
          </cell>
          <cell r="CW590">
            <v>0</v>
          </cell>
        </row>
        <row r="591">
          <cell r="B591" t="str">
            <v>ขสป.อุทยานเสด็จในกรม กรมหลวงชุมพร ด้านทิศใต้</v>
          </cell>
          <cell r="O591">
            <v>0</v>
          </cell>
          <cell r="P591">
            <v>1</v>
          </cell>
          <cell r="S591">
            <v>0</v>
          </cell>
          <cell r="V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N591">
            <v>13</v>
          </cell>
          <cell r="AO591">
            <v>0</v>
          </cell>
          <cell r="AP591">
            <v>0</v>
          </cell>
          <cell r="BU591">
            <v>768695</v>
          </cell>
          <cell r="BV591">
            <v>0</v>
          </cell>
          <cell r="BX591">
            <v>0</v>
          </cell>
          <cell r="CV591">
            <v>0</v>
          </cell>
          <cell r="CW591">
            <v>0</v>
          </cell>
        </row>
        <row r="592">
          <cell r="B592" t="str">
            <v>ขสป.อุทยานเสด็จในกรม กรมหลวงชุมพร ด้านทิศใต้</v>
          </cell>
          <cell r="O592">
            <v>0</v>
          </cell>
          <cell r="P592">
            <v>1</v>
          </cell>
          <cell r="S592">
            <v>0</v>
          </cell>
          <cell r="V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N592">
            <v>1</v>
          </cell>
          <cell r="AO592">
            <v>0</v>
          </cell>
          <cell r="AP592">
            <v>0</v>
          </cell>
          <cell r="BU592">
            <v>55304</v>
          </cell>
          <cell r="BV592">
            <v>0</v>
          </cell>
          <cell r="BX592">
            <v>0</v>
          </cell>
          <cell r="CV592">
            <v>0</v>
          </cell>
          <cell r="CW592">
            <v>0</v>
          </cell>
        </row>
        <row r="593">
          <cell r="B593" t="str">
            <v>อช.ใต้ร่มเย็น</v>
          </cell>
          <cell r="O593">
            <v>0</v>
          </cell>
          <cell r="P593">
            <v>0</v>
          </cell>
          <cell r="S593">
            <v>0</v>
          </cell>
          <cell r="V593">
            <v>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N593">
            <v>0</v>
          </cell>
          <cell r="AO593">
            <v>0</v>
          </cell>
          <cell r="AP593">
            <v>0</v>
          </cell>
          <cell r="BU593">
            <v>0</v>
          </cell>
          <cell r="BV593">
            <v>0</v>
          </cell>
          <cell r="BX593">
            <v>0</v>
          </cell>
          <cell r="CV593">
            <v>0</v>
          </cell>
          <cell r="CW593">
            <v>0</v>
          </cell>
        </row>
        <row r="594">
          <cell r="B594" t="str">
            <v>ขสป.คลองพระยา</v>
          </cell>
          <cell r="O594">
            <v>1</v>
          </cell>
          <cell r="P594">
            <v>0</v>
          </cell>
          <cell r="S594">
            <v>1</v>
          </cell>
          <cell r="V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N594">
            <v>0</v>
          </cell>
          <cell r="AO594">
            <v>0</v>
          </cell>
          <cell r="AP594">
            <v>0</v>
          </cell>
          <cell r="BU594">
            <v>0</v>
          </cell>
          <cell r="BV594">
            <v>88000</v>
          </cell>
          <cell r="BX594">
            <v>0</v>
          </cell>
          <cell r="CV594">
            <v>0</v>
          </cell>
          <cell r="CW594">
            <v>0</v>
          </cell>
        </row>
        <row r="595">
          <cell r="B595" t="str">
            <v>อช.ใต้ร่มเย็น</v>
          </cell>
          <cell r="O595">
            <v>1</v>
          </cell>
          <cell r="P595">
            <v>0</v>
          </cell>
          <cell r="S595">
            <v>0</v>
          </cell>
          <cell r="V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N595">
            <v>0</v>
          </cell>
          <cell r="AO595">
            <v>0</v>
          </cell>
          <cell r="AP595">
            <v>0</v>
          </cell>
          <cell r="BU595">
            <v>0</v>
          </cell>
          <cell r="BV595">
            <v>0</v>
          </cell>
          <cell r="BX595">
            <v>0</v>
          </cell>
          <cell r="CV595">
            <v>0</v>
          </cell>
          <cell r="CW595">
            <v>0</v>
          </cell>
        </row>
        <row r="596">
          <cell r="B596" t="str">
            <v>ขหล.บ่อล้อ</v>
          </cell>
          <cell r="O596">
            <v>0</v>
          </cell>
          <cell r="P596">
            <v>0</v>
          </cell>
          <cell r="S596">
            <v>1</v>
          </cell>
          <cell r="V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518</v>
          </cell>
          <cell r="AF596">
            <v>3.71</v>
          </cell>
          <cell r="AG596">
            <v>0</v>
          </cell>
          <cell r="AH596">
            <v>0</v>
          </cell>
          <cell r="AN596">
            <v>0</v>
          </cell>
          <cell r="AO596">
            <v>0</v>
          </cell>
          <cell r="AP596">
            <v>0</v>
          </cell>
          <cell r="BU596">
            <v>0</v>
          </cell>
          <cell r="BV596">
            <v>742</v>
          </cell>
          <cell r="BX596">
            <v>0</v>
          </cell>
          <cell r="CV596">
            <v>0</v>
          </cell>
          <cell r="CW596">
            <v>0</v>
          </cell>
        </row>
        <row r="597">
          <cell r="B597" t="str">
            <v>ขสป.ฮาลา-บาลา</v>
          </cell>
          <cell r="O597">
            <v>0</v>
          </cell>
          <cell r="P597">
            <v>1</v>
          </cell>
          <cell r="S597">
            <v>0</v>
          </cell>
          <cell r="V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N597">
            <v>8</v>
          </cell>
          <cell r="AO597">
            <v>1</v>
          </cell>
          <cell r="AP597">
            <v>24</v>
          </cell>
          <cell r="BU597">
            <v>775553</v>
          </cell>
          <cell r="BV597">
            <v>0</v>
          </cell>
          <cell r="BX597">
            <v>0</v>
          </cell>
          <cell r="CV597">
            <v>0</v>
          </cell>
          <cell r="CW597">
            <v>0</v>
          </cell>
        </row>
        <row r="598">
          <cell r="B598" t="str">
            <v>ขสป.คลองยัน</v>
          </cell>
          <cell r="O598">
            <v>0</v>
          </cell>
          <cell r="P598">
            <v>1</v>
          </cell>
          <cell r="S598">
            <v>0</v>
          </cell>
          <cell r="V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N598">
            <v>2</v>
          </cell>
          <cell r="AO598">
            <v>0</v>
          </cell>
          <cell r="AP598">
            <v>92</v>
          </cell>
          <cell r="BU598">
            <v>212700</v>
          </cell>
          <cell r="BV598">
            <v>0</v>
          </cell>
          <cell r="BX598">
            <v>0</v>
          </cell>
          <cell r="CV598">
            <v>0</v>
          </cell>
          <cell r="CW598">
            <v>0</v>
          </cell>
        </row>
        <row r="599">
          <cell r="B599" t="str">
            <v>อช.เขานัน</v>
          </cell>
          <cell r="O599">
            <v>2</v>
          </cell>
          <cell r="P599">
            <v>0</v>
          </cell>
          <cell r="S599">
            <v>0</v>
          </cell>
          <cell r="V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N599">
            <v>0</v>
          </cell>
          <cell r="AO599">
            <v>0</v>
          </cell>
          <cell r="AP599">
            <v>0</v>
          </cell>
          <cell r="BU599">
            <v>0</v>
          </cell>
          <cell r="BV599">
            <v>0</v>
          </cell>
          <cell r="BX599">
            <v>0</v>
          </cell>
          <cell r="CV599">
            <v>0</v>
          </cell>
          <cell r="CW599">
            <v>0</v>
          </cell>
        </row>
        <row r="600">
          <cell r="B600" t="str">
            <v>อช.แก่งกรุง</v>
          </cell>
          <cell r="O600">
            <v>0</v>
          </cell>
          <cell r="P600">
            <v>1</v>
          </cell>
          <cell r="S600">
            <v>0</v>
          </cell>
          <cell r="V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N600">
            <v>17</v>
          </cell>
          <cell r="AO600">
            <v>3</v>
          </cell>
          <cell r="AP600">
            <v>60</v>
          </cell>
          <cell r="BU600">
            <v>2018351</v>
          </cell>
          <cell r="BV600">
            <v>0</v>
          </cell>
          <cell r="BX600">
            <v>0</v>
          </cell>
          <cell r="CV600">
            <v>0</v>
          </cell>
          <cell r="CW600">
            <v>0</v>
          </cell>
        </row>
        <row r="601">
          <cell r="B601" t="str">
            <v>ขสป.ทุ่งระยะ-นาสัก</v>
          </cell>
          <cell r="O601">
            <v>1</v>
          </cell>
          <cell r="P601">
            <v>1</v>
          </cell>
          <cell r="S601">
            <v>0</v>
          </cell>
          <cell r="V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N601">
            <v>0</v>
          </cell>
          <cell r="AO601">
            <v>0</v>
          </cell>
          <cell r="AP601">
            <v>83</v>
          </cell>
          <cell r="BU601">
            <v>15412</v>
          </cell>
          <cell r="BV601">
            <v>0</v>
          </cell>
          <cell r="BX601">
            <v>0</v>
          </cell>
          <cell r="CV601">
            <v>0</v>
          </cell>
          <cell r="CW601">
            <v>0</v>
          </cell>
        </row>
        <row r="602">
          <cell r="B602" t="str">
            <v>ขสป.เขาบรรทัด</v>
          </cell>
          <cell r="O602">
            <v>0</v>
          </cell>
          <cell r="P602">
            <v>0</v>
          </cell>
          <cell r="S602">
            <v>1</v>
          </cell>
          <cell r="V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2</v>
          </cell>
          <cell r="AF602">
            <v>12.73</v>
          </cell>
          <cell r="AG602">
            <v>11</v>
          </cell>
          <cell r="AH602">
            <v>2.5</v>
          </cell>
          <cell r="AN602">
            <v>0</v>
          </cell>
          <cell r="AO602">
            <v>0</v>
          </cell>
          <cell r="AP602">
            <v>0</v>
          </cell>
          <cell r="BU602">
            <v>0</v>
          </cell>
          <cell r="BV602">
            <v>310275</v>
          </cell>
          <cell r="BX602">
            <v>0</v>
          </cell>
          <cell r="CV602">
            <v>0</v>
          </cell>
          <cell r="CW602">
            <v>0</v>
          </cell>
        </row>
        <row r="603">
          <cell r="B603" t="str">
            <v>ขสป.เขาบรรทัด</v>
          </cell>
          <cell r="O603">
            <v>0</v>
          </cell>
          <cell r="P603">
            <v>1</v>
          </cell>
          <cell r="S603">
            <v>0</v>
          </cell>
          <cell r="V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N603">
            <v>6</v>
          </cell>
          <cell r="AO603">
            <v>0</v>
          </cell>
          <cell r="AP603">
            <v>25</v>
          </cell>
          <cell r="BU603">
            <v>413730.58</v>
          </cell>
          <cell r="BV603">
            <v>0</v>
          </cell>
          <cell r="BX603">
            <v>0</v>
          </cell>
          <cell r="CV603">
            <v>0</v>
          </cell>
          <cell r="CW603">
            <v>0</v>
          </cell>
        </row>
        <row r="604">
          <cell r="B604" t="str">
            <v>ขสป.เขาบรรทัด</v>
          </cell>
          <cell r="O604">
            <v>0</v>
          </cell>
          <cell r="P604">
            <v>1</v>
          </cell>
          <cell r="S604">
            <v>0</v>
          </cell>
          <cell r="V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N604">
            <v>1</v>
          </cell>
          <cell r="AO604">
            <v>2</v>
          </cell>
          <cell r="AP604">
            <v>4</v>
          </cell>
          <cell r="BU604">
            <v>103048.77</v>
          </cell>
          <cell r="BV604">
            <v>0</v>
          </cell>
          <cell r="BX604">
            <v>0</v>
          </cell>
          <cell r="CV604">
            <v>0</v>
          </cell>
          <cell r="CW604">
            <v>0</v>
          </cell>
        </row>
        <row r="605">
          <cell r="B605" t="str">
            <v>อช.บูโด-สุไหงปาดี</v>
          </cell>
          <cell r="O605">
            <v>0</v>
          </cell>
          <cell r="P605">
            <v>0</v>
          </cell>
          <cell r="S605">
            <v>1</v>
          </cell>
          <cell r="V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1</v>
          </cell>
          <cell r="AF605">
            <v>4.87</v>
          </cell>
          <cell r="AG605">
            <v>5</v>
          </cell>
          <cell r="AH605">
            <v>2.23</v>
          </cell>
          <cell r="AN605">
            <v>0</v>
          </cell>
          <cell r="AO605">
            <v>0</v>
          </cell>
          <cell r="AP605">
            <v>0</v>
          </cell>
          <cell r="BU605">
            <v>0</v>
          </cell>
          <cell r="BV605">
            <v>186600</v>
          </cell>
          <cell r="BX605">
            <v>0</v>
          </cell>
          <cell r="CV605">
            <v>0</v>
          </cell>
          <cell r="CW605">
            <v>0</v>
          </cell>
        </row>
        <row r="606">
          <cell r="B606" t="str">
            <v>อช.ใต้ร่มเย็น</v>
          </cell>
          <cell r="O606">
            <v>0</v>
          </cell>
          <cell r="P606">
            <v>1</v>
          </cell>
          <cell r="S606">
            <v>0</v>
          </cell>
          <cell r="V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N606">
            <v>14</v>
          </cell>
          <cell r="AO606">
            <v>3</v>
          </cell>
          <cell r="AP606">
            <v>48</v>
          </cell>
          <cell r="BU606">
            <v>1317273</v>
          </cell>
          <cell r="BV606">
            <v>0</v>
          </cell>
          <cell r="BX606">
            <v>0</v>
          </cell>
          <cell r="CV606">
            <v>0</v>
          </cell>
          <cell r="CW606">
            <v>0</v>
          </cell>
        </row>
        <row r="607">
          <cell r="B607" t="str">
            <v>ขหล.เขาพระแทว</v>
          </cell>
          <cell r="O607">
            <v>1</v>
          </cell>
          <cell r="P607">
            <v>0</v>
          </cell>
          <cell r="S607">
            <v>1</v>
          </cell>
          <cell r="V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N607">
            <v>0</v>
          </cell>
          <cell r="AO607">
            <v>0</v>
          </cell>
          <cell r="AP607">
            <v>0</v>
          </cell>
          <cell r="BU607">
            <v>0</v>
          </cell>
          <cell r="BV607">
            <v>16000</v>
          </cell>
          <cell r="BX607">
            <v>0</v>
          </cell>
          <cell r="CV607">
            <v>0</v>
          </cell>
          <cell r="CW607">
            <v>0</v>
          </cell>
        </row>
        <row r="608">
          <cell r="B608" t="str">
            <v>ขสป.โตนงาช้าง</v>
          </cell>
          <cell r="O608">
            <v>0</v>
          </cell>
          <cell r="P608">
            <v>0</v>
          </cell>
          <cell r="S608">
            <v>0</v>
          </cell>
          <cell r="V608">
            <v>1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N608">
            <v>0</v>
          </cell>
          <cell r="AO608">
            <v>0</v>
          </cell>
          <cell r="AP608">
            <v>0</v>
          </cell>
          <cell r="BU608">
            <v>0</v>
          </cell>
          <cell r="BV608">
            <v>0</v>
          </cell>
          <cell r="BX608">
            <v>2</v>
          </cell>
          <cell r="CV608">
            <v>0</v>
          </cell>
          <cell r="CW608">
            <v>0</v>
          </cell>
        </row>
        <row r="609">
          <cell r="B609" t="str">
            <v>อช.หาดเจ้าไหม</v>
          </cell>
          <cell r="O609">
            <v>0</v>
          </cell>
          <cell r="P609">
            <v>0</v>
          </cell>
          <cell r="S609">
            <v>1</v>
          </cell>
          <cell r="V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N609">
            <v>0</v>
          </cell>
          <cell r="AO609">
            <v>0</v>
          </cell>
          <cell r="AP609">
            <v>0</v>
          </cell>
          <cell r="BU609">
            <v>0</v>
          </cell>
          <cell r="BV609">
            <v>0</v>
          </cell>
          <cell r="BX609">
            <v>0</v>
          </cell>
          <cell r="CV609">
            <v>0</v>
          </cell>
          <cell r="CW609">
            <v>0</v>
          </cell>
        </row>
        <row r="610">
          <cell r="B610" t="str">
            <v>อช.เขาปู่-เขาย่า</v>
          </cell>
          <cell r="O610">
            <v>0</v>
          </cell>
          <cell r="P610">
            <v>1</v>
          </cell>
          <cell r="S610">
            <v>0</v>
          </cell>
          <cell r="V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N610">
            <v>2</v>
          </cell>
          <cell r="AO610">
            <v>2</v>
          </cell>
          <cell r="AP610">
            <v>12.25</v>
          </cell>
          <cell r="BU610">
            <v>190754</v>
          </cell>
          <cell r="BV610">
            <v>0</v>
          </cell>
          <cell r="BX610">
            <v>0</v>
          </cell>
          <cell r="CV610">
            <v>0</v>
          </cell>
          <cell r="CW610">
            <v>0</v>
          </cell>
        </row>
        <row r="611">
          <cell r="B611" t="str">
            <v>อช.เขาปู่-เขาย่า</v>
          </cell>
          <cell r="O611">
            <v>0</v>
          </cell>
          <cell r="P611">
            <v>1</v>
          </cell>
          <cell r="S611">
            <v>0</v>
          </cell>
          <cell r="V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23</v>
          </cell>
          <cell r="AF611">
            <v>0.85</v>
          </cell>
          <cell r="AG611">
            <v>0</v>
          </cell>
          <cell r="AH611">
            <v>0</v>
          </cell>
          <cell r="AN611">
            <v>6</v>
          </cell>
          <cell r="AO611">
            <v>2</v>
          </cell>
          <cell r="AP611">
            <v>7</v>
          </cell>
          <cell r="BU611">
            <v>542199</v>
          </cell>
          <cell r="BV611">
            <v>0</v>
          </cell>
          <cell r="BX611">
            <v>0</v>
          </cell>
          <cell r="CV611">
            <v>0</v>
          </cell>
          <cell r="CW611">
            <v>0</v>
          </cell>
        </row>
        <row r="612">
          <cell r="B612" t="str">
            <v>ขสป.อุทยานเสด็จในกรม กรมหลวงชุมพร ด้านทิศใต้</v>
          </cell>
          <cell r="O612">
            <v>0</v>
          </cell>
          <cell r="P612">
            <v>1</v>
          </cell>
          <cell r="S612">
            <v>0</v>
          </cell>
          <cell r="V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N612">
            <v>12</v>
          </cell>
          <cell r="AO612">
            <v>0</v>
          </cell>
          <cell r="AP612">
            <v>0</v>
          </cell>
          <cell r="BU612">
            <v>602346</v>
          </cell>
          <cell r="BV612">
            <v>0</v>
          </cell>
          <cell r="BX612">
            <v>0</v>
          </cell>
          <cell r="CV612">
            <v>0</v>
          </cell>
          <cell r="CW612">
            <v>0</v>
          </cell>
        </row>
        <row r="613">
          <cell r="B613" t="str">
            <v>อช.หมู่เกาะลันตา</v>
          </cell>
          <cell r="O613">
            <v>5</v>
          </cell>
          <cell r="P613">
            <v>0</v>
          </cell>
          <cell r="S613">
            <v>1</v>
          </cell>
          <cell r="V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N613">
            <v>0</v>
          </cell>
          <cell r="AO613">
            <v>0</v>
          </cell>
          <cell r="AP613">
            <v>0</v>
          </cell>
          <cell r="BU613">
            <v>0</v>
          </cell>
          <cell r="BV613">
            <v>0</v>
          </cell>
          <cell r="BX613">
            <v>0</v>
          </cell>
          <cell r="CV613">
            <v>0</v>
          </cell>
          <cell r="CW613">
            <v>0</v>
          </cell>
        </row>
        <row r="614">
          <cell r="B614" t="str">
            <v>ขสป.ฮาลา-บาลา</v>
          </cell>
          <cell r="O614">
            <v>0</v>
          </cell>
          <cell r="P614">
            <v>1</v>
          </cell>
          <cell r="S614">
            <v>0</v>
          </cell>
          <cell r="V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N614">
            <v>5</v>
          </cell>
          <cell r="AO614">
            <v>3</v>
          </cell>
          <cell r="AP614">
            <v>16</v>
          </cell>
          <cell r="BU614">
            <v>484119</v>
          </cell>
          <cell r="BV614">
            <v>0</v>
          </cell>
          <cell r="BX614">
            <v>0</v>
          </cell>
          <cell r="CV614">
            <v>0</v>
          </cell>
          <cell r="CW614">
            <v>0</v>
          </cell>
        </row>
        <row r="615">
          <cell r="B615" t="str">
            <v>ขสป.เขาบรรทัด</v>
          </cell>
          <cell r="O615">
            <v>0</v>
          </cell>
          <cell r="P615">
            <v>0</v>
          </cell>
          <cell r="S615">
            <v>1</v>
          </cell>
          <cell r="V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2</v>
          </cell>
          <cell r="AF615">
            <v>3.41</v>
          </cell>
          <cell r="AG615">
            <v>0</v>
          </cell>
          <cell r="AH615">
            <v>0</v>
          </cell>
          <cell r="AN615">
            <v>0</v>
          </cell>
          <cell r="AO615">
            <v>0</v>
          </cell>
          <cell r="AP615">
            <v>0</v>
          </cell>
          <cell r="BU615">
            <v>0</v>
          </cell>
          <cell r="BV615">
            <v>59675</v>
          </cell>
          <cell r="BX615">
            <v>0</v>
          </cell>
          <cell r="CV615">
            <v>0</v>
          </cell>
          <cell r="CW615">
            <v>0</v>
          </cell>
        </row>
        <row r="616">
          <cell r="B616" t="str">
            <v>ขสป.โตนปริวรรต</v>
          </cell>
          <cell r="O616">
            <v>1</v>
          </cell>
          <cell r="P616">
            <v>0</v>
          </cell>
          <cell r="S616">
            <v>0</v>
          </cell>
          <cell r="V616">
            <v>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N616">
            <v>0</v>
          </cell>
          <cell r="AO616">
            <v>0</v>
          </cell>
          <cell r="AP616">
            <v>0</v>
          </cell>
          <cell r="BU616">
            <v>0</v>
          </cell>
          <cell r="BV616">
            <v>0</v>
          </cell>
          <cell r="BX616">
            <v>12</v>
          </cell>
          <cell r="CV616">
            <v>0</v>
          </cell>
          <cell r="CW616">
            <v>0</v>
          </cell>
        </row>
        <row r="617">
          <cell r="B617" t="str">
            <v>ขสป.ควนแม่ยายหม่อน</v>
          </cell>
          <cell r="O617">
            <v>0</v>
          </cell>
          <cell r="P617">
            <v>0</v>
          </cell>
          <cell r="S617">
            <v>1</v>
          </cell>
          <cell r="V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39</v>
          </cell>
          <cell r="AH617">
            <v>0.85399999999999998</v>
          </cell>
          <cell r="AN617">
            <v>0</v>
          </cell>
          <cell r="AO617">
            <v>0</v>
          </cell>
          <cell r="AP617">
            <v>0</v>
          </cell>
          <cell r="BU617">
            <v>0</v>
          </cell>
          <cell r="BV617">
            <v>1690.92</v>
          </cell>
          <cell r="BX617">
            <v>0</v>
          </cell>
          <cell r="CV617">
            <v>0</v>
          </cell>
          <cell r="CW617">
            <v>0</v>
          </cell>
        </row>
        <row r="618">
          <cell r="B618" t="str">
            <v>อช.เขาปู่-เขาย่า</v>
          </cell>
          <cell r="O618">
            <v>0</v>
          </cell>
          <cell r="P618">
            <v>1</v>
          </cell>
          <cell r="S618">
            <v>0</v>
          </cell>
          <cell r="V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N618">
            <v>0</v>
          </cell>
          <cell r="AO618">
            <v>1</v>
          </cell>
          <cell r="AP618">
            <v>92.5</v>
          </cell>
          <cell r="BU618">
            <v>35726</v>
          </cell>
          <cell r="BV618">
            <v>0</v>
          </cell>
          <cell r="BX618">
            <v>0</v>
          </cell>
          <cell r="CV618">
            <v>0</v>
          </cell>
          <cell r="CW618">
            <v>0</v>
          </cell>
        </row>
        <row r="619">
          <cell r="B619" t="str">
            <v>อช.เขาปู่-เขาย่า</v>
          </cell>
          <cell r="O619">
            <v>0</v>
          </cell>
          <cell r="P619">
            <v>1</v>
          </cell>
          <cell r="S619">
            <v>0</v>
          </cell>
          <cell r="V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N619">
            <v>2</v>
          </cell>
          <cell r="AO619">
            <v>2</v>
          </cell>
          <cell r="AP619">
            <v>93.75</v>
          </cell>
          <cell r="BU619">
            <v>206112</v>
          </cell>
          <cell r="BV619">
            <v>0</v>
          </cell>
          <cell r="BX619">
            <v>0</v>
          </cell>
          <cell r="CV619">
            <v>0</v>
          </cell>
          <cell r="CW619">
            <v>0</v>
          </cell>
        </row>
        <row r="620">
          <cell r="B620" t="str">
            <v>ขสป.อุทยานเสด็จในกรม กรมหลวงชุมพร ด้านทิศใต้</v>
          </cell>
          <cell r="O620">
            <v>0</v>
          </cell>
          <cell r="P620">
            <v>1</v>
          </cell>
          <cell r="S620">
            <v>0</v>
          </cell>
          <cell r="V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N620">
            <v>30</v>
          </cell>
          <cell r="AO620">
            <v>0</v>
          </cell>
          <cell r="AP620">
            <v>0</v>
          </cell>
          <cell r="BU620">
            <v>1920124</v>
          </cell>
          <cell r="BV620">
            <v>0</v>
          </cell>
          <cell r="BX620">
            <v>0</v>
          </cell>
          <cell r="CV620">
            <v>0</v>
          </cell>
          <cell r="CW620">
            <v>0</v>
          </cell>
        </row>
        <row r="621">
          <cell r="B621" t="str">
            <v>ขสป.อุทยานเสด็จในกรม กรมหลวงชุมพร ด้านทิศใต้</v>
          </cell>
          <cell r="O621">
            <v>0</v>
          </cell>
          <cell r="P621">
            <v>1</v>
          </cell>
          <cell r="S621">
            <v>0</v>
          </cell>
          <cell r="V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N621">
            <v>27</v>
          </cell>
          <cell r="AO621">
            <v>0</v>
          </cell>
          <cell r="AP621">
            <v>0</v>
          </cell>
          <cell r="BU621">
            <v>1571846</v>
          </cell>
          <cell r="BV621">
            <v>0</v>
          </cell>
          <cell r="BX621">
            <v>0</v>
          </cell>
          <cell r="CV621">
            <v>0</v>
          </cell>
          <cell r="CW621">
            <v>0</v>
          </cell>
        </row>
        <row r="622">
          <cell r="B622" t="str">
            <v>ขสป.อุทยานเสด็จในกรม กรมหลวงชุมพร ด้านทิศใต้</v>
          </cell>
          <cell r="O622">
            <v>0</v>
          </cell>
          <cell r="P622">
            <v>1</v>
          </cell>
          <cell r="S622">
            <v>0</v>
          </cell>
          <cell r="V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N622">
            <v>23</v>
          </cell>
          <cell r="AO622">
            <v>1</v>
          </cell>
          <cell r="AP622">
            <v>0</v>
          </cell>
          <cell r="BU622">
            <v>1253897</v>
          </cell>
          <cell r="BV622">
            <v>0</v>
          </cell>
          <cell r="BX622">
            <v>0</v>
          </cell>
          <cell r="CV622">
            <v>0</v>
          </cell>
          <cell r="CW622">
            <v>0</v>
          </cell>
        </row>
        <row r="623">
          <cell r="B623" t="str">
            <v>อช.บูโด-สุไหงปาดี</v>
          </cell>
          <cell r="O623">
            <v>0</v>
          </cell>
          <cell r="P623">
            <v>0</v>
          </cell>
          <cell r="S623">
            <v>1</v>
          </cell>
          <cell r="V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1</v>
          </cell>
          <cell r="AF623">
            <v>17.55</v>
          </cell>
          <cell r="AG623">
            <v>8</v>
          </cell>
          <cell r="AH623">
            <v>0.46</v>
          </cell>
          <cell r="AN623">
            <v>0</v>
          </cell>
          <cell r="AO623">
            <v>0</v>
          </cell>
          <cell r="AP623">
            <v>0</v>
          </cell>
          <cell r="BU623">
            <v>0</v>
          </cell>
          <cell r="BV623">
            <v>369400</v>
          </cell>
          <cell r="BX623">
            <v>0</v>
          </cell>
          <cell r="CV623">
            <v>0</v>
          </cell>
          <cell r="CW623">
            <v>0</v>
          </cell>
        </row>
        <row r="624">
          <cell r="B624" t="str">
            <v>อช.น้ำตกหงาว</v>
          </cell>
          <cell r="O624">
            <v>5</v>
          </cell>
          <cell r="P624">
            <v>1</v>
          </cell>
          <cell r="S624">
            <v>0</v>
          </cell>
          <cell r="V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N624">
            <v>10</v>
          </cell>
          <cell r="AO624">
            <v>3</v>
          </cell>
          <cell r="AP624">
            <v>40</v>
          </cell>
          <cell r="BU624">
            <v>740449.78</v>
          </cell>
          <cell r="BV624">
            <v>0</v>
          </cell>
          <cell r="BX624">
            <v>0</v>
          </cell>
          <cell r="CV624">
            <v>0</v>
          </cell>
          <cell r="CW624">
            <v>0</v>
          </cell>
        </row>
        <row r="625">
          <cell r="B625" t="str">
            <v>อช.เขานัน</v>
          </cell>
          <cell r="O625">
            <v>1</v>
          </cell>
          <cell r="P625">
            <v>1</v>
          </cell>
          <cell r="S625">
            <v>0</v>
          </cell>
          <cell r="V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3</v>
          </cell>
          <cell r="AF625">
            <v>1.25</v>
          </cell>
          <cell r="AG625">
            <v>0</v>
          </cell>
          <cell r="AH625">
            <v>0</v>
          </cell>
          <cell r="AN625">
            <v>0</v>
          </cell>
          <cell r="AO625">
            <v>3</v>
          </cell>
          <cell r="AP625">
            <v>66</v>
          </cell>
          <cell r="BU625">
            <v>62443.461000000003</v>
          </cell>
          <cell r="BV625">
            <v>0</v>
          </cell>
          <cell r="BX625">
            <v>0</v>
          </cell>
          <cell r="CV625">
            <v>0</v>
          </cell>
          <cell r="CW625">
            <v>0</v>
          </cell>
        </row>
        <row r="626">
          <cell r="B626" t="str">
            <v>ขสป.โตนงาช้าง</v>
          </cell>
          <cell r="O626">
            <v>0</v>
          </cell>
          <cell r="P626">
            <v>0</v>
          </cell>
          <cell r="S626">
            <v>0</v>
          </cell>
          <cell r="V626">
            <v>1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N626">
            <v>0</v>
          </cell>
          <cell r="AO626">
            <v>0</v>
          </cell>
          <cell r="AP626">
            <v>0</v>
          </cell>
          <cell r="BU626">
            <v>0</v>
          </cell>
          <cell r="BV626">
            <v>0</v>
          </cell>
          <cell r="BX626">
            <v>0</v>
          </cell>
          <cell r="CV626">
            <v>0</v>
          </cell>
          <cell r="CW626">
            <v>0</v>
          </cell>
        </row>
        <row r="627">
          <cell r="B627" t="str">
            <v>ขสป.ฮาลา-บาลา</v>
          </cell>
          <cell r="O627">
            <v>0</v>
          </cell>
          <cell r="P627">
            <v>1</v>
          </cell>
          <cell r="S627">
            <v>0</v>
          </cell>
          <cell r="V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N627">
            <v>7</v>
          </cell>
          <cell r="AO627">
            <v>2</v>
          </cell>
          <cell r="AP627">
            <v>0</v>
          </cell>
          <cell r="BU627">
            <v>527970</v>
          </cell>
          <cell r="BV627">
            <v>0</v>
          </cell>
          <cell r="BX627">
            <v>0</v>
          </cell>
          <cell r="CV627">
            <v>0</v>
          </cell>
          <cell r="CW627">
            <v>0</v>
          </cell>
        </row>
        <row r="628">
          <cell r="B628" t="str">
            <v>ขสป.ควนแม่ยายหม่อน</v>
          </cell>
          <cell r="O628">
            <v>0</v>
          </cell>
          <cell r="P628">
            <v>0</v>
          </cell>
          <cell r="S628">
            <v>1</v>
          </cell>
          <cell r="V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3</v>
          </cell>
          <cell r="AF628">
            <v>6.38</v>
          </cell>
          <cell r="AG628">
            <v>0</v>
          </cell>
          <cell r="AH628">
            <v>0</v>
          </cell>
          <cell r="AN628">
            <v>0</v>
          </cell>
          <cell r="AO628">
            <v>0</v>
          </cell>
          <cell r="AP628">
            <v>0</v>
          </cell>
          <cell r="BU628">
            <v>0</v>
          </cell>
          <cell r="BV628">
            <v>15312</v>
          </cell>
          <cell r="BX628">
            <v>0</v>
          </cell>
          <cell r="CV628">
            <v>0</v>
          </cell>
          <cell r="CW628">
            <v>0</v>
          </cell>
        </row>
        <row r="629">
          <cell r="B629" t="str">
            <v>อช.หมู่เกาะระนอง</v>
          </cell>
          <cell r="O629">
            <v>0</v>
          </cell>
          <cell r="P629">
            <v>1</v>
          </cell>
          <cell r="S629">
            <v>0</v>
          </cell>
          <cell r="V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N629">
            <v>4</v>
          </cell>
          <cell r="AO629">
            <v>2</v>
          </cell>
          <cell r="AP629">
            <v>38</v>
          </cell>
          <cell r="BU629">
            <v>923326</v>
          </cell>
          <cell r="BV629">
            <v>0</v>
          </cell>
          <cell r="BX629">
            <v>0</v>
          </cell>
          <cell r="CV629">
            <v>0</v>
          </cell>
          <cell r="CW629">
            <v>0</v>
          </cell>
        </row>
        <row r="630">
          <cell r="B630" t="str">
            <v>ขสป.คลองยัน</v>
          </cell>
          <cell r="O630">
            <v>1</v>
          </cell>
          <cell r="P630">
            <v>0</v>
          </cell>
          <cell r="S630">
            <v>0</v>
          </cell>
          <cell r="V630">
            <v>1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N630">
            <v>0</v>
          </cell>
          <cell r="AO630">
            <v>0</v>
          </cell>
          <cell r="AP630">
            <v>0</v>
          </cell>
          <cell r="BU630">
            <v>0</v>
          </cell>
          <cell r="BV630">
            <v>8600</v>
          </cell>
          <cell r="BX630">
            <v>0</v>
          </cell>
          <cell r="CV630">
            <v>1</v>
          </cell>
          <cell r="CW630">
            <v>0</v>
          </cell>
        </row>
        <row r="631">
          <cell r="B631" t="str">
            <v>อช.น้ำตกหงาว</v>
          </cell>
          <cell r="O631">
            <v>0</v>
          </cell>
          <cell r="P631">
            <v>1</v>
          </cell>
          <cell r="S631">
            <v>0</v>
          </cell>
          <cell r="V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N631">
            <v>13</v>
          </cell>
          <cell r="AO631">
            <v>1</v>
          </cell>
          <cell r="AP631">
            <v>48</v>
          </cell>
          <cell r="BU631">
            <v>912425.22</v>
          </cell>
          <cell r="BV631">
            <v>0</v>
          </cell>
          <cell r="BX631">
            <v>0</v>
          </cell>
          <cell r="CV631">
            <v>0</v>
          </cell>
          <cell r="CW631">
            <v>0</v>
          </cell>
        </row>
        <row r="632">
          <cell r="B632" t="str">
            <v>อช.น้ำตกสี่ขีด</v>
          </cell>
          <cell r="O632">
            <v>1</v>
          </cell>
          <cell r="P632">
            <v>0</v>
          </cell>
          <cell r="S632">
            <v>0</v>
          </cell>
          <cell r="V632">
            <v>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N632">
            <v>0</v>
          </cell>
          <cell r="AO632">
            <v>0</v>
          </cell>
          <cell r="AP632">
            <v>0</v>
          </cell>
          <cell r="BU632">
            <v>0</v>
          </cell>
          <cell r="BV632">
            <v>0</v>
          </cell>
          <cell r="BX632">
            <v>0</v>
          </cell>
          <cell r="CV632">
            <v>0</v>
          </cell>
          <cell r="CW632">
            <v>0</v>
          </cell>
        </row>
        <row r="633">
          <cell r="B633" t="str">
            <v>ขสป.ควนแม่ยายหม่อน</v>
          </cell>
          <cell r="O633">
            <v>0</v>
          </cell>
          <cell r="P633">
            <v>0</v>
          </cell>
          <cell r="S633">
            <v>1</v>
          </cell>
          <cell r="V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2</v>
          </cell>
          <cell r="AF633">
            <v>3.1</v>
          </cell>
          <cell r="AG633">
            <v>0</v>
          </cell>
          <cell r="AH633">
            <v>0</v>
          </cell>
          <cell r="AN633">
            <v>0</v>
          </cell>
          <cell r="AO633">
            <v>0</v>
          </cell>
          <cell r="AP633">
            <v>0</v>
          </cell>
          <cell r="BU633">
            <v>0</v>
          </cell>
          <cell r="BV633">
            <v>8184</v>
          </cell>
          <cell r="BX633">
            <v>0</v>
          </cell>
          <cell r="CV633">
            <v>0</v>
          </cell>
          <cell r="CW633">
            <v>0</v>
          </cell>
        </row>
        <row r="634">
          <cell r="B634" t="str">
            <v>อช.น้ำตกโยง</v>
          </cell>
          <cell r="O634">
            <v>0</v>
          </cell>
          <cell r="P634">
            <v>1</v>
          </cell>
          <cell r="S634">
            <v>0</v>
          </cell>
          <cell r="V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N634">
            <v>8</v>
          </cell>
          <cell r="AO634">
            <v>1</v>
          </cell>
          <cell r="AP634">
            <v>61</v>
          </cell>
          <cell r="BU634">
            <v>573422.05000000005</v>
          </cell>
          <cell r="BV634">
            <v>0</v>
          </cell>
          <cell r="BX634">
            <v>0</v>
          </cell>
          <cell r="CV634">
            <v>0</v>
          </cell>
          <cell r="CW634">
            <v>0</v>
          </cell>
        </row>
        <row r="635">
          <cell r="B635" t="str">
            <v>ขสป.เขาบรรทัด</v>
          </cell>
          <cell r="O635">
            <v>0</v>
          </cell>
          <cell r="P635">
            <v>1</v>
          </cell>
          <cell r="S635">
            <v>0</v>
          </cell>
          <cell r="V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N635">
            <v>4</v>
          </cell>
          <cell r="AO635">
            <v>2</v>
          </cell>
          <cell r="AP635">
            <v>51</v>
          </cell>
          <cell r="BU635">
            <v>315800.12</v>
          </cell>
          <cell r="BV635">
            <v>0</v>
          </cell>
          <cell r="BX635">
            <v>0</v>
          </cell>
          <cell r="CV635">
            <v>0</v>
          </cell>
          <cell r="CW635">
            <v>0</v>
          </cell>
        </row>
        <row r="636">
          <cell r="B636" t="str">
            <v>ขสป.เขาบรรทัด</v>
          </cell>
          <cell r="O636">
            <v>0</v>
          </cell>
          <cell r="P636">
            <v>1</v>
          </cell>
          <cell r="S636">
            <v>0</v>
          </cell>
          <cell r="V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19</v>
          </cell>
          <cell r="AF636">
            <v>8.17</v>
          </cell>
          <cell r="AG636">
            <v>13</v>
          </cell>
          <cell r="AH636">
            <v>1.36</v>
          </cell>
          <cell r="AN636">
            <v>0</v>
          </cell>
          <cell r="AO636">
            <v>0</v>
          </cell>
          <cell r="AP636">
            <v>0</v>
          </cell>
          <cell r="BU636">
            <v>0</v>
          </cell>
          <cell r="BV636">
            <v>108900</v>
          </cell>
          <cell r="BX636">
            <v>0</v>
          </cell>
          <cell r="CV636">
            <v>0</v>
          </cell>
          <cell r="CW636">
            <v>0</v>
          </cell>
        </row>
        <row r="637">
          <cell r="B637" t="str">
            <v>ขสป.เขาบรรทัด</v>
          </cell>
          <cell r="O637">
            <v>3</v>
          </cell>
          <cell r="P637">
            <v>0</v>
          </cell>
          <cell r="S637">
            <v>1</v>
          </cell>
          <cell r="V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9</v>
          </cell>
          <cell r="AH637">
            <v>5.2999999999999999E-2</v>
          </cell>
          <cell r="AN637">
            <v>0</v>
          </cell>
          <cell r="AO637">
            <v>0</v>
          </cell>
          <cell r="AP637">
            <v>0</v>
          </cell>
          <cell r="BU637">
            <v>0</v>
          </cell>
          <cell r="BV637">
            <v>1855</v>
          </cell>
          <cell r="BX637">
            <v>0</v>
          </cell>
          <cell r="CV637">
            <v>0</v>
          </cell>
          <cell r="CW637">
            <v>0</v>
          </cell>
        </row>
        <row r="638">
          <cell r="B638" t="str">
            <v>ขสป.เขาบรรทัด</v>
          </cell>
          <cell r="O638">
            <v>0</v>
          </cell>
          <cell r="P638">
            <v>0</v>
          </cell>
          <cell r="S638">
            <v>1</v>
          </cell>
          <cell r="V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N638">
            <v>0</v>
          </cell>
          <cell r="AO638">
            <v>0</v>
          </cell>
          <cell r="AP638">
            <v>0</v>
          </cell>
          <cell r="BU638">
            <v>0</v>
          </cell>
          <cell r="BV638">
            <v>6110</v>
          </cell>
          <cell r="BX638">
            <v>0</v>
          </cell>
          <cell r="CV638">
            <v>0</v>
          </cell>
          <cell r="CW638">
            <v>0</v>
          </cell>
        </row>
        <row r="639">
          <cell r="B639" t="str">
            <v>ขสป.ควนแม่ยายหม่อน</v>
          </cell>
          <cell r="O639">
            <v>0</v>
          </cell>
          <cell r="P639">
            <v>0</v>
          </cell>
          <cell r="S639">
            <v>1</v>
          </cell>
          <cell r="V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23</v>
          </cell>
          <cell r="AH639">
            <v>0.36399999999999999</v>
          </cell>
          <cell r="AN639">
            <v>0</v>
          </cell>
          <cell r="AO639">
            <v>0</v>
          </cell>
          <cell r="AP639">
            <v>0</v>
          </cell>
          <cell r="BU639">
            <v>0</v>
          </cell>
          <cell r="BV639">
            <v>720.72</v>
          </cell>
          <cell r="BX639">
            <v>0</v>
          </cell>
          <cell r="CV639">
            <v>0</v>
          </cell>
          <cell r="CW639">
            <v>0</v>
          </cell>
        </row>
        <row r="640">
          <cell r="B640" t="str">
            <v>อช.ใต้ร่มเย็น</v>
          </cell>
          <cell r="O640">
            <v>1</v>
          </cell>
          <cell r="P640">
            <v>1</v>
          </cell>
          <cell r="S640">
            <v>0</v>
          </cell>
          <cell r="V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N640">
            <v>3</v>
          </cell>
          <cell r="AO640">
            <v>1</v>
          </cell>
          <cell r="AP640">
            <v>61</v>
          </cell>
          <cell r="BU640">
            <v>232371.56</v>
          </cell>
          <cell r="BV640">
            <v>0</v>
          </cell>
          <cell r="BX640">
            <v>0</v>
          </cell>
          <cell r="CV640">
            <v>0</v>
          </cell>
          <cell r="CW640">
            <v>0</v>
          </cell>
        </row>
        <row r="641">
          <cell r="B641" t="str">
            <v>อช.เขาหลวง</v>
          </cell>
          <cell r="O641">
            <v>2</v>
          </cell>
          <cell r="P641">
            <v>0</v>
          </cell>
          <cell r="S641">
            <v>0</v>
          </cell>
          <cell r="V641">
            <v>1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N641">
            <v>0</v>
          </cell>
          <cell r="AO641">
            <v>0</v>
          </cell>
          <cell r="AP641">
            <v>0</v>
          </cell>
          <cell r="BU641">
            <v>0</v>
          </cell>
          <cell r="BV641">
            <v>0</v>
          </cell>
          <cell r="BX641">
            <v>0</v>
          </cell>
          <cell r="CV641">
            <v>1</v>
          </cell>
          <cell r="CW641">
            <v>0</v>
          </cell>
        </row>
        <row r="642">
          <cell r="B642" t="str">
            <v>อช.หมู่เกาะลันตา</v>
          </cell>
          <cell r="O642">
            <v>3</v>
          </cell>
          <cell r="P642">
            <v>0</v>
          </cell>
          <cell r="S642">
            <v>0</v>
          </cell>
          <cell r="V642">
            <v>1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N642">
            <v>0</v>
          </cell>
          <cell r="AO642">
            <v>0</v>
          </cell>
          <cell r="AP642">
            <v>0</v>
          </cell>
          <cell r="BU642">
            <v>0</v>
          </cell>
          <cell r="BV642">
            <v>0</v>
          </cell>
          <cell r="BX642">
            <v>0</v>
          </cell>
          <cell r="CV642">
            <v>0</v>
          </cell>
          <cell r="CW642">
            <v>128</v>
          </cell>
        </row>
        <row r="643">
          <cell r="B643" t="str">
            <v>อช.หมู่เกาะสิมิลัน</v>
          </cell>
          <cell r="O643">
            <v>6</v>
          </cell>
          <cell r="P643">
            <v>0</v>
          </cell>
          <cell r="S643">
            <v>0</v>
          </cell>
          <cell r="V643">
            <v>1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N643">
            <v>0</v>
          </cell>
          <cell r="AO643">
            <v>0</v>
          </cell>
          <cell r="AP643">
            <v>0</v>
          </cell>
          <cell r="BU643">
            <v>0</v>
          </cell>
          <cell r="BV643">
            <v>9300</v>
          </cell>
          <cell r="BX643">
            <v>0</v>
          </cell>
          <cell r="CV643">
            <v>115</v>
          </cell>
          <cell r="CW643">
            <v>0</v>
          </cell>
        </row>
        <row r="644">
          <cell r="B644" t="str">
            <v>ขสป.ฮาลา-บาลา</v>
          </cell>
          <cell r="O644">
            <v>0</v>
          </cell>
          <cell r="P644">
            <v>1</v>
          </cell>
          <cell r="S644">
            <v>0</v>
          </cell>
          <cell r="V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N644">
            <v>5</v>
          </cell>
          <cell r="AO644">
            <v>2</v>
          </cell>
          <cell r="AP644">
            <v>40</v>
          </cell>
          <cell r="BU644">
            <v>376785</v>
          </cell>
          <cell r="BV644">
            <v>0</v>
          </cell>
          <cell r="BX644">
            <v>0</v>
          </cell>
          <cell r="CV644">
            <v>0</v>
          </cell>
          <cell r="CW644">
            <v>0</v>
          </cell>
        </row>
        <row r="645">
          <cell r="B645" t="str">
            <v>อช.เขาปู่-เขาย่า</v>
          </cell>
          <cell r="O645">
            <v>0</v>
          </cell>
          <cell r="P645">
            <v>1</v>
          </cell>
          <cell r="S645">
            <v>0</v>
          </cell>
          <cell r="V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N645">
            <v>5</v>
          </cell>
          <cell r="AO645">
            <v>0</v>
          </cell>
          <cell r="AP645">
            <v>87.5</v>
          </cell>
          <cell r="BU645">
            <v>394914</v>
          </cell>
          <cell r="BV645">
            <v>0</v>
          </cell>
          <cell r="BX645">
            <v>0</v>
          </cell>
          <cell r="CV645">
            <v>0</v>
          </cell>
          <cell r="CW645">
            <v>0</v>
          </cell>
        </row>
        <row r="646">
          <cell r="B646" t="str">
            <v>ขสป.เขาบรรทัด</v>
          </cell>
          <cell r="O646">
            <v>0</v>
          </cell>
          <cell r="P646">
            <v>1</v>
          </cell>
          <cell r="S646">
            <v>0</v>
          </cell>
          <cell r="V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3</v>
          </cell>
          <cell r="AF646">
            <v>0.21</v>
          </cell>
          <cell r="AG646">
            <v>2</v>
          </cell>
          <cell r="AH646">
            <v>0.02</v>
          </cell>
          <cell r="AN646">
            <v>8</v>
          </cell>
          <cell r="AO646">
            <v>1</v>
          </cell>
          <cell r="AP646">
            <v>16</v>
          </cell>
          <cell r="BU646">
            <v>564744.57999999996</v>
          </cell>
          <cell r="BV646">
            <v>2500</v>
          </cell>
          <cell r="BX646">
            <v>0</v>
          </cell>
          <cell r="CV646">
            <v>0</v>
          </cell>
          <cell r="CW646">
            <v>0</v>
          </cell>
        </row>
        <row r="647">
          <cell r="B647" t="str">
            <v>อช.น้ำตกสี่ขีด</v>
          </cell>
          <cell r="O647">
            <v>4</v>
          </cell>
          <cell r="P647">
            <v>0</v>
          </cell>
          <cell r="S647">
            <v>1</v>
          </cell>
          <cell r="V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N647">
            <v>0</v>
          </cell>
          <cell r="AO647">
            <v>0</v>
          </cell>
          <cell r="AP647">
            <v>0</v>
          </cell>
          <cell r="BU647">
            <v>0</v>
          </cell>
          <cell r="BV647">
            <v>0</v>
          </cell>
          <cell r="BX647">
            <v>0</v>
          </cell>
          <cell r="CV647">
            <v>0</v>
          </cell>
          <cell r="CW647">
            <v>0</v>
          </cell>
        </row>
        <row r="648">
          <cell r="B648" t="str">
            <v>อช.เขาปู่-เขาย่า</v>
          </cell>
          <cell r="O648">
            <v>0</v>
          </cell>
          <cell r="P648">
            <v>1</v>
          </cell>
          <cell r="S648">
            <v>0</v>
          </cell>
          <cell r="V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N648">
            <v>2</v>
          </cell>
          <cell r="AO648">
            <v>0</v>
          </cell>
          <cell r="AP648">
            <v>75.75</v>
          </cell>
          <cell r="BU648">
            <v>228071</v>
          </cell>
          <cell r="BV648">
            <v>0</v>
          </cell>
          <cell r="BX648">
            <v>0</v>
          </cell>
          <cell r="CV648">
            <v>0</v>
          </cell>
          <cell r="CW648">
            <v>0</v>
          </cell>
        </row>
        <row r="649">
          <cell r="B649" t="str">
            <v>ขสป.ทุ่งระยะ-นาสัก</v>
          </cell>
          <cell r="O649">
            <v>0</v>
          </cell>
          <cell r="P649">
            <v>1</v>
          </cell>
          <cell r="S649">
            <v>0</v>
          </cell>
          <cell r="V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N649">
            <v>3</v>
          </cell>
          <cell r="AO649">
            <v>0</v>
          </cell>
          <cell r="AP649">
            <v>7</v>
          </cell>
          <cell r="BU649">
            <v>217043</v>
          </cell>
          <cell r="BV649">
            <v>0</v>
          </cell>
          <cell r="BX649">
            <v>0</v>
          </cell>
          <cell r="CV649">
            <v>0</v>
          </cell>
          <cell r="CW649">
            <v>0</v>
          </cell>
        </row>
        <row r="650">
          <cell r="B650" t="str">
            <v>อช.แก่งกรุง</v>
          </cell>
          <cell r="O650">
            <v>0</v>
          </cell>
          <cell r="P650">
            <v>1</v>
          </cell>
          <cell r="S650">
            <v>0</v>
          </cell>
          <cell r="V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N650">
            <v>3</v>
          </cell>
          <cell r="AO650">
            <v>1</v>
          </cell>
          <cell r="AP650">
            <v>84</v>
          </cell>
          <cell r="BU650">
            <v>356654</v>
          </cell>
          <cell r="BV650">
            <v>0</v>
          </cell>
          <cell r="BX650">
            <v>0</v>
          </cell>
          <cell r="CV650">
            <v>0</v>
          </cell>
          <cell r="CW650">
            <v>0</v>
          </cell>
        </row>
        <row r="651">
          <cell r="B651" t="str">
            <v>ขสป.ทุ่งระยะ-นาสัก</v>
          </cell>
          <cell r="O651">
            <v>0</v>
          </cell>
          <cell r="P651">
            <v>1</v>
          </cell>
          <cell r="S651">
            <v>0</v>
          </cell>
          <cell r="V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N651">
            <v>3</v>
          </cell>
          <cell r="AO651">
            <v>1</v>
          </cell>
          <cell r="AP651">
            <v>4</v>
          </cell>
          <cell r="BU651">
            <v>235529</v>
          </cell>
          <cell r="BV651">
            <v>0</v>
          </cell>
          <cell r="BX651">
            <v>0</v>
          </cell>
          <cell r="CV651">
            <v>0</v>
          </cell>
          <cell r="CW651">
            <v>0</v>
          </cell>
        </row>
        <row r="652">
          <cell r="B652" t="str">
            <v>ขหล.บ่อล้อ</v>
          </cell>
          <cell r="O652">
            <v>0</v>
          </cell>
          <cell r="P652">
            <v>1</v>
          </cell>
          <cell r="S652">
            <v>0</v>
          </cell>
          <cell r="V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N652">
            <v>42</v>
          </cell>
          <cell r="AO652">
            <v>0</v>
          </cell>
          <cell r="AP652">
            <v>76</v>
          </cell>
          <cell r="BU652">
            <v>2879223.6</v>
          </cell>
          <cell r="BV652">
            <v>0</v>
          </cell>
          <cell r="BX652">
            <v>0</v>
          </cell>
          <cell r="CV652">
            <v>0</v>
          </cell>
          <cell r="CW652">
            <v>0</v>
          </cell>
        </row>
        <row r="653">
          <cell r="B653" t="str">
            <v>ขสป.เขาบรรทัด</v>
          </cell>
          <cell r="O653">
            <v>0</v>
          </cell>
          <cell r="P653">
            <v>1</v>
          </cell>
          <cell r="S653">
            <v>0</v>
          </cell>
          <cell r="V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N653">
            <v>2</v>
          </cell>
          <cell r="AO653">
            <v>3</v>
          </cell>
          <cell r="AP653">
            <v>53</v>
          </cell>
          <cell r="BU653">
            <v>196713.96</v>
          </cell>
          <cell r="BV653">
            <v>0</v>
          </cell>
          <cell r="BX653">
            <v>0</v>
          </cell>
          <cell r="CV653">
            <v>0</v>
          </cell>
          <cell r="CW653">
            <v>0</v>
          </cell>
        </row>
        <row r="654">
          <cell r="B654" t="str">
            <v>ขสป.ฮาลา-บาลา</v>
          </cell>
          <cell r="O654">
            <v>0</v>
          </cell>
          <cell r="P654">
            <v>1</v>
          </cell>
          <cell r="S654">
            <v>0</v>
          </cell>
          <cell r="V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N654">
            <v>1</v>
          </cell>
          <cell r="AO654">
            <v>0</v>
          </cell>
          <cell r="AP654">
            <v>16</v>
          </cell>
          <cell r="BU654">
            <v>100508</v>
          </cell>
          <cell r="BV654">
            <v>0</v>
          </cell>
          <cell r="BX654">
            <v>0</v>
          </cell>
          <cell r="CV654">
            <v>0</v>
          </cell>
          <cell r="CW654">
            <v>0</v>
          </cell>
        </row>
        <row r="655">
          <cell r="B655" t="str">
            <v>ขสป.ฮาลา-บาลา</v>
          </cell>
          <cell r="O655">
            <v>0</v>
          </cell>
          <cell r="P655">
            <v>1</v>
          </cell>
          <cell r="S655">
            <v>0</v>
          </cell>
          <cell r="V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N655">
            <v>3</v>
          </cell>
          <cell r="AO655">
            <v>0</v>
          </cell>
          <cell r="AP655">
            <v>0</v>
          </cell>
          <cell r="BU655">
            <v>265093</v>
          </cell>
          <cell r="BV655">
            <v>0</v>
          </cell>
          <cell r="BX655">
            <v>0</v>
          </cell>
          <cell r="CV655">
            <v>0</v>
          </cell>
          <cell r="CW655">
            <v>0</v>
          </cell>
        </row>
        <row r="656">
          <cell r="B656" t="str">
            <v>อช.น้ำตกหงาว</v>
          </cell>
          <cell r="O656">
            <v>0</v>
          </cell>
          <cell r="P656">
            <v>1</v>
          </cell>
          <cell r="S656">
            <v>0</v>
          </cell>
          <cell r="V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N656">
            <v>2</v>
          </cell>
          <cell r="AO656">
            <v>0</v>
          </cell>
          <cell r="AP656">
            <v>44</v>
          </cell>
          <cell r="BU656">
            <v>143995.29999999999</v>
          </cell>
          <cell r="BV656">
            <v>0</v>
          </cell>
          <cell r="BX656">
            <v>0</v>
          </cell>
          <cell r="CV656">
            <v>0</v>
          </cell>
          <cell r="CW656">
            <v>0</v>
          </cell>
        </row>
        <row r="657">
          <cell r="B657" t="str">
            <v>อช.น้ำตกทรายขาว</v>
          </cell>
          <cell r="O657">
            <v>0</v>
          </cell>
          <cell r="P657">
            <v>1</v>
          </cell>
          <cell r="S657">
            <v>0</v>
          </cell>
          <cell r="V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N657">
            <v>0</v>
          </cell>
          <cell r="AO657">
            <v>1</v>
          </cell>
          <cell r="AP657">
            <v>36</v>
          </cell>
          <cell r="BU657">
            <v>24954</v>
          </cell>
          <cell r="BV657">
            <v>0</v>
          </cell>
          <cell r="BX657">
            <v>0</v>
          </cell>
          <cell r="CV657">
            <v>0</v>
          </cell>
          <cell r="CW657">
            <v>0</v>
          </cell>
        </row>
        <row r="658">
          <cell r="B658" t="str">
            <v>ขสป.เฉลิมพระเกียรติสมเด็จพระเทพรัตนราชสุดาฯสยามบรมราชกุมารี</v>
          </cell>
          <cell r="O658">
            <v>0</v>
          </cell>
          <cell r="P658">
            <v>1</v>
          </cell>
          <cell r="S658">
            <v>0</v>
          </cell>
          <cell r="V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N658">
            <v>3</v>
          </cell>
          <cell r="AO658">
            <v>3</v>
          </cell>
          <cell r="AP658">
            <v>36</v>
          </cell>
          <cell r="BU658">
            <v>262057.8</v>
          </cell>
          <cell r="BV658">
            <v>0</v>
          </cell>
          <cell r="BX658">
            <v>0</v>
          </cell>
          <cell r="CV658">
            <v>0</v>
          </cell>
          <cell r="CW658">
            <v>0</v>
          </cell>
        </row>
        <row r="659">
          <cell r="B659" t="str">
            <v>อช.น้ำตกสี่ขีด</v>
          </cell>
          <cell r="O659">
            <v>0</v>
          </cell>
          <cell r="P659">
            <v>0</v>
          </cell>
          <cell r="S659">
            <v>1</v>
          </cell>
          <cell r="V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5</v>
          </cell>
          <cell r="AF659">
            <v>1.1499999999999999</v>
          </cell>
          <cell r="AG659">
            <v>0</v>
          </cell>
          <cell r="AH659">
            <v>0</v>
          </cell>
          <cell r="AN659">
            <v>0</v>
          </cell>
          <cell r="AO659">
            <v>0</v>
          </cell>
          <cell r="AP659">
            <v>0</v>
          </cell>
          <cell r="BU659">
            <v>0</v>
          </cell>
          <cell r="BV659">
            <v>460</v>
          </cell>
          <cell r="BX659">
            <v>0</v>
          </cell>
          <cell r="CV659">
            <v>0</v>
          </cell>
          <cell r="CW659">
            <v>0</v>
          </cell>
        </row>
        <row r="660">
          <cell r="B660" t="str">
            <v>อช.เขาสก</v>
          </cell>
          <cell r="O660">
            <v>4</v>
          </cell>
          <cell r="P660">
            <v>0</v>
          </cell>
          <cell r="S660">
            <v>1</v>
          </cell>
          <cell r="V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N660">
            <v>0</v>
          </cell>
          <cell r="AO660">
            <v>0</v>
          </cell>
          <cell r="AP660">
            <v>0</v>
          </cell>
          <cell r="BU660">
            <v>0</v>
          </cell>
          <cell r="BV660">
            <v>7500</v>
          </cell>
          <cell r="BX660">
            <v>0</v>
          </cell>
          <cell r="CV660">
            <v>0</v>
          </cell>
          <cell r="CW660">
            <v>0</v>
          </cell>
        </row>
        <row r="661">
          <cell r="B661" t="str">
            <v>อช.หมู่เกาะลันตา</v>
          </cell>
          <cell r="O661">
            <v>3</v>
          </cell>
          <cell r="P661">
            <v>0</v>
          </cell>
          <cell r="S661">
            <v>0</v>
          </cell>
          <cell r="V661">
            <v>1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N661">
            <v>0</v>
          </cell>
          <cell r="AO661">
            <v>0</v>
          </cell>
          <cell r="AP661">
            <v>0</v>
          </cell>
          <cell r="BU661">
            <v>0</v>
          </cell>
          <cell r="BV661">
            <v>0</v>
          </cell>
          <cell r="BX661">
            <v>0</v>
          </cell>
          <cell r="CV661">
            <v>0</v>
          </cell>
          <cell r="CW661">
            <v>240</v>
          </cell>
        </row>
        <row r="662">
          <cell r="B662" t="str">
            <v>ขสป.ฮาลา-บาลา</v>
          </cell>
          <cell r="O662">
            <v>0</v>
          </cell>
          <cell r="P662">
            <v>1</v>
          </cell>
          <cell r="S662">
            <v>0</v>
          </cell>
          <cell r="V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N662">
            <v>5</v>
          </cell>
          <cell r="AO662">
            <v>1</v>
          </cell>
          <cell r="AP662">
            <v>80</v>
          </cell>
          <cell r="BU662">
            <v>413554</v>
          </cell>
          <cell r="BV662">
            <v>0</v>
          </cell>
          <cell r="BX662">
            <v>0</v>
          </cell>
          <cell r="CV662">
            <v>0</v>
          </cell>
          <cell r="CW662">
            <v>0</v>
          </cell>
        </row>
        <row r="663">
          <cell r="B663" t="str">
            <v>ขสป.ฮาลา-บาลา</v>
          </cell>
          <cell r="O663">
            <v>0</v>
          </cell>
          <cell r="P663">
            <v>1</v>
          </cell>
          <cell r="S663">
            <v>0</v>
          </cell>
          <cell r="V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N663">
            <v>4</v>
          </cell>
          <cell r="AO663">
            <v>0</v>
          </cell>
          <cell r="AP663">
            <v>12</v>
          </cell>
          <cell r="BU663">
            <v>309720</v>
          </cell>
          <cell r="BV663">
            <v>0</v>
          </cell>
          <cell r="BX663">
            <v>0</v>
          </cell>
          <cell r="CV663">
            <v>0</v>
          </cell>
          <cell r="CW663">
            <v>0</v>
          </cell>
        </row>
        <row r="664">
          <cell r="B664" t="str">
            <v>ขสป.ฮาลา-บาลา</v>
          </cell>
          <cell r="O664">
            <v>0</v>
          </cell>
          <cell r="P664">
            <v>1</v>
          </cell>
          <cell r="S664">
            <v>0</v>
          </cell>
          <cell r="V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N664">
            <v>1</v>
          </cell>
          <cell r="AO664">
            <v>3</v>
          </cell>
          <cell r="AP664">
            <v>60</v>
          </cell>
          <cell r="BU664">
            <v>136791</v>
          </cell>
          <cell r="BV664">
            <v>0</v>
          </cell>
          <cell r="BX664">
            <v>0</v>
          </cell>
          <cell r="CV664">
            <v>0</v>
          </cell>
          <cell r="CW664">
            <v>0</v>
          </cell>
        </row>
        <row r="665">
          <cell r="B665" t="str">
            <v>ขสป.คลองพระยา</v>
          </cell>
          <cell r="O665">
            <v>0</v>
          </cell>
          <cell r="P665">
            <v>1</v>
          </cell>
          <cell r="S665">
            <v>0</v>
          </cell>
          <cell r="V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N665">
            <v>5</v>
          </cell>
          <cell r="AO665">
            <v>2</v>
          </cell>
          <cell r="AP665">
            <v>84</v>
          </cell>
          <cell r="BU665">
            <v>495861</v>
          </cell>
          <cell r="BV665">
            <v>0</v>
          </cell>
          <cell r="BX665">
            <v>0</v>
          </cell>
          <cell r="CV665">
            <v>0</v>
          </cell>
          <cell r="CW665">
            <v>0</v>
          </cell>
        </row>
        <row r="666">
          <cell r="B666" t="str">
            <v>อช.ใต้ร่มเย็น</v>
          </cell>
          <cell r="O666">
            <v>0</v>
          </cell>
          <cell r="P666">
            <v>1</v>
          </cell>
          <cell r="S666">
            <v>0</v>
          </cell>
          <cell r="V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N666">
            <v>6</v>
          </cell>
          <cell r="AO666">
            <v>0</v>
          </cell>
          <cell r="AP666">
            <v>83</v>
          </cell>
          <cell r="BU666">
            <v>423625.99</v>
          </cell>
          <cell r="BV666">
            <v>0</v>
          </cell>
          <cell r="BX666">
            <v>0</v>
          </cell>
          <cell r="CV666">
            <v>0</v>
          </cell>
          <cell r="CW666">
            <v>0</v>
          </cell>
        </row>
        <row r="667">
          <cell r="B667" t="str">
            <v>อช.ใต้ร่มเย็น</v>
          </cell>
          <cell r="O667">
            <v>1</v>
          </cell>
          <cell r="P667">
            <v>0</v>
          </cell>
          <cell r="S667">
            <v>0</v>
          </cell>
          <cell r="V667">
            <v>1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N667">
            <v>0</v>
          </cell>
          <cell r="AO667">
            <v>0</v>
          </cell>
          <cell r="AP667">
            <v>0</v>
          </cell>
          <cell r="BU667">
            <v>0</v>
          </cell>
          <cell r="BV667">
            <v>0</v>
          </cell>
          <cell r="BX667">
            <v>0</v>
          </cell>
          <cell r="CV667">
            <v>0</v>
          </cell>
          <cell r="CW667">
            <v>3.6</v>
          </cell>
        </row>
        <row r="668">
          <cell r="B668" t="str">
            <v>อช.ใต้ร่มเย็น</v>
          </cell>
          <cell r="O668">
            <v>0</v>
          </cell>
          <cell r="P668">
            <v>1</v>
          </cell>
          <cell r="S668">
            <v>0</v>
          </cell>
          <cell r="V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N668">
            <v>3</v>
          </cell>
          <cell r="AO668">
            <v>2</v>
          </cell>
          <cell r="AP668">
            <v>1</v>
          </cell>
          <cell r="BU668">
            <v>239025.38</v>
          </cell>
          <cell r="BV668">
            <v>0</v>
          </cell>
          <cell r="BX668">
            <v>0</v>
          </cell>
          <cell r="CV668">
            <v>0</v>
          </cell>
          <cell r="CW668">
            <v>0</v>
          </cell>
        </row>
        <row r="669">
          <cell r="B669" t="str">
            <v>อช.เขาปู่-เขาย่า</v>
          </cell>
          <cell r="O669">
            <v>0</v>
          </cell>
          <cell r="P669">
            <v>1</v>
          </cell>
          <cell r="S669">
            <v>0</v>
          </cell>
          <cell r="V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N669">
            <v>5</v>
          </cell>
          <cell r="AO669">
            <v>3</v>
          </cell>
          <cell r="AP669">
            <v>25</v>
          </cell>
          <cell r="BU669">
            <v>374133</v>
          </cell>
          <cell r="BV669">
            <v>0</v>
          </cell>
          <cell r="BX669">
            <v>0</v>
          </cell>
          <cell r="CV669">
            <v>0</v>
          </cell>
          <cell r="CW669">
            <v>0</v>
          </cell>
        </row>
        <row r="670">
          <cell r="B670" t="str">
            <v>ขสป.ฮาลา-บาลา</v>
          </cell>
          <cell r="O670">
            <v>0</v>
          </cell>
          <cell r="P670">
            <v>1</v>
          </cell>
          <cell r="S670">
            <v>0</v>
          </cell>
          <cell r="V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N670">
            <v>5</v>
          </cell>
          <cell r="AO670">
            <v>3</v>
          </cell>
          <cell r="AP670">
            <v>40</v>
          </cell>
          <cell r="BU670">
            <v>410577</v>
          </cell>
          <cell r="BV670">
            <v>0</v>
          </cell>
          <cell r="BX670">
            <v>0</v>
          </cell>
          <cell r="CV670">
            <v>0</v>
          </cell>
          <cell r="CW670">
            <v>0</v>
          </cell>
        </row>
        <row r="671">
          <cell r="B671" t="str">
            <v>ขสป.ฮาลา-บาลา</v>
          </cell>
          <cell r="O671">
            <v>0</v>
          </cell>
          <cell r="P671">
            <v>1</v>
          </cell>
          <cell r="S671">
            <v>0</v>
          </cell>
          <cell r="V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N671">
            <v>2</v>
          </cell>
          <cell r="AO671">
            <v>2</v>
          </cell>
          <cell r="AP671">
            <v>8</v>
          </cell>
          <cell r="BU671">
            <v>162271</v>
          </cell>
          <cell r="BV671">
            <v>0</v>
          </cell>
          <cell r="BX671">
            <v>0</v>
          </cell>
          <cell r="CV671">
            <v>0</v>
          </cell>
          <cell r="CW671">
            <v>0</v>
          </cell>
        </row>
        <row r="672">
          <cell r="B672" t="str">
            <v>อช.เขาลำปี-หาดท้ายเหมือง</v>
          </cell>
          <cell r="O672">
            <v>0</v>
          </cell>
          <cell r="P672">
            <v>0</v>
          </cell>
          <cell r="S672">
            <v>1</v>
          </cell>
          <cell r="V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109</v>
          </cell>
          <cell r="AH672">
            <v>1.26</v>
          </cell>
          <cell r="AN672">
            <v>0</v>
          </cell>
          <cell r="AO672">
            <v>0</v>
          </cell>
          <cell r="AP672">
            <v>0</v>
          </cell>
          <cell r="BU672">
            <v>0</v>
          </cell>
          <cell r="BV672">
            <v>25200</v>
          </cell>
          <cell r="BX672">
            <v>0</v>
          </cell>
          <cell r="CV672">
            <v>0</v>
          </cell>
          <cell r="CW672">
            <v>0</v>
          </cell>
        </row>
        <row r="673">
          <cell r="B673" t="str">
            <v>ขสป.เขาบรรทัด</v>
          </cell>
          <cell r="O673">
            <v>1</v>
          </cell>
          <cell r="P673">
            <v>1</v>
          </cell>
          <cell r="S673">
            <v>0</v>
          </cell>
          <cell r="V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N673">
            <v>2</v>
          </cell>
          <cell r="AO673">
            <v>1</v>
          </cell>
          <cell r="AP673">
            <v>11</v>
          </cell>
          <cell r="BU673">
            <v>155426.21</v>
          </cell>
          <cell r="BV673">
            <v>1970</v>
          </cell>
          <cell r="BX673">
            <v>0</v>
          </cell>
          <cell r="CV673">
            <v>0</v>
          </cell>
          <cell r="CW673">
            <v>0</v>
          </cell>
        </row>
        <row r="674">
          <cell r="B674" t="str">
            <v>อช.น้ำตกหงาว</v>
          </cell>
          <cell r="O674">
            <v>0</v>
          </cell>
          <cell r="P674">
            <v>1</v>
          </cell>
          <cell r="S674">
            <v>0</v>
          </cell>
          <cell r="V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N674">
            <v>2</v>
          </cell>
          <cell r="AO674">
            <v>3</v>
          </cell>
          <cell r="AP674">
            <v>87</v>
          </cell>
          <cell r="BU674">
            <v>202514.72</v>
          </cell>
          <cell r="BV674">
            <v>0</v>
          </cell>
          <cell r="BX674">
            <v>0</v>
          </cell>
          <cell r="CV674">
            <v>0</v>
          </cell>
          <cell r="CW674">
            <v>0</v>
          </cell>
        </row>
        <row r="675">
          <cell r="B675" t="str">
            <v>อช.บูโด-สุไหงปาดี</v>
          </cell>
          <cell r="O675">
            <v>0</v>
          </cell>
          <cell r="P675">
            <v>1</v>
          </cell>
          <cell r="S675">
            <v>0</v>
          </cell>
          <cell r="V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N675">
            <v>8</v>
          </cell>
          <cell r="AO675">
            <v>2</v>
          </cell>
          <cell r="AP675">
            <v>20</v>
          </cell>
          <cell r="BU675">
            <v>619322</v>
          </cell>
          <cell r="BV675">
            <v>0</v>
          </cell>
          <cell r="BX675">
            <v>0</v>
          </cell>
          <cell r="CV675">
            <v>0</v>
          </cell>
          <cell r="CW675">
            <v>0</v>
          </cell>
        </row>
        <row r="676">
          <cell r="B676" t="str">
            <v>ขหล.ทุ่งทะเล</v>
          </cell>
          <cell r="O676">
            <v>1</v>
          </cell>
          <cell r="P676">
            <v>0</v>
          </cell>
          <cell r="S676">
            <v>0</v>
          </cell>
          <cell r="V676">
            <v>1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N676">
            <v>0</v>
          </cell>
          <cell r="AO676">
            <v>0</v>
          </cell>
          <cell r="AP676">
            <v>0</v>
          </cell>
          <cell r="BU676">
            <v>0</v>
          </cell>
          <cell r="BV676">
            <v>0</v>
          </cell>
          <cell r="BX676">
            <v>3</v>
          </cell>
          <cell r="CV676">
            <v>0</v>
          </cell>
          <cell r="CW676">
            <v>0</v>
          </cell>
        </row>
        <row r="677">
          <cell r="B677" t="str">
            <v>อช.ใต้ร่มเย็น</v>
          </cell>
          <cell r="O677">
            <v>0</v>
          </cell>
          <cell r="P677">
            <v>1</v>
          </cell>
          <cell r="S677">
            <v>0</v>
          </cell>
          <cell r="V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N677">
            <v>1</v>
          </cell>
          <cell r="AO677">
            <v>0</v>
          </cell>
          <cell r="AP677">
            <v>92</v>
          </cell>
          <cell r="BU677">
            <v>83940.39</v>
          </cell>
          <cell r="BV677">
            <v>0</v>
          </cell>
          <cell r="BX677">
            <v>0</v>
          </cell>
          <cell r="CV677">
            <v>0</v>
          </cell>
          <cell r="CW677">
            <v>0</v>
          </cell>
        </row>
        <row r="678">
          <cell r="B678" t="str">
            <v>ขสป.อุทยานเสด็จในกรม กรมหลวงชุมพร ด้านทิศใต้</v>
          </cell>
          <cell r="O678">
            <v>0</v>
          </cell>
          <cell r="P678">
            <v>0</v>
          </cell>
          <cell r="S678">
            <v>0</v>
          </cell>
          <cell r="V678">
            <v>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N678">
            <v>0</v>
          </cell>
          <cell r="AO678">
            <v>0</v>
          </cell>
          <cell r="AP678">
            <v>0</v>
          </cell>
          <cell r="BU678">
            <v>0</v>
          </cell>
          <cell r="BV678">
            <v>60000</v>
          </cell>
          <cell r="BX678">
            <v>1</v>
          </cell>
          <cell r="CV678">
            <v>0</v>
          </cell>
          <cell r="CW678">
            <v>0</v>
          </cell>
        </row>
        <row r="679">
          <cell r="B679" t="str">
            <v>อช.อ่าวพังงา</v>
          </cell>
          <cell r="O679">
            <v>1</v>
          </cell>
          <cell r="P679">
            <v>1</v>
          </cell>
          <cell r="S679">
            <v>0</v>
          </cell>
          <cell r="V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N679">
            <v>0</v>
          </cell>
          <cell r="AO679">
            <v>0</v>
          </cell>
          <cell r="AP679">
            <v>48</v>
          </cell>
          <cell r="BU679">
            <v>8189.3064000000004</v>
          </cell>
          <cell r="BV679">
            <v>0</v>
          </cell>
          <cell r="BX679">
            <v>0</v>
          </cell>
          <cell r="CV679">
            <v>0</v>
          </cell>
          <cell r="CW679">
            <v>0</v>
          </cell>
        </row>
        <row r="680">
          <cell r="B680" t="str">
            <v>ขสป.คลองพระยา</v>
          </cell>
          <cell r="O680">
            <v>1</v>
          </cell>
          <cell r="P680">
            <v>1</v>
          </cell>
          <cell r="S680">
            <v>0</v>
          </cell>
          <cell r="V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30</v>
          </cell>
          <cell r="AF680">
            <v>0.63700000000000001</v>
          </cell>
          <cell r="AG680">
            <v>0</v>
          </cell>
          <cell r="AH680">
            <v>0</v>
          </cell>
          <cell r="AN680">
            <v>1</v>
          </cell>
          <cell r="AO680">
            <v>0</v>
          </cell>
          <cell r="AP680">
            <v>40</v>
          </cell>
          <cell r="BU680">
            <v>122306</v>
          </cell>
          <cell r="BV680">
            <v>0</v>
          </cell>
          <cell r="BX680">
            <v>0</v>
          </cell>
          <cell r="CV680">
            <v>0</v>
          </cell>
          <cell r="CW680">
            <v>0</v>
          </cell>
        </row>
        <row r="681">
          <cell r="B681" t="str">
            <v>อช.เขาลำปี-หาดท้ายเหมือง</v>
          </cell>
          <cell r="O681">
            <v>0</v>
          </cell>
          <cell r="P681">
            <v>1</v>
          </cell>
          <cell r="S681">
            <v>0</v>
          </cell>
          <cell r="V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N681">
            <v>5</v>
          </cell>
          <cell r="AO681">
            <v>1</v>
          </cell>
          <cell r="AP681">
            <v>12</v>
          </cell>
          <cell r="BU681">
            <v>361983</v>
          </cell>
          <cell r="BV681">
            <v>0</v>
          </cell>
          <cell r="BX681">
            <v>0</v>
          </cell>
          <cell r="CV681">
            <v>0</v>
          </cell>
          <cell r="CW681">
            <v>0</v>
          </cell>
        </row>
        <row r="682">
          <cell r="B682" t="str">
            <v>อช.เขาลำปี-หาดท้ายเหมือง</v>
          </cell>
          <cell r="O682">
            <v>0</v>
          </cell>
          <cell r="P682">
            <v>1</v>
          </cell>
          <cell r="S682">
            <v>0</v>
          </cell>
          <cell r="V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N682">
            <v>2</v>
          </cell>
          <cell r="AO682">
            <v>2</v>
          </cell>
          <cell r="AP682">
            <v>84</v>
          </cell>
          <cell r="BU682">
            <v>256379</v>
          </cell>
          <cell r="BV682">
            <v>0</v>
          </cell>
          <cell r="BX682">
            <v>0</v>
          </cell>
          <cell r="CV682">
            <v>0</v>
          </cell>
          <cell r="CW682">
            <v>0</v>
          </cell>
        </row>
        <row r="683">
          <cell r="B683" t="str">
            <v>อช.บูโด-สุไหงปาดี</v>
          </cell>
          <cell r="O683">
            <v>0</v>
          </cell>
          <cell r="P683">
            <v>0</v>
          </cell>
          <cell r="S683">
            <v>1</v>
          </cell>
          <cell r="V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4</v>
          </cell>
          <cell r="AF683">
            <v>22.71</v>
          </cell>
          <cell r="AG683">
            <v>0</v>
          </cell>
          <cell r="AH683">
            <v>0</v>
          </cell>
          <cell r="AN683">
            <v>0</v>
          </cell>
          <cell r="AO683">
            <v>0</v>
          </cell>
          <cell r="AP683">
            <v>0</v>
          </cell>
          <cell r="BU683">
            <v>102195</v>
          </cell>
          <cell r="BV683">
            <v>0</v>
          </cell>
          <cell r="BX683">
            <v>0</v>
          </cell>
          <cell r="CV683">
            <v>0</v>
          </cell>
          <cell r="CW683">
            <v>0</v>
          </cell>
        </row>
        <row r="684">
          <cell r="B684" t="str">
            <v>อช.เขานัน</v>
          </cell>
          <cell r="O684">
            <v>3</v>
          </cell>
          <cell r="P684">
            <v>0</v>
          </cell>
          <cell r="S684">
            <v>0</v>
          </cell>
          <cell r="V684">
            <v>1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N684">
            <v>0</v>
          </cell>
          <cell r="AO684">
            <v>0</v>
          </cell>
          <cell r="AP684">
            <v>0</v>
          </cell>
          <cell r="BU684">
            <v>0</v>
          </cell>
          <cell r="BV684">
            <v>950</v>
          </cell>
          <cell r="BX684">
            <v>0</v>
          </cell>
          <cell r="CV684">
            <v>6</v>
          </cell>
          <cell r="CW684">
            <v>0</v>
          </cell>
        </row>
        <row r="685">
          <cell r="B685" t="str">
            <v>อช.หมู่เกาะระนอง</v>
          </cell>
          <cell r="O685">
            <v>0</v>
          </cell>
          <cell r="P685">
            <v>0</v>
          </cell>
          <cell r="S685">
            <v>1</v>
          </cell>
          <cell r="V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2</v>
          </cell>
          <cell r="AF685">
            <v>0.42</v>
          </cell>
          <cell r="AG685">
            <v>11</v>
          </cell>
          <cell r="AH685">
            <v>0.63</v>
          </cell>
          <cell r="AN685">
            <v>0</v>
          </cell>
          <cell r="AO685">
            <v>0</v>
          </cell>
          <cell r="AP685">
            <v>0</v>
          </cell>
          <cell r="BU685">
            <v>0</v>
          </cell>
          <cell r="BV685">
            <v>10080</v>
          </cell>
          <cell r="BX685">
            <v>0</v>
          </cell>
          <cell r="CV685">
            <v>0</v>
          </cell>
          <cell r="CW685">
            <v>0</v>
          </cell>
        </row>
        <row r="686">
          <cell r="B686" t="str">
            <v>ขสป.ทุ่งระยะ-นาสัก</v>
          </cell>
          <cell r="O686">
            <v>0</v>
          </cell>
          <cell r="P686">
            <v>1</v>
          </cell>
          <cell r="S686">
            <v>0</v>
          </cell>
          <cell r="V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N686">
            <v>4</v>
          </cell>
          <cell r="AO686">
            <v>1</v>
          </cell>
          <cell r="AP686">
            <v>24</v>
          </cell>
          <cell r="BU686">
            <v>321065</v>
          </cell>
          <cell r="BV686">
            <v>0</v>
          </cell>
          <cell r="BX686">
            <v>0</v>
          </cell>
          <cell r="CV686">
            <v>0</v>
          </cell>
          <cell r="CW686">
            <v>0</v>
          </cell>
        </row>
        <row r="687">
          <cell r="B687" t="str">
            <v>อช.อ่าวพังงา</v>
          </cell>
          <cell r="O687">
            <v>0</v>
          </cell>
          <cell r="P687">
            <v>0</v>
          </cell>
          <cell r="S687">
            <v>1</v>
          </cell>
          <cell r="V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22</v>
          </cell>
          <cell r="AF687">
            <v>0.46</v>
          </cell>
          <cell r="AG687">
            <v>0</v>
          </cell>
          <cell r="AH687">
            <v>0</v>
          </cell>
          <cell r="AN687">
            <v>0</v>
          </cell>
          <cell r="AO687">
            <v>0</v>
          </cell>
          <cell r="AP687">
            <v>0</v>
          </cell>
          <cell r="BU687">
            <v>0</v>
          </cell>
          <cell r="BV687">
            <v>0</v>
          </cell>
          <cell r="BX687">
            <v>0</v>
          </cell>
          <cell r="CV687">
            <v>0</v>
          </cell>
          <cell r="CW687">
            <v>0</v>
          </cell>
        </row>
        <row r="688">
          <cell r="B688" t="str">
            <v>อช.เขาน้ำค้าง</v>
          </cell>
          <cell r="O688">
            <v>1</v>
          </cell>
          <cell r="P688">
            <v>1</v>
          </cell>
          <cell r="S688">
            <v>0</v>
          </cell>
          <cell r="V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3</v>
          </cell>
          <cell r="AF688">
            <v>2.2400000000000002</v>
          </cell>
          <cell r="AG688">
            <v>0</v>
          </cell>
          <cell r="AH688">
            <v>0</v>
          </cell>
          <cell r="AN688">
            <v>5</v>
          </cell>
          <cell r="AO688">
            <v>3</v>
          </cell>
          <cell r="AP688">
            <v>56</v>
          </cell>
          <cell r="BU688">
            <v>394759</v>
          </cell>
          <cell r="BV688">
            <v>11200</v>
          </cell>
          <cell r="BX688">
            <v>0</v>
          </cell>
          <cell r="CV688">
            <v>0</v>
          </cell>
          <cell r="CW688">
            <v>0</v>
          </cell>
        </row>
        <row r="689">
          <cell r="B689" t="str">
            <v>ขหล.เขาปะช้าง-แหลมขาม</v>
          </cell>
          <cell r="O689">
            <v>3</v>
          </cell>
          <cell r="P689">
            <v>0</v>
          </cell>
          <cell r="S689">
            <v>1</v>
          </cell>
          <cell r="V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20</v>
          </cell>
          <cell r="AF689">
            <v>1.5920000000000001</v>
          </cell>
          <cell r="AG689">
            <v>0</v>
          </cell>
          <cell r="AH689">
            <v>0</v>
          </cell>
          <cell r="AN689">
            <v>0</v>
          </cell>
          <cell r="AO689">
            <v>0</v>
          </cell>
          <cell r="AP689">
            <v>0</v>
          </cell>
          <cell r="BU689">
            <v>0</v>
          </cell>
          <cell r="BV689">
            <v>206.36</v>
          </cell>
          <cell r="BX689">
            <v>0</v>
          </cell>
          <cell r="CV689">
            <v>0</v>
          </cell>
          <cell r="CW689">
            <v>0</v>
          </cell>
        </row>
        <row r="690">
          <cell r="B690" t="str">
            <v>อช.แก่งกรุง</v>
          </cell>
          <cell r="O690">
            <v>0</v>
          </cell>
          <cell r="P690">
            <v>1</v>
          </cell>
          <cell r="S690">
            <v>0</v>
          </cell>
          <cell r="V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N690">
            <v>1</v>
          </cell>
          <cell r="AO690">
            <v>0</v>
          </cell>
          <cell r="AP690">
            <v>40</v>
          </cell>
          <cell r="BU690">
            <v>117614</v>
          </cell>
          <cell r="BV690">
            <v>0</v>
          </cell>
          <cell r="BX690">
            <v>0</v>
          </cell>
          <cell r="CV690">
            <v>0</v>
          </cell>
          <cell r="CW690">
            <v>0</v>
          </cell>
        </row>
        <row r="691">
          <cell r="B691" t="str">
            <v>อช.แก่งกรุง</v>
          </cell>
          <cell r="O691">
            <v>0</v>
          </cell>
          <cell r="P691">
            <v>1</v>
          </cell>
          <cell r="S691">
            <v>0</v>
          </cell>
          <cell r="V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N691">
            <v>7</v>
          </cell>
          <cell r="AO691">
            <v>1</v>
          </cell>
          <cell r="AP691">
            <v>84</v>
          </cell>
          <cell r="BU691">
            <v>868599</v>
          </cell>
          <cell r="BV691">
            <v>0</v>
          </cell>
          <cell r="BX691">
            <v>0</v>
          </cell>
          <cell r="CV691">
            <v>0</v>
          </cell>
          <cell r="CW691">
            <v>0</v>
          </cell>
        </row>
        <row r="692">
          <cell r="B692" t="str">
            <v>ขสป.อุทยานเสด็จในกรม กรมหลวงชุมพร ด้านทิศใต้</v>
          </cell>
          <cell r="O692">
            <v>0</v>
          </cell>
          <cell r="P692">
            <v>1</v>
          </cell>
          <cell r="S692">
            <v>0</v>
          </cell>
          <cell r="V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12</v>
          </cell>
          <cell r="AF692">
            <v>6.21</v>
          </cell>
          <cell r="AG692">
            <v>0</v>
          </cell>
          <cell r="AH692">
            <v>0</v>
          </cell>
          <cell r="AN692">
            <v>5</v>
          </cell>
          <cell r="AO692">
            <v>3</v>
          </cell>
          <cell r="AP692">
            <v>20</v>
          </cell>
          <cell r="BU692">
            <v>316401</v>
          </cell>
          <cell r="BV692">
            <v>6760.8</v>
          </cell>
          <cell r="BX692">
            <v>0</v>
          </cell>
          <cell r="CV692">
            <v>0</v>
          </cell>
          <cell r="CW692">
            <v>0</v>
          </cell>
        </row>
        <row r="693">
          <cell r="B693" t="str">
            <v>ขสป.อุทยานเสด็จในกรม กรมหลวงชุมพร ด้านทิศใต้</v>
          </cell>
          <cell r="O693">
            <v>0</v>
          </cell>
          <cell r="P693">
            <v>1</v>
          </cell>
          <cell r="S693">
            <v>0</v>
          </cell>
          <cell r="V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5</v>
          </cell>
          <cell r="AH693">
            <v>0.105</v>
          </cell>
          <cell r="AN693">
            <v>0</v>
          </cell>
          <cell r="AO693">
            <v>1</v>
          </cell>
          <cell r="AP693">
            <v>16</v>
          </cell>
          <cell r="BU693">
            <v>42299</v>
          </cell>
          <cell r="BV693">
            <v>1000</v>
          </cell>
          <cell r="BX693">
            <v>0</v>
          </cell>
          <cell r="CV693">
            <v>0</v>
          </cell>
          <cell r="CW693">
            <v>0</v>
          </cell>
        </row>
        <row r="694">
          <cell r="B694" t="str">
            <v>ขสป.อุทยานเสด็จในกรม กรมหลวงชุมพร ด้านทิศใต้</v>
          </cell>
          <cell r="O694">
            <v>0</v>
          </cell>
          <cell r="P694">
            <v>1</v>
          </cell>
          <cell r="S694">
            <v>0</v>
          </cell>
          <cell r="V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N694">
            <v>2</v>
          </cell>
          <cell r="AO694">
            <v>0</v>
          </cell>
          <cell r="AP694">
            <v>0</v>
          </cell>
          <cell r="BU694">
            <v>119030</v>
          </cell>
          <cell r="BV694">
            <v>0</v>
          </cell>
          <cell r="BX694">
            <v>0</v>
          </cell>
          <cell r="CV694">
            <v>0</v>
          </cell>
          <cell r="CW694">
            <v>0</v>
          </cell>
        </row>
        <row r="695">
          <cell r="B695" t="str">
            <v>ขสป.เขาบรรทัด</v>
          </cell>
          <cell r="O695">
            <v>0</v>
          </cell>
          <cell r="P695">
            <v>1</v>
          </cell>
          <cell r="S695">
            <v>0</v>
          </cell>
          <cell r="V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N695">
            <v>3</v>
          </cell>
          <cell r="AO695">
            <v>3</v>
          </cell>
          <cell r="AP695">
            <v>31</v>
          </cell>
          <cell r="BU695">
            <v>261204.75</v>
          </cell>
          <cell r="BV695">
            <v>0</v>
          </cell>
          <cell r="BX695">
            <v>0</v>
          </cell>
          <cell r="CV695">
            <v>0</v>
          </cell>
          <cell r="CW695">
            <v>0</v>
          </cell>
        </row>
        <row r="696">
          <cell r="B696" t="str">
            <v>ขสป.คลองยัน</v>
          </cell>
          <cell r="O696">
            <v>0</v>
          </cell>
          <cell r="P696">
            <v>1</v>
          </cell>
          <cell r="S696">
            <v>0</v>
          </cell>
          <cell r="V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N696">
            <v>3</v>
          </cell>
          <cell r="AO696">
            <v>3</v>
          </cell>
          <cell r="AP696">
            <v>96</v>
          </cell>
          <cell r="BU696">
            <v>4582528</v>
          </cell>
          <cell r="BV696">
            <v>0</v>
          </cell>
          <cell r="BX696">
            <v>0</v>
          </cell>
          <cell r="CV696">
            <v>0</v>
          </cell>
          <cell r="CW696">
            <v>0</v>
          </cell>
        </row>
        <row r="697">
          <cell r="B697" t="str">
            <v>ขสป.คลองยัน</v>
          </cell>
          <cell r="O697">
            <v>0</v>
          </cell>
          <cell r="P697">
            <v>1</v>
          </cell>
          <cell r="S697">
            <v>0</v>
          </cell>
          <cell r="V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N697">
            <v>1</v>
          </cell>
          <cell r="AO697">
            <v>3</v>
          </cell>
          <cell r="AP697">
            <v>90</v>
          </cell>
          <cell r="BU697">
            <v>337252</v>
          </cell>
          <cell r="BV697">
            <v>0</v>
          </cell>
          <cell r="BX697">
            <v>0</v>
          </cell>
          <cell r="CV697">
            <v>0</v>
          </cell>
          <cell r="CW697">
            <v>0</v>
          </cell>
        </row>
        <row r="698">
          <cell r="B698" t="str">
            <v>ขสป.คลองยัน</v>
          </cell>
          <cell r="O698">
            <v>0</v>
          </cell>
          <cell r="P698">
            <v>1</v>
          </cell>
          <cell r="S698">
            <v>0</v>
          </cell>
          <cell r="V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N698">
            <v>2</v>
          </cell>
          <cell r="AO698">
            <v>0</v>
          </cell>
          <cell r="AP698">
            <v>94</v>
          </cell>
          <cell r="BU698">
            <v>166371</v>
          </cell>
          <cell r="BV698">
            <v>0</v>
          </cell>
          <cell r="BX698">
            <v>0</v>
          </cell>
          <cell r="CV698">
            <v>0</v>
          </cell>
          <cell r="CW698">
            <v>0</v>
          </cell>
        </row>
        <row r="699">
          <cell r="B699" t="str">
            <v>อช.บูโด-สุไหงปาดี</v>
          </cell>
          <cell r="O699">
            <v>0</v>
          </cell>
          <cell r="P699">
            <v>0</v>
          </cell>
          <cell r="S699">
            <v>1</v>
          </cell>
          <cell r="V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43</v>
          </cell>
          <cell r="AH699">
            <v>0.56000000000000005</v>
          </cell>
          <cell r="AN699">
            <v>0</v>
          </cell>
          <cell r="AO699">
            <v>0</v>
          </cell>
          <cell r="AP699">
            <v>0</v>
          </cell>
          <cell r="BU699">
            <v>0</v>
          </cell>
          <cell r="BV699">
            <v>5040</v>
          </cell>
          <cell r="BX699">
            <v>0</v>
          </cell>
          <cell r="CV699">
            <v>0</v>
          </cell>
          <cell r="CW699">
            <v>0</v>
          </cell>
        </row>
        <row r="700">
          <cell r="B700" t="str">
            <v>อช.เขาหลวง</v>
          </cell>
          <cell r="O700">
            <v>0</v>
          </cell>
          <cell r="P700">
            <v>1</v>
          </cell>
          <cell r="S700">
            <v>0</v>
          </cell>
          <cell r="V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N700">
            <v>0</v>
          </cell>
          <cell r="AO700">
            <v>2</v>
          </cell>
          <cell r="AP700">
            <v>54</v>
          </cell>
          <cell r="BU700">
            <v>43335.078999999998</v>
          </cell>
          <cell r="BV700">
            <v>0</v>
          </cell>
          <cell r="BX700">
            <v>0</v>
          </cell>
          <cell r="CV700">
            <v>0</v>
          </cell>
          <cell r="CW700">
            <v>0</v>
          </cell>
        </row>
        <row r="701">
          <cell r="B701" t="str">
            <v>อช.เขาหลวง</v>
          </cell>
          <cell r="O701">
            <v>0</v>
          </cell>
          <cell r="P701">
            <v>1</v>
          </cell>
          <cell r="S701">
            <v>0</v>
          </cell>
          <cell r="V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N701">
            <v>3</v>
          </cell>
          <cell r="AO701">
            <v>0</v>
          </cell>
          <cell r="AP701">
            <v>29</v>
          </cell>
          <cell r="BU701">
            <v>209680.36</v>
          </cell>
          <cell r="BV701">
            <v>0</v>
          </cell>
          <cell r="BX701">
            <v>0</v>
          </cell>
          <cell r="CV701">
            <v>0</v>
          </cell>
          <cell r="CW701">
            <v>0</v>
          </cell>
        </row>
        <row r="702">
          <cell r="B702" t="str">
            <v>อช.คลองพนม</v>
          </cell>
          <cell r="O702">
            <v>0</v>
          </cell>
          <cell r="P702">
            <v>1</v>
          </cell>
          <cell r="S702">
            <v>0</v>
          </cell>
          <cell r="V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N702">
            <v>1</v>
          </cell>
          <cell r="AO702">
            <v>3</v>
          </cell>
          <cell r="AP702">
            <v>0</v>
          </cell>
          <cell r="BU702">
            <v>235899</v>
          </cell>
          <cell r="BV702">
            <v>0</v>
          </cell>
          <cell r="BX702">
            <v>0</v>
          </cell>
          <cell r="CV702">
            <v>0</v>
          </cell>
          <cell r="CW702">
            <v>0</v>
          </cell>
        </row>
        <row r="703">
          <cell r="B703" t="str">
            <v>ขสป.เขาบรรทัด</v>
          </cell>
          <cell r="O703">
            <v>0</v>
          </cell>
          <cell r="P703">
            <v>1</v>
          </cell>
          <cell r="S703">
            <v>0</v>
          </cell>
          <cell r="V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N703">
            <v>6</v>
          </cell>
          <cell r="AO703">
            <v>0</v>
          </cell>
          <cell r="AP703">
            <v>92</v>
          </cell>
          <cell r="BU703">
            <v>425161.49</v>
          </cell>
          <cell r="BV703">
            <v>0</v>
          </cell>
          <cell r="BX703">
            <v>0</v>
          </cell>
          <cell r="CV703">
            <v>0</v>
          </cell>
          <cell r="CW703">
            <v>0</v>
          </cell>
        </row>
        <row r="704">
          <cell r="B704" t="str">
            <v>ขสป.เขาบรรทัด</v>
          </cell>
          <cell r="O704">
            <v>0</v>
          </cell>
          <cell r="P704">
            <v>1</v>
          </cell>
          <cell r="S704">
            <v>0</v>
          </cell>
          <cell r="V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N704">
            <v>1</v>
          </cell>
          <cell r="AO704">
            <v>2</v>
          </cell>
          <cell r="AP704">
            <v>34</v>
          </cell>
          <cell r="BU704">
            <v>108167.08</v>
          </cell>
          <cell r="BV704">
            <v>0</v>
          </cell>
          <cell r="BX704">
            <v>0</v>
          </cell>
          <cell r="CV704">
            <v>0</v>
          </cell>
          <cell r="CW704">
            <v>0</v>
          </cell>
        </row>
        <row r="705">
          <cell r="B705" t="str">
            <v>ขสป.เขาบรรทัด</v>
          </cell>
          <cell r="O705">
            <v>0</v>
          </cell>
          <cell r="P705">
            <v>0</v>
          </cell>
          <cell r="S705">
            <v>1</v>
          </cell>
          <cell r="V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2</v>
          </cell>
          <cell r="AF705">
            <v>10.1</v>
          </cell>
          <cell r="AG705">
            <v>0</v>
          </cell>
          <cell r="AH705">
            <v>0</v>
          </cell>
          <cell r="AN705">
            <v>0</v>
          </cell>
          <cell r="AO705">
            <v>0</v>
          </cell>
          <cell r="AP705">
            <v>0</v>
          </cell>
          <cell r="BU705">
            <v>0</v>
          </cell>
          <cell r="BV705">
            <v>101000</v>
          </cell>
          <cell r="BX705">
            <v>0</v>
          </cell>
          <cell r="CV705">
            <v>0</v>
          </cell>
          <cell r="CW705">
            <v>0</v>
          </cell>
        </row>
        <row r="706">
          <cell r="B706" t="str">
            <v>ขสป.คลองยัน</v>
          </cell>
          <cell r="O706">
            <v>0</v>
          </cell>
          <cell r="P706">
            <v>1</v>
          </cell>
          <cell r="S706">
            <v>0</v>
          </cell>
          <cell r="V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N706">
            <v>3</v>
          </cell>
          <cell r="AO706">
            <v>3</v>
          </cell>
          <cell r="AP706">
            <v>45</v>
          </cell>
          <cell r="BU706">
            <v>326256</v>
          </cell>
          <cell r="BV706">
            <v>0</v>
          </cell>
          <cell r="BX706">
            <v>0</v>
          </cell>
          <cell r="CV706">
            <v>0</v>
          </cell>
          <cell r="CW706">
            <v>0</v>
          </cell>
        </row>
        <row r="707">
          <cell r="B707" t="str">
            <v>ขหล.เขาพระแทว</v>
          </cell>
          <cell r="O707">
            <v>1</v>
          </cell>
          <cell r="P707">
            <v>0</v>
          </cell>
          <cell r="S707">
            <v>0</v>
          </cell>
          <cell r="V707">
            <v>1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N707">
            <v>0</v>
          </cell>
          <cell r="AO707">
            <v>0</v>
          </cell>
          <cell r="AP707">
            <v>0</v>
          </cell>
          <cell r="BU707">
            <v>0</v>
          </cell>
          <cell r="BV707">
            <v>0</v>
          </cell>
          <cell r="BX707">
            <v>1</v>
          </cell>
          <cell r="CV707">
            <v>0</v>
          </cell>
          <cell r="CW707">
            <v>0</v>
          </cell>
        </row>
        <row r="708">
          <cell r="B708" t="str">
            <v>ขสป.คลองยัน</v>
          </cell>
          <cell r="O708">
            <v>0</v>
          </cell>
          <cell r="P708">
            <v>1</v>
          </cell>
          <cell r="S708">
            <v>0</v>
          </cell>
          <cell r="V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N708">
            <v>8</v>
          </cell>
          <cell r="AO708">
            <v>0</v>
          </cell>
          <cell r="AP708">
            <v>13</v>
          </cell>
          <cell r="BU708">
            <v>677929</v>
          </cell>
          <cell r="BV708">
            <v>0</v>
          </cell>
          <cell r="BX708">
            <v>0</v>
          </cell>
          <cell r="CV708">
            <v>0</v>
          </cell>
          <cell r="CW708">
            <v>0</v>
          </cell>
        </row>
        <row r="709">
          <cell r="B709" t="str">
            <v>ขสป.คลองยัน</v>
          </cell>
          <cell r="O709">
            <v>0</v>
          </cell>
          <cell r="P709">
            <v>1</v>
          </cell>
          <cell r="S709">
            <v>0</v>
          </cell>
          <cell r="V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N709">
            <v>0</v>
          </cell>
          <cell r="AO709">
            <v>1</v>
          </cell>
          <cell r="AP709">
            <v>57</v>
          </cell>
          <cell r="BU709">
            <v>31658</v>
          </cell>
          <cell r="BV709">
            <v>0</v>
          </cell>
          <cell r="BX709">
            <v>0</v>
          </cell>
          <cell r="CV709">
            <v>0</v>
          </cell>
          <cell r="CW709">
            <v>0</v>
          </cell>
        </row>
        <row r="710">
          <cell r="B710" t="str">
            <v>ขสป.ควนแม่ยายหม่อน</v>
          </cell>
          <cell r="O710">
            <v>0</v>
          </cell>
          <cell r="P710">
            <v>1</v>
          </cell>
          <cell r="S710">
            <v>0</v>
          </cell>
          <cell r="V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N710">
            <v>2</v>
          </cell>
          <cell r="AO710">
            <v>2</v>
          </cell>
          <cell r="AP710">
            <v>4</v>
          </cell>
          <cell r="BU710">
            <v>171292.99</v>
          </cell>
          <cell r="BV710">
            <v>0</v>
          </cell>
          <cell r="BX710">
            <v>0</v>
          </cell>
          <cell r="CV710">
            <v>0</v>
          </cell>
          <cell r="CW710">
            <v>0</v>
          </cell>
        </row>
        <row r="711">
          <cell r="B711" t="str">
            <v>ขสป.ควนแม่ยายหม่อน</v>
          </cell>
          <cell r="O711">
            <v>0</v>
          </cell>
          <cell r="P711">
            <v>1</v>
          </cell>
          <cell r="S711">
            <v>0</v>
          </cell>
          <cell r="V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N711">
            <v>2</v>
          </cell>
          <cell r="AO711">
            <v>0</v>
          </cell>
          <cell r="AP711">
            <v>4</v>
          </cell>
          <cell r="BU711">
            <v>137170.88</v>
          </cell>
          <cell r="BV711">
            <v>0</v>
          </cell>
          <cell r="BX711">
            <v>0</v>
          </cell>
          <cell r="CV711">
            <v>0</v>
          </cell>
          <cell r="CW711">
            <v>0</v>
          </cell>
        </row>
        <row r="712">
          <cell r="B712" t="str">
            <v>อช.น้ำตกโยง</v>
          </cell>
          <cell r="O712">
            <v>0</v>
          </cell>
          <cell r="P712">
            <v>1</v>
          </cell>
          <cell r="S712">
            <v>0</v>
          </cell>
          <cell r="V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N712">
            <v>2</v>
          </cell>
          <cell r="AO712">
            <v>1</v>
          </cell>
          <cell r="AP712">
            <v>18</v>
          </cell>
          <cell r="BU712">
            <v>156620.48000000001</v>
          </cell>
          <cell r="BV712">
            <v>0</v>
          </cell>
          <cell r="BX712">
            <v>0</v>
          </cell>
          <cell r="CV712">
            <v>0</v>
          </cell>
          <cell r="CW712">
            <v>0</v>
          </cell>
        </row>
        <row r="713">
          <cell r="B713" t="str">
            <v>อช.บูโด-สุไหงปาดี</v>
          </cell>
          <cell r="O713">
            <v>0</v>
          </cell>
          <cell r="P713">
            <v>1</v>
          </cell>
          <cell r="S713">
            <v>0</v>
          </cell>
          <cell r="V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N713">
            <v>8</v>
          </cell>
          <cell r="AO713">
            <v>2</v>
          </cell>
          <cell r="AP713">
            <v>52</v>
          </cell>
          <cell r="BU713">
            <v>751842</v>
          </cell>
          <cell r="BV713">
            <v>0</v>
          </cell>
          <cell r="BX713">
            <v>0</v>
          </cell>
          <cell r="CV713">
            <v>0</v>
          </cell>
          <cell r="CW713">
            <v>0</v>
          </cell>
        </row>
        <row r="714">
          <cell r="B714" t="str">
            <v>ขสป.ควนแม่ยายหม่อน</v>
          </cell>
          <cell r="O714">
            <v>0</v>
          </cell>
          <cell r="P714">
            <v>1</v>
          </cell>
          <cell r="S714">
            <v>0</v>
          </cell>
          <cell r="V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N714">
            <v>29</v>
          </cell>
          <cell r="AO714">
            <v>2</v>
          </cell>
          <cell r="AP714">
            <v>72</v>
          </cell>
          <cell r="BU714">
            <v>2025488.4</v>
          </cell>
          <cell r="BV714">
            <v>0</v>
          </cell>
          <cell r="BX714">
            <v>0</v>
          </cell>
          <cell r="CV714">
            <v>0</v>
          </cell>
          <cell r="CW714">
            <v>0</v>
          </cell>
        </row>
        <row r="715">
          <cell r="B715" t="str">
            <v>ขสป.ควนแม่ยายหม่อน</v>
          </cell>
          <cell r="O715">
            <v>0</v>
          </cell>
          <cell r="P715">
            <v>1</v>
          </cell>
          <cell r="S715">
            <v>0</v>
          </cell>
          <cell r="V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N715">
            <v>1</v>
          </cell>
          <cell r="AO715">
            <v>1</v>
          </cell>
          <cell r="AP715">
            <v>32</v>
          </cell>
          <cell r="BU715">
            <v>90764.812000000005</v>
          </cell>
          <cell r="BV715">
            <v>0</v>
          </cell>
          <cell r="BX715">
            <v>0</v>
          </cell>
          <cell r="CV715">
            <v>0</v>
          </cell>
          <cell r="CW715">
            <v>0</v>
          </cell>
        </row>
        <row r="716">
          <cell r="B716" t="str">
            <v>ขสป.โตนปริวรรต</v>
          </cell>
          <cell r="O716">
            <v>0</v>
          </cell>
          <cell r="P716">
            <v>1</v>
          </cell>
          <cell r="S716">
            <v>0</v>
          </cell>
          <cell r="V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N716">
            <v>3</v>
          </cell>
          <cell r="AO716">
            <v>1</v>
          </cell>
          <cell r="AP716">
            <v>20</v>
          </cell>
          <cell r="BU716">
            <v>490000</v>
          </cell>
          <cell r="BV716">
            <v>0</v>
          </cell>
          <cell r="BX716">
            <v>0</v>
          </cell>
          <cell r="CV716">
            <v>0</v>
          </cell>
          <cell r="CW716">
            <v>0</v>
          </cell>
        </row>
        <row r="717">
          <cell r="B717" t="str">
            <v>สบอ.6 สาขาปัตตานี</v>
          </cell>
          <cell r="O717">
            <v>1</v>
          </cell>
          <cell r="P717">
            <v>0</v>
          </cell>
          <cell r="S717">
            <v>0</v>
          </cell>
          <cell r="V717">
            <v>1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N717">
            <v>0</v>
          </cell>
          <cell r="AO717">
            <v>0</v>
          </cell>
          <cell r="AP717">
            <v>0</v>
          </cell>
          <cell r="BU717">
            <v>0</v>
          </cell>
          <cell r="BV717">
            <v>1750</v>
          </cell>
          <cell r="BX717">
            <v>0</v>
          </cell>
          <cell r="CV717">
            <v>35</v>
          </cell>
          <cell r="CW717">
            <v>0</v>
          </cell>
        </row>
        <row r="718">
          <cell r="B718" t="str">
            <v>หน่วยจัดการต้นน้ำเกาะสมุย</v>
          </cell>
          <cell r="O718">
            <v>1</v>
          </cell>
          <cell r="P718">
            <v>0</v>
          </cell>
          <cell r="S718">
            <v>0</v>
          </cell>
          <cell r="V718">
            <v>1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N718">
            <v>0</v>
          </cell>
          <cell r="AO718">
            <v>0</v>
          </cell>
          <cell r="AP718">
            <v>0</v>
          </cell>
          <cell r="BU718">
            <v>0</v>
          </cell>
          <cell r="BV718">
            <v>0</v>
          </cell>
          <cell r="BX718">
            <v>0</v>
          </cell>
          <cell r="CV718">
            <v>5</v>
          </cell>
          <cell r="CW718">
            <v>0.5</v>
          </cell>
        </row>
        <row r="719">
          <cell r="B719" t="str">
            <v>ขสป.ควนแม่ยายหม่อน</v>
          </cell>
          <cell r="O719">
            <v>0</v>
          </cell>
          <cell r="P719">
            <v>1</v>
          </cell>
          <cell r="S719">
            <v>0</v>
          </cell>
          <cell r="V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N719">
            <v>4</v>
          </cell>
          <cell r="AO719">
            <v>0</v>
          </cell>
          <cell r="AP719">
            <v>12</v>
          </cell>
          <cell r="BU719">
            <v>275024.2</v>
          </cell>
          <cell r="BV719">
            <v>0</v>
          </cell>
          <cell r="BX719">
            <v>0</v>
          </cell>
          <cell r="CV719">
            <v>0</v>
          </cell>
          <cell r="CW719">
            <v>0</v>
          </cell>
        </row>
        <row r="720">
          <cell r="B720" t="str">
            <v>ขสป.ควนแม่ยายหม่อน</v>
          </cell>
          <cell r="O720">
            <v>0</v>
          </cell>
          <cell r="P720">
            <v>1</v>
          </cell>
          <cell r="S720">
            <v>0</v>
          </cell>
          <cell r="V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N720">
            <v>3</v>
          </cell>
          <cell r="AO720">
            <v>1</v>
          </cell>
          <cell r="AP720">
            <v>52</v>
          </cell>
          <cell r="BU720">
            <v>230665.46</v>
          </cell>
          <cell r="BV720">
            <v>0</v>
          </cell>
          <cell r="BX720">
            <v>0</v>
          </cell>
          <cell r="CV720">
            <v>0</v>
          </cell>
          <cell r="CW720">
            <v>0</v>
          </cell>
        </row>
        <row r="721">
          <cell r="B721" t="str">
            <v>ขสป.ควนแม่ยายหม่อน</v>
          </cell>
          <cell r="O721">
            <v>0</v>
          </cell>
          <cell r="P721">
            <v>0</v>
          </cell>
          <cell r="S721">
            <v>1</v>
          </cell>
          <cell r="V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</v>
          </cell>
          <cell r="AH721">
            <v>1.1299999999999999</v>
          </cell>
          <cell r="AN721">
            <v>0</v>
          </cell>
          <cell r="AO721">
            <v>0</v>
          </cell>
          <cell r="AP721">
            <v>0</v>
          </cell>
          <cell r="BU721">
            <v>0</v>
          </cell>
          <cell r="BV721">
            <v>2983.2</v>
          </cell>
          <cell r="BX721">
            <v>0</v>
          </cell>
          <cell r="CV721">
            <v>0</v>
          </cell>
          <cell r="CW721">
            <v>0</v>
          </cell>
        </row>
        <row r="722">
          <cell r="B722" t="str">
            <v>ขสป.ควนแม่ยายหม่อน</v>
          </cell>
          <cell r="O722">
            <v>0</v>
          </cell>
          <cell r="P722">
            <v>1</v>
          </cell>
          <cell r="S722">
            <v>0</v>
          </cell>
          <cell r="V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N722">
            <v>8</v>
          </cell>
          <cell r="AO722">
            <v>1</v>
          </cell>
          <cell r="AP722">
            <v>52</v>
          </cell>
          <cell r="BU722">
            <v>571886.56000000006</v>
          </cell>
          <cell r="BV722">
            <v>0</v>
          </cell>
          <cell r="BX722">
            <v>0</v>
          </cell>
          <cell r="CV722">
            <v>0</v>
          </cell>
          <cell r="CW722">
            <v>0</v>
          </cell>
        </row>
        <row r="723">
          <cell r="B723" t="str">
            <v>ขสป.ควนแม่ยายหม่อน</v>
          </cell>
          <cell r="O723">
            <v>0</v>
          </cell>
          <cell r="P723">
            <v>1</v>
          </cell>
          <cell r="S723">
            <v>0</v>
          </cell>
          <cell r="V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3</v>
          </cell>
          <cell r="AF723">
            <v>4.93</v>
          </cell>
          <cell r="AG723">
            <v>0</v>
          </cell>
          <cell r="AH723">
            <v>0</v>
          </cell>
          <cell r="AN723">
            <v>14</v>
          </cell>
          <cell r="AO723">
            <v>1</v>
          </cell>
          <cell r="AP723">
            <v>8</v>
          </cell>
          <cell r="BU723">
            <v>973845.01</v>
          </cell>
          <cell r="BV723">
            <v>11125.8</v>
          </cell>
          <cell r="BX723">
            <v>0</v>
          </cell>
          <cell r="CV723">
            <v>0</v>
          </cell>
          <cell r="CW723">
            <v>0</v>
          </cell>
        </row>
        <row r="724">
          <cell r="B724" t="str">
            <v>ขสป.ควนแม่ยายหม่อน</v>
          </cell>
          <cell r="O724">
            <v>0</v>
          </cell>
          <cell r="P724">
            <v>1</v>
          </cell>
          <cell r="S724">
            <v>0</v>
          </cell>
          <cell r="V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N724">
            <v>2</v>
          </cell>
          <cell r="AO724">
            <v>2</v>
          </cell>
          <cell r="AP724">
            <v>4</v>
          </cell>
          <cell r="BU724">
            <v>171292.99</v>
          </cell>
          <cell r="BV724">
            <v>0</v>
          </cell>
          <cell r="BX724">
            <v>0</v>
          </cell>
          <cell r="CV724">
            <v>0</v>
          </cell>
          <cell r="CW724">
            <v>0</v>
          </cell>
        </row>
        <row r="725">
          <cell r="B725" t="str">
            <v>ขสป.ควนแม่ยายหม่อน</v>
          </cell>
          <cell r="O725">
            <v>0</v>
          </cell>
          <cell r="P725">
            <v>1</v>
          </cell>
          <cell r="S725">
            <v>0</v>
          </cell>
          <cell r="V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N725">
            <v>2</v>
          </cell>
          <cell r="AO725">
            <v>1</v>
          </cell>
          <cell r="AP725">
            <v>88</v>
          </cell>
          <cell r="BU725">
            <v>168563.22</v>
          </cell>
          <cell r="BV725">
            <v>0</v>
          </cell>
          <cell r="BX725">
            <v>0</v>
          </cell>
          <cell r="CV725">
            <v>0</v>
          </cell>
          <cell r="CW725">
            <v>0</v>
          </cell>
        </row>
        <row r="726">
          <cell r="B726" t="str">
            <v>ขสป.ควนแม่ยายหม่อน</v>
          </cell>
          <cell r="O726">
            <v>0</v>
          </cell>
          <cell r="P726">
            <v>1</v>
          </cell>
          <cell r="S726">
            <v>0</v>
          </cell>
          <cell r="V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N726">
            <v>0</v>
          </cell>
          <cell r="AO726">
            <v>2</v>
          </cell>
          <cell r="AP726">
            <v>4</v>
          </cell>
          <cell r="BU726">
            <v>34804.552000000003</v>
          </cell>
          <cell r="BV726">
            <v>0</v>
          </cell>
          <cell r="BX726">
            <v>0</v>
          </cell>
          <cell r="CV726">
            <v>0</v>
          </cell>
          <cell r="CW726">
            <v>0</v>
          </cell>
        </row>
        <row r="727">
          <cell r="B727" t="str">
            <v>ขสป.ควนแม่ยายหม่อน</v>
          </cell>
          <cell r="O727">
            <v>0</v>
          </cell>
          <cell r="P727">
            <v>0</v>
          </cell>
          <cell r="S727">
            <v>1</v>
          </cell>
          <cell r="V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2</v>
          </cell>
          <cell r="AF727">
            <v>3.45</v>
          </cell>
          <cell r="AG727">
            <v>0</v>
          </cell>
          <cell r="AH727">
            <v>0</v>
          </cell>
          <cell r="AN727">
            <v>0</v>
          </cell>
          <cell r="AO727">
            <v>0</v>
          </cell>
          <cell r="AP727">
            <v>0</v>
          </cell>
          <cell r="BU727">
            <v>0</v>
          </cell>
          <cell r="BV727">
            <v>9108</v>
          </cell>
          <cell r="BX727">
            <v>0</v>
          </cell>
          <cell r="CV727">
            <v>0</v>
          </cell>
          <cell r="CW727">
            <v>0</v>
          </cell>
        </row>
        <row r="728">
          <cell r="B728" t="str">
            <v>ขสป.ควนแม่ยายหม่อน</v>
          </cell>
          <cell r="O728">
            <v>0</v>
          </cell>
          <cell r="P728">
            <v>1</v>
          </cell>
          <cell r="S728">
            <v>0</v>
          </cell>
          <cell r="V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3</v>
          </cell>
          <cell r="AF728">
            <v>1.53</v>
          </cell>
          <cell r="AG728">
            <v>0</v>
          </cell>
          <cell r="AH728">
            <v>0</v>
          </cell>
          <cell r="AN728">
            <v>3</v>
          </cell>
          <cell r="AO728">
            <v>1</v>
          </cell>
          <cell r="AP728">
            <v>28</v>
          </cell>
          <cell r="BU728">
            <v>226570.81</v>
          </cell>
          <cell r="BV728">
            <v>2272.8000000000002</v>
          </cell>
          <cell r="BX728">
            <v>0</v>
          </cell>
          <cell r="CV728">
            <v>0</v>
          </cell>
          <cell r="CW728">
            <v>0</v>
          </cell>
        </row>
        <row r="729">
          <cell r="B729" t="str">
            <v>อช.สันกาลาคีรี (เตรียมการ)</v>
          </cell>
          <cell r="O729">
            <v>0</v>
          </cell>
          <cell r="P729">
            <v>1</v>
          </cell>
          <cell r="S729">
            <v>0</v>
          </cell>
          <cell r="V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27</v>
          </cell>
          <cell r="AH729">
            <v>0.36</v>
          </cell>
          <cell r="AN729">
            <v>6</v>
          </cell>
          <cell r="AO729">
            <v>0</v>
          </cell>
          <cell r="AP729">
            <v>72</v>
          </cell>
          <cell r="BU729">
            <v>482763</v>
          </cell>
          <cell r="BV729">
            <v>482907</v>
          </cell>
          <cell r="BX729">
            <v>0</v>
          </cell>
          <cell r="CV729">
            <v>0</v>
          </cell>
          <cell r="CW729">
            <v>0</v>
          </cell>
        </row>
        <row r="730">
          <cell r="B730" t="str">
            <v>ขสป.เฉลิมพระเกียรติสมเด็จพระเทพรัตนราชสุดาฯสยามบรมราชกุมารี</v>
          </cell>
          <cell r="O730">
            <v>0</v>
          </cell>
          <cell r="P730">
            <v>0</v>
          </cell>
          <cell r="S730">
            <v>1</v>
          </cell>
          <cell r="V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79</v>
          </cell>
          <cell r="AF730">
            <v>5.9249999999999998</v>
          </cell>
          <cell r="AG730">
            <v>0</v>
          </cell>
          <cell r="AH730">
            <v>0</v>
          </cell>
          <cell r="AN730">
            <v>0</v>
          </cell>
          <cell r="AO730">
            <v>0</v>
          </cell>
          <cell r="AP730">
            <v>0</v>
          </cell>
          <cell r="BU730">
            <v>0</v>
          </cell>
          <cell r="BV730">
            <v>4740</v>
          </cell>
          <cell r="BX730">
            <v>0</v>
          </cell>
          <cell r="CV730">
            <v>0</v>
          </cell>
          <cell r="CW730">
            <v>0</v>
          </cell>
        </row>
        <row r="731">
          <cell r="B731" t="str">
            <v>สบอ.6 สาขาปัตตานี</v>
          </cell>
          <cell r="O731">
            <v>1</v>
          </cell>
          <cell r="P731">
            <v>0</v>
          </cell>
          <cell r="S731">
            <v>0</v>
          </cell>
          <cell r="V731">
            <v>1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N731">
            <v>0</v>
          </cell>
          <cell r="AO731">
            <v>0</v>
          </cell>
          <cell r="AP731">
            <v>0</v>
          </cell>
          <cell r="BU731">
            <v>0</v>
          </cell>
          <cell r="BV731">
            <v>8750</v>
          </cell>
          <cell r="BX731">
            <v>25</v>
          </cell>
          <cell r="CV731">
            <v>0</v>
          </cell>
          <cell r="CW731">
            <v>0</v>
          </cell>
        </row>
        <row r="732">
          <cell r="B732" t="str">
            <v>สบอ.6 สาขาปัตตานี</v>
          </cell>
          <cell r="O732">
            <v>1</v>
          </cell>
          <cell r="P732">
            <v>0</v>
          </cell>
          <cell r="S732">
            <v>0</v>
          </cell>
          <cell r="V732">
            <v>1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N732">
            <v>0</v>
          </cell>
          <cell r="AO732">
            <v>0</v>
          </cell>
          <cell r="AP732">
            <v>0</v>
          </cell>
          <cell r="BU732">
            <v>0</v>
          </cell>
          <cell r="BV732">
            <v>7300</v>
          </cell>
          <cell r="BX732">
            <v>18</v>
          </cell>
          <cell r="CV732">
            <v>0</v>
          </cell>
          <cell r="CW732">
            <v>0</v>
          </cell>
        </row>
        <row r="733">
          <cell r="B733" t="str">
            <v>สบอ.6 สาขาปัตตานี</v>
          </cell>
          <cell r="O733">
            <v>1</v>
          </cell>
          <cell r="P733">
            <v>0</v>
          </cell>
          <cell r="S733">
            <v>0</v>
          </cell>
          <cell r="V733">
            <v>1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N733">
            <v>0</v>
          </cell>
          <cell r="AO733">
            <v>0</v>
          </cell>
          <cell r="AP733">
            <v>0</v>
          </cell>
          <cell r="BU733">
            <v>0</v>
          </cell>
          <cell r="BV733">
            <v>7350</v>
          </cell>
          <cell r="BX733">
            <v>21</v>
          </cell>
          <cell r="CV733">
            <v>0</v>
          </cell>
          <cell r="CW733">
            <v>0</v>
          </cell>
        </row>
        <row r="734">
          <cell r="B734" t="str">
            <v>สบอ.6 สาขาปัตตานี</v>
          </cell>
          <cell r="O734">
            <v>1</v>
          </cell>
          <cell r="P734">
            <v>0</v>
          </cell>
          <cell r="S734">
            <v>0</v>
          </cell>
          <cell r="V734">
            <v>1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N734">
            <v>0</v>
          </cell>
          <cell r="AO734">
            <v>0</v>
          </cell>
          <cell r="AP734">
            <v>0</v>
          </cell>
          <cell r="BU734">
            <v>0</v>
          </cell>
          <cell r="BV734">
            <v>3100</v>
          </cell>
          <cell r="BX734">
            <v>7</v>
          </cell>
          <cell r="CV734">
            <v>0</v>
          </cell>
          <cell r="CW734">
            <v>0</v>
          </cell>
        </row>
        <row r="735">
          <cell r="B735" t="str">
            <v>อช.น้ำตกสี่ขีด</v>
          </cell>
          <cell r="O735">
            <v>0</v>
          </cell>
          <cell r="P735">
            <v>1</v>
          </cell>
          <cell r="S735">
            <v>0</v>
          </cell>
          <cell r="V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N735">
            <v>2</v>
          </cell>
          <cell r="AO735">
            <v>0</v>
          </cell>
          <cell r="AP735">
            <v>92</v>
          </cell>
          <cell r="BU735">
            <v>152184.60999999999</v>
          </cell>
          <cell r="BV735">
            <v>0</v>
          </cell>
          <cell r="BX735">
            <v>0</v>
          </cell>
          <cell r="CV735">
            <v>0</v>
          </cell>
          <cell r="CW735">
            <v>0</v>
          </cell>
        </row>
        <row r="736">
          <cell r="B736" t="str">
            <v>อช.ขุนพะวอ</v>
          </cell>
          <cell r="O736">
            <v>1</v>
          </cell>
          <cell r="P736">
            <v>0</v>
          </cell>
          <cell r="S736">
            <v>1</v>
          </cell>
          <cell r="V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N736">
            <v>0</v>
          </cell>
          <cell r="AO736">
            <v>0</v>
          </cell>
          <cell r="AP736">
            <v>0</v>
          </cell>
          <cell r="BU736">
            <v>0</v>
          </cell>
          <cell r="BV736">
            <v>204</v>
          </cell>
          <cell r="BX736">
            <v>0</v>
          </cell>
          <cell r="CV736">
            <v>0</v>
          </cell>
          <cell r="CW736">
            <v>0</v>
          </cell>
        </row>
        <row r="737">
          <cell r="B737" t="str">
            <v>อช.นายูง-น้ำโสม (เตรียมการ)</v>
          </cell>
          <cell r="O737">
            <v>0</v>
          </cell>
          <cell r="P737">
            <v>1</v>
          </cell>
          <cell r="S737">
            <v>0</v>
          </cell>
          <cell r="V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N737">
            <v>7</v>
          </cell>
          <cell r="AO737">
            <v>2</v>
          </cell>
          <cell r="AP737">
            <v>64</v>
          </cell>
          <cell r="BU737">
            <v>522750.72520000004</v>
          </cell>
          <cell r="BV737">
            <v>0</v>
          </cell>
          <cell r="BX737">
            <v>0</v>
          </cell>
          <cell r="CV737">
            <v>0</v>
          </cell>
          <cell r="CW737">
            <v>0</v>
          </cell>
        </row>
        <row r="738">
          <cell r="B738" t="str">
            <v>ด่านตรวจสัตว์ป่าหนองคาย</v>
          </cell>
          <cell r="O738">
            <v>1</v>
          </cell>
          <cell r="P738">
            <v>0</v>
          </cell>
          <cell r="S738">
            <v>0</v>
          </cell>
          <cell r="V738">
            <v>1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N738">
            <v>0</v>
          </cell>
          <cell r="AO738">
            <v>0</v>
          </cell>
          <cell r="AP738">
            <v>0</v>
          </cell>
          <cell r="BU738">
            <v>0</v>
          </cell>
          <cell r="BV738">
            <v>0</v>
          </cell>
          <cell r="BX738">
            <v>0</v>
          </cell>
          <cell r="CV738">
            <v>5</v>
          </cell>
          <cell r="CW738">
            <v>0</v>
          </cell>
        </row>
        <row r="739">
          <cell r="B739" t="str">
            <v>สบอ.11 (พิษณุโลก)</v>
          </cell>
          <cell r="O739">
            <v>2</v>
          </cell>
          <cell r="P739">
            <v>0</v>
          </cell>
          <cell r="S739">
            <v>0</v>
          </cell>
          <cell r="V739">
            <v>1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N739">
            <v>0</v>
          </cell>
          <cell r="AO739">
            <v>0</v>
          </cell>
          <cell r="AP739">
            <v>0</v>
          </cell>
          <cell r="BU739">
            <v>0</v>
          </cell>
          <cell r="BV739">
            <v>178000</v>
          </cell>
          <cell r="BX739">
            <v>0</v>
          </cell>
          <cell r="CV739">
            <v>0</v>
          </cell>
          <cell r="CW739">
            <v>21.96</v>
          </cell>
        </row>
        <row r="740">
          <cell r="B740" t="str">
            <v>วน.เขาพลึง-บ้านด่าน</v>
          </cell>
          <cell r="O740">
            <v>0</v>
          </cell>
          <cell r="P740">
            <v>0</v>
          </cell>
          <cell r="S740">
            <v>1</v>
          </cell>
          <cell r="V740">
            <v>0</v>
          </cell>
          <cell r="AA740">
            <v>1</v>
          </cell>
          <cell r="AB740">
            <v>0.56999999999999995</v>
          </cell>
          <cell r="AC740">
            <v>2</v>
          </cell>
          <cell r="AD740">
            <v>0.19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N740">
            <v>0</v>
          </cell>
          <cell r="AO740">
            <v>0</v>
          </cell>
          <cell r="AP740">
            <v>0</v>
          </cell>
          <cell r="BU740">
            <v>0</v>
          </cell>
          <cell r="BV740">
            <v>22800</v>
          </cell>
          <cell r="BX740">
            <v>0</v>
          </cell>
          <cell r="CV740">
            <v>0</v>
          </cell>
          <cell r="CW740">
            <v>0</v>
          </cell>
        </row>
        <row r="741">
          <cell r="B741" t="str">
            <v>อช.แม่วงก์</v>
          </cell>
          <cell r="O741">
            <v>2</v>
          </cell>
          <cell r="P741">
            <v>0</v>
          </cell>
          <cell r="S741">
            <v>0</v>
          </cell>
          <cell r="V741">
            <v>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N741">
            <v>0</v>
          </cell>
          <cell r="AO741">
            <v>0</v>
          </cell>
          <cell r="AP741">
            <v>0</v>
          </cell>
          <cell r="BU741">
            <v>0</v>
          </cell>
          <cell r="BV741">
            <v>0</v>
          </cell>
          <cell r="BX741">
            <v>0</v>
          </cell>
          <cell r="CV741">
            <v>0</v>
          </cell>
          <cell r="CW741">
            <v>0</v>
          </cell>
        </row>
        <row r="742">
          <cell r="B742" t="str">
            <v>อช.ขุนพะวอ</v>
          </cell>
          <cell r="O742">
            <v>1</v>
          </cell>
          <cell r="P742">
            <v>0</v>
          </cell>
          <cell r="S742">
            <v>0</v>
          </cell>
          <cell r="V742">
            <v>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N742">
            <v>0</v>
          </cell>
          <cell r="AO742">
            <v>0</v>
          </cell>
          <cell r="AP742">
            <v>0</v>
          </cell>
          <cell r="BU742">
            <v>0</v>
          </cell>
          <cell r="BV742">
            <v>2850</v>
          </cell>
          <cell r="BX742">
            <v>0</v>
          </cell>
          <cell r="CV742">
            <v>3</v>
          </cell>
          <cell r="CW742">
            <v>0</v>
          </cell>
        </row>
        <row r="743">
          <cell r="B743" t="str">
            <v>อช.ขุนพะวอ</v>
          </cell>
          <cell r="O743">
            <v>0</v>
          </cell>
          <cell r="P743">
            <v>0</v>
          </cell>
          <cell r="S743">
            <v>1</v>
          </cell>
          <cell r="V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N743">
            <v>0</v>
          </cell>
          <cell r="AO743">
            <v>0</v>
          </cell>
          <cell r="AP743">
            <v>0</v>
          </cell>
          <cell r="BU743">
            <v>0</v>
          </cell>
          <cell r="BV743">
            <v>21800</v>
          </cell>
          <cell r="BX743">
            <v>0</v>
          </cell>
          <cell r="CV743">
            <v>0</v>
          </cell>
          <cell r="CW743">
            <v>0</v>
          </cell>
        </row>
        <row r="744">
          <cell r="B744" t="str">
            <v>อช.ขุนพะวอ</v>
          </cell>
          <cell r="O744">
            <v>1</v>
          </cell>
          <cell r="P744">
            <v>0</v>
          </cell>
          <cell r="S744">
            <v>0</v>
          </cell>
          <cell r="V744">
            <v>1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N744">
            <v>0</v>
          </cell>
          <cell r="AO744">
            <v>0</v>
          </cell>
          <cell r="AP744">
            <v>0</v>
          </cell>
          <cell r="BU744">
            <v>0</v>
          </cell>
          <cell r="BV744">
            <v>1976</v>
          </cell>
          <cell r="BX744">
            <v>2</v>
          </cell>
          <cell r="CV744">
            <v>0</v>
          </cell>
          <cell r="CW744">
            <v>0</v>
          </cell>
        </row>
        <row r="745">
          <cell r="B745" t="str">
            <v>อช.ภูพาน</v>
          </cell>
          <cell r="O745">
            <v>1</v>
          </cell>
          <cell r="P745">
            <v>0</v>
          </cell>
          <cell r="S745">
            <v>1</v>
          </cell>
          <cell r="V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1</v>
          </cell>
          <cell r="AF745">
            <v>4.7E-2</v>
          </cell>
          <cell r="AG745">
            <v>0</v>
          </cell>
          <cell r="AH745">
            <v>0</v>
          </cell>
          <cell r="AN745">
            <v>0</v>
          </cell>
          <cell r="AO745">
            <v>0</v>
          </cell>
          <cell r="AP745">
            <v>0</v>
          </cell>
          <cell r="BU745">
            <v>0</v>
          </cell>
          <cell r="BV745">
            <v>4700</v>
          </cell>
          <cell r="BX745">
            <v>0</v>
          </cell>
          <cell r="CV745">
            <v>0</v>
          </cell>
          <cell r="CW745">
            <v>0</v>
          </cell>
        </row>
        <row r="746">
          <cell r="B746" t="str">
            <v>ด่านตรวจสัตว์ป่าหนองคาย</v>
          </cell>
          <cell r="O746">
            <v>0</v>
          </cell>
          <cell r="P746">
            <v>0</v>
          </cell>
          <cell r="S746">
            <v>0</v>
          </cell>
          <cell r="V746">
            <v>1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N746">
            <v>0</v>
          </cell>
          <cell r="AO746">
            <v>0</v>
          </cell>
          <cell r="AP746">
            <v>0</v>
          </cell>
          <cell r="BU746">
            <v>0</v>
          </cell>
          <cell r="BV746">
            <v>0</v>
          </cell>
          <cell r="BX746">
            <v>6</v>
          </cell>
          <cell r="CV746">
            <v>8</v>
          </cell>
          <cell r="CW746">
            <v>0</v>
          </cell>
        </row>
        <row r="747">
          <cell r="B747" t="str">
            <v>อช.ภูพาน</v>
          </cell>
          <cell r="O747">
            <v>1</v>
          </cell>
          <cell r="P747">
            <v>0</v>
          </cell>
          <cell r="S747">
            <v>1</v>
          </cell>
          <cell r="V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1</v>
          </cell>
          <cell r="AF747">
            <v>0.05</v>
          </cell>
          <cell r="AG747">
            <v>0</v>
          </cell>
          <cell r="AH747">
            <v>0</v>
          </cell>
          <cell r="AN747">
            <v>0</v>
          </cell>
          <cell r="AO747">
            <v>0</v>
          </cell>
          <cell r="AP747">
            <v>0</v>
          </cell>
          <cell r="BU747">
            <v>0</v>
          </cell>
          <cell r="BV747">
            <v>5000</v>
          </cell>
          <cell r="BX747">
            <v>0</v>
          </cell>
          <cell r="CV747">
            <v>0</v>
          </cell>
          <cell r="CW747">
            <v>0</v>
          </cell>
        </row>
        <row r="748">
          <cell r="B748" t="str">
            <v>อช.ภูผาเหล็ก</v>
          </cell>
          <cell r="O748">
            <v>0</v>
          </cell>
          <cell r="P748">
            <v>0</v>
          </cell>
          <cell r="S748">
            <v>1</v>
          </cell>
          <cell r="V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4</v>
          </cell>
          <cell r="AF748">
            <v>7.0000000000000007E-2</v>
          </cell>
          <cell r="AG748">
            <v>0</v>
          </cell>
          <cell r="AH748">
            <v>0</v>
          </cell>
          <cell r="AN748">
            <v>0</v>
          </cell>
          <cell r="AO748">
            <v>0</v>
          </cell>
          <cell r="AP748">
            <v>0</v>
          </cell>
          <cell r="BU748">
            <v>0</v>
          </cell>
          <cell r="BV748">
            <v>2000</v>
          </cell>
          <cell r="BX748">
            <v>0</v>
          </cell>
          <cell r="CV748">
            <v>0</v>
          </cell>
          <cell r="CW748">
            <v>0</v>
          </cell>
        </row>
        <row r="749">
          <cell r="B749" t="str">
            <v>ขสป.เขาสนามเพรียง</v>
          </cell>
          <cell r="O749">
            <v>0</v>
          </cell>
          <cell r="P749">
            <v>0</v>
          </cell>
          <cell r="S749">
            <v>1</v>
          </cell>
          <cell r="V749">
            <v>0</v>
          </cell>
          <cell r="AA749">
            <v>2</v>
          </cell>
          <cell r="AB749">
            <v>0.63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N749">
            <v>0</v>
          </cell>
          <cell r="AO749">
            <v>0</v>
          </cell>
          <cell r="AP749">
            <v>0</v>
          </cell>
          <cell r="BU749">
            <v>0</v>
          </cell>
          <cell r="BV749">
            <v>37800</v>
          </cell>
          <cell r="BX749">
            <v>0</v>
          </cell>
          <cell r="CV749">
            <v>0</v>
          </cell>
          <cell r="CW749">
            <v>0</v>
          </cell>
        </row>
        <row r="750">
          <cell r="B750" t="str">
            <v>อช.ภูผาเหล็ก</v>
          </cell>
          <cell r="O750">
            <v>0</v>
          </cell>
          <cell r="P750">
            <v>0</v>
          </cell>
          <cell r="S750">
            <v>1</v>
          </cell>
          <cell r="V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11</v>
          </cell>
          <cell r="AF750">
            <v>7.0000000000000007E-2</v>
          </cell>
          <cell r="AG750">
            <v>0</v>
          </cell>
          <cell r="AH750">
            <v>0</v>
          </cell>
          <cell r="AN750">
            <v>0</v>
          </cell>
          <cell r="AO750">
            <v>0</v>
          </cell>
          <cell r="AP750">
            <v>0</v>
          </cell>
          <cell r="BU750">
            <v>0</v>
          </cell>
          <cell r="BV750">
            <v>4000</v>
          </cell>
          <cell r="BX750">
            <v>0</v>
          </cell>
          <cell r="CV750">
            <v>0</v>
          </cell>
          <cell r="CW750">
            <v>0</v>
          </cell>
        </row>
        <row r="751">
          <cell r="B751" t="str">
            <v>อช.ภูพาน</v>
          </cell>
          <cell r="O751">
            <v>0</v>
          </cell>
          <cell r="P751">
            <v>0</v>
          </cell>
          <cell r="S751">
            <v>1</v>
          </cell>
          <cell r="V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5</v>
          </cell>
          <cell r="AH751">
            <v>7.12</v>
          </cell>
          <cell r="AN751">
            <v>0</v>
          </cell>
          <cell r="AO751">
            <v>0</v>
          </cell>
          <cell r="AP751">
            <v>0</v>
          </cell>
          <cell r="BU751">
            <v>0</v>
          </cell>
          <cell r="BV751">
            <v>0</v>
          </cell>
          <cell r="BX751">
            <v>0</v>
          </cell>
          <cell r="CV751">
            <v>0</v>
          </cell>
          <cell r="CW751">
            <v>0</v>
          </cell>
        </row>
        <row r="752">
          <cell r="B752" t="str">
            <v>สปป.2 (ภาคตะวันออกเฉียงเหนือ)</v>
          </cell>
          <cell r="O752">
            <v>1</v>
          </cell>
          <cell r="P752">
            <v>0</v>
          </cell>
          <cell r="S752">
            <v>0</v>
          </cell>
          <cell r="V752">
            <v>1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N752">
            <v>0</v>
          </cell>
          <cell r="AO752">
            <v>0</v>
          </cell>
          <cell r="AP752">
            <v>0</v>
          </cell>
          <cell r="BU752">
            <v>0</v>
          </cell>
          <cell r="BV752">
            <v>0</v>
          </cell>
          <cell r="BX752">
            <v>13</v>
          </cell>
          <cell r="CV752">
            <v>0</v>
          </cell>
          <cell r="CW752">
            <v>0</v>
          </cell>
        </row>
        <row r="753">
          <cell r="B753" t="str">
            <v>สปป.2 (ภาคตะวันออกเฉียงเหนือ)</v>
          </cell>
          <cell r="O753">
            <v>1</v>
          </cell>
          <cell r="P753">
            <v>0</v>
          </cell>
          <cell r="S753">
            <v>0</v>
          </cell>
          <cell r="V753">
            <v>1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N753">
            <v>0</v>
          </cell>
          <cell r="AO753">
            <v>0</v>
          </cell>
          <cell r="AP753">
            <v>0</v>
          </cell>
          <cell r="BU753">
            <v>0</v>
          </cell>
          <cell r="BV753">
            <v>0</v>
          </cell>
          <cell r="BX753">
            <v>8</v>
          </cell>
          <cell r="CV753">
            <v>0</v>
          </cell>
          <cell r="CW753">
            <v>0</v>
          </cell>
        </row>
        <row r="754">
          <cell r="B754" t="str">
            <v>สปป.2 (ภาคตะวันออกเฉียงเหนือ)</v>
          </cell>
          <cell r="O754">
            <v>1</v>
          </cell>
          <cell r="P754">
            <v>0</v>
          </cell>
          <cell r="S754">
            <v>0</v>
          </cell>
          <cell r="V754">
            <v>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N754">
            <v>0</v>
          </cell>
          <cell r="AO754">
            <v>0</v>
          </cell>
          <cell r="AP754">
            <v>0</v>
          </cell>
          <cell r="BU754">
            <v>0</v>
          </cell>
          <cell r="BV754">
            <v>0</v>
          </cell>
          <cell r="BX754">
            <v>10</v>
          </cell>
          <cell r="CV754">
            <v>0</v>
          </cell>
          <cell r="CW754">
            <v>0</v>
          </cell>
        </row>
        <row r="755">
          <cell r="B755" t="str">
            <v>อช.ขุนพะวอ</v>
          </cell>
          <cell r="O755">
            <v>1</v>
          </cell>
          <cell r="P755">
            <v>0</v>
          </cell>
          <cell r="S755">
            <v>1</v>
          </cell>
          <cell r="V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N755">
            <v>0</v>
          </cell>
          <cell r="AO755">
            <v>0</v>
          </cell>
          <cell r="AP755">
            <v>0</v>
          </cell>
          <cell r="BU755">
            <v>0</v>
          </cell>
          <cell r="BV755">
            <v>10880</v>
          </cell>
          <cell r="BX755">
            <v>0</v>
          </cell>
          <cell r="CV755">
            <v>1</v>
          </cell>
          <cell r="CW755">
            <v>1</v>
          </cell>
        </row>
        <row r="756">
          <cell r="B756" t="str">
            <v>อช.ขุนพะวอ</v>
          </cell>
          <cell r="O756">
            <v>1</v>
          </cell>
          <cell r="P756">
            <v>0</v>
          </cell>
          <cell r="S756">
            <v>0</v>
          </cell>
          <cell r="V756">
            <v>1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N756">
            <v>0</v>
          </cell>
          <cell r="AO756">
            <v>0</v>
          </cell>
          <cell r="AP756">
            <v>0</v>
          </cell>
          <cell r="BU756">
            <v>0</v>
          </cell>
          <cell r="BV756">
            <v>260</v>
          </cell>
          <cell r="BX756">
            <v>0</v>
          </cell>
          <cell r="CV756">
            <v>2</v>
          </cell>
          <cell r="CW756">
            <v>0</v>
          </cell>
        </row>
        <row r="757">
          <cell r="B757" t="str">
            <v>อช.ขุนพะวอ</v>
          </cell>
          <cell r="O757">
            <v>2</v>
          </cell>
          <cell r="P757">
            <v>0</v>
          </cell>
          <cell r="S757">
            <v>1</v>
          </cell>
          <cell r="V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1</v>
          </cell>
          <cell r="AF757">
            <v>2.2999999999999998</v>
          </cell>
          <cell r="AG757">
            <v>0</v>
          </cell>
          <cell r="AH757">
            <v>0</v>
          </cell>
          <cell r="AN757">
            <v>0</v>
          </cell>
          <cell r="AO757">
            <v>0</v>
          </cell>
          <cell r="AP757">
            <v>0</v>
          </cell>
          <cell r="BU757">
            <v>0</v>
          </cell>
          <cell r="BV757">
            <v>50500</v>
          </cell>
          <cell r="BX757">
            <v>0</v>
          </cell>
          <cell r="CV757">
            <v>0</v>
          </cell>
          <cell r="CW757">
            <v>0</v>
          </cell>
        </row>
        <row r="758">
          <cell r="B758" t="str">
            <v>อช.น้ำตกชาติตระการ</v>
          </cell>
          <cell r="O758">
            <v>0</v>
          </cell>
          <cell r="P758">
            <v>0</v>
          </cell>
          <cell r="S758">
            <v>0</v>
          </cell>
          <cell r="V758">
            <v>1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N758">
            <v>0</v>
          </cell>
          <cell r="AO758">
            <v>0</v>
          </cell>
          <cell r="AP758">
            <v>0</v>
          </cell>
          <cell r="BU758">
            <v>0</v>
          </cell>
          <cell r="BV758">
            <v>0</v>
          </cell>
          <cell r="BX758">
            <v>0</v>
          </cell>
          <cell r="CV758">
            <v>0</v>
          </cell>
          <cell r="CW758">
            <v>6</v>
          </cell>
        </row>
        <row r="759">
          <cell r="B759" t="str">
            <v>อช.ทุ่งแสลงหลวง</v>
          </cell>
          <cell r="O759">
            <v>0</v>
          </cell>
          <cell r="P759">
            <v>0</v>
          </cell>
          <cell r="S759">
            <v>0</v>
          </cell>
          <cell r="V759">
            <v>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N759">
            <v>0</v>
          </cell>
          <cell r="AO759">
            <v>0</v>
          </cell>
          <cell r="AP759">
            <v>0</v>
          </cell>
          <cell r="BU759">
            <v>0</v>
          </cell>
          <cell r="BV759">
            <v>0</v>
          </cell>
          <cell r="BX759">
            <v>0</v>
          </cell>
          <cell r="CV759">
            <v>7</v>
          </cell>
          <cell r="CW759">
            <v>0</v>
          </cell>
        </row>
        <row r="760">
          <cell r="B760" t="str">
            <v>ขสป.ถ้ำเจ้าราม</v>
          </cell>
          <cell r="O760">
            <v>1</v>
          </cell>
          <cell r="P760">
            <v>0</v>
          </cell>
          <cell r="S760">
            <v>0</v>
          </cell>
          <cell r="V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N760">
            <v>0</v>
          </cell>
          <cell r="AO760">
            <v>0</v>
          </cell>
          <cell r="AP760">
            <v>0</v>
          </cell>
          <cell r="BU760">
            <v>0</v>
          </cell>
          <cell r="BV760">
            <v>6080</v>
          </cell>
          <cell r="BX760">
            <v>0</v>
          </cell>
          <cell r="CV760">
            <v>0</v>
          </cell>
          <cell r="CW760">
            <v>0</v>
          </cell>
        </row>
        <row r="761">
          <cell r="B761" t="str">
            <v>ขสป.แม่ตื่น</v>
          </cell>
          <cell r="O761">
            <v>0</v>
          </cell>
          <cell r="P761">
            <v>0</v>
          </cell>
          <cell r="S761">
            <v>1</v>
          </cell>
          <cell r="V761">
            <v>0</v>
          </cell>
          <cell r="AA761">
            <v>0</v>
          </cell>
          <cell r="AB761">
            <v>0</v>
          </cell>
          <cell r="AC761">
            <v>26</v>
          </cell>
          <cell r="AD761">
            <v>0.46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N761">
            <v>0</v>
          </cell>
          <cell r="AO761">
            <v>0</v>
          </cell>
          <cell r="AP761">
            <v>0</v>
          </cell>
          <cell r="BU761">
            <v>0</v>
          </cell>
          <cell r="BV761">
            <v>5520</v>
          </cell>
          <cell r="BX761">
            <v>0</v>
          </cell>
          <cell r="CV761">
            <v>0</v>
          </cell>
          <cell r="CW761">
            <v>0</v>
          </cell>
        </row>
        <row r="762">
          <cell r="B762" t="str">
            <v>อช.ขุนพะวอ</v>
          </cell>
          <cell r="O762">
            <v>2</v>
          </cell>
          <cell r="P762">
            <v>0</v>
          </cell>
          <cell r="S762">
            <v>0</v>
          </cell>
          <cell r="V762">
            <v>1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N762">
            <v>0</v>
          </cell>
          <cell r="AO762">
            <v>0</v>
          </cell>
          <cell r="AP762">
            <v>0</v>
          </cell>
          <cell r="BU762">
            <v>0</v>
          </cell>
          <cell r="BV762">
            <v>24000</v>
          </cell>
          <cell r="BX762">
            <v>0</v>
          </cell>
          <cell r="CV762">
            <v>0</v>
          </cell>
          <cell r="CW762">
            <v>10</v>
          </cell>
        </row>
        <row r="763">
          <cell r="B763" t="str">
            <v>ขสป.อุ้มผาง</v>
          </cell>
          <cell r="O763">
            <v>6</v>
          </cell>
          <cell r="P763">
            <v>0</v>
          </cell>
          <cell r="S763">
            <v>1</v>
          </cell>
          <cell r="V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N763">
            <v>0</v>
          </cell>
          <cell r="AO763">
            <v>0</v>
          </cell>
          <cell r="AP763">
            <v>0</v>
          </cell>
          <cell r="BU763">
            <v>0</v>
          </cell>
          <cell r="BV763">
            <v>0</v>
          </cell>
          <cell r="BX763">
            <v>0</v>
          </cell>
          <cell r="CV763">
            <v>0</v>
          </cell>
          <cell r="CW763">
            <v>0</v>
          </cell>
        </row>
        <row r="764">
          <cell r="B764" t="str">
            <v>อช.ตาดหมอก</v>
          </cell>
          <cell r="O764">
            <v>1</v>
          </cell>
          <cell r="P764">
            <v>0</v>
          </cell>
          <cell r="S764">
            <v>0</v>
          </cell>
          <cell r="V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N764">
            <v>0</v>
          </cell>
          <cell r="AO764">
            <v>0</v>
          </cell>
          <cell r="AP764">
            <v>0</v>
          </cell>
          <cell r="BU764">
            <v>0</v>
          </cell>
          <cell r="BV764">
            <v>0</v>
          </cell>
          <cell r="BX764">
            <v>0</v>
          </cell>
          <cell r="CV764">
            <v>0</v>
          </cell>
          <cell r="CW764">
            <v>0</v>
          </cell>
        </row>
        <row r="765">
          <cell r="B765" t="str">
            <v>ขสป.ห้วยขาแข้ง</v>
          </cell>
          <cell r="O765">
            <v>0</v>
          </cell>
          <cell r="P765">
            <v>0</v>
          </cell>
          <cell r="S765">
            <v>0</v>
          </cell>
          <cell r="V765">
            <v>1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N765">
            <v>0</v>
          </cell>
          <cell r="AO765">
            <v>0</v>
          </cell>
          <cell r="AP765">
            <v>0</v>
          </cell>
          <cell r="BU765">
            <v>0</v>
          </cell>
          <cell r="BV765">
            <v>0</v>
          </cell>
          <cell r="BX765">
            <v>0</v>
          </cell>
          <cell r="CV765">
            <v>0</v>
          </cell>
          <cell r="CW765">
            <v>0</v>
          </cell>
        </row>
        <row r="766">
          <cell r="B766" t="str">
            <v>อช.นายูง-น้ำโสม (เตรียมการ)</v>
          </cell>
          <cell r="O766">
            <v>2</v>
          </cell>
          <cell r="P766">
            <v>1</v>
          </cell>
          <cell r="S766">
            <v>0</v>
          </cell>
          <cell r="V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N766">
            <v>20</v>
          </cell>
          <cell r="AO766">
            <v>0</v>
          </cell>
          <cell r="AP766">
            <v>80</v>
          </cell>
          <cell r="BU766">
            <v>150137.28400000001</v>
          </cell>
          <cell r="BV766">
            <v>0</v>
          </cell>
          <cell r="BX766">
            <v>0</v>
          </cell>
          <cell r="CV766">
            <v>0</v>
          </cell>
          <cell r="CW766">
            <v>0</v>
          </cell>
        </row>
        <row r="767">
          <cell r="B767" t="str">
            <v>อช.นายูง-น้ำโสม (เตรียมการ)</v>
          </cell>
          <cell r="O767">
            <v>0</v>
          </cell>
          <cell r="P767">
            <v>1</v>
          </cell>
          <cell r="S767">
            <v>0</v>
          </cell>
          <cell r="V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N767">
            <v>26</v>
          </cell>
          <cell r="AO767">
            <v>0</v>
          </cell>
          <cell r="AP767">
            <v>6</v>
          </cell>
          <cell r="BU767">
            <v>1775373.3833000001</v>
          </cell>
          <cell r="BV767">
            <v>0</v>
          </cell>
          <cell r="BX767">
            <v>0</v>
          </cell>
          <cell r="CV767">
            <v>0</v>
          </cell>
          <cell r="CW767">
            <v>0</v>
          </cell>
        </row>
        <row r="768">
          <cell r="B768" t="str">
            <v>อช.นายูง-น้ำโสม (เตรียมการ)</v>
          </cell>
          <cell r="O768">
            <v>1</v>
          </cell>
          <cell r="P768">
            <v>1</v>
          </cell>
          <cell r="S768">
            <v>0</v>
          </cell>
          <cell r="V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N768">
            <v>0</v>
          </cell>
          <cell r="AO768">
            <v>1</v>
          </cell>
          <cell r="AP768">
            <v>40</v>
          </cell>
          <cell r="BU768">
            <v>23885.476999999999</v>
          </cell>
          <cell r="BV768">
            <v>0</v>
          </cell>
          <cell r="BX768">
            <v>0</v>
          </cell>
          <cell r="CV768">
            <v>0</v>
          </cell>
          <cell r="CW768">
            <v>0</v>
          </cell>
        </row>
        <row r="769">
          <cell r="B769" t="str">
            <v>อช.ภูผายา (เตรียมการ)</v>
          </cell>
          <cell r="O769">
            <v>0</v>
          </cell>
          <cell r="P769">
            <v>1</v>
          </cell>
          <cell r="S769">
            <v>0</v>
          </cell>
          <cell r="V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N769">
            <v>6</v>
          </cell>
          <cell r="AO769">
            <v>2</v>
          </cell>
          <cell r="AP769">
            <v>48</v>
          </cell>
          <cell r="BU769">
            <v>451776.73639999999</v>
          </cell>
          <cell r="BV769">
            <v>0</v>
          </cell>
          <cell r="BX769">
            <v>0</v>
          </cell>
          <cell r="CV769">
            <v>0</v>
          </cell>
          <cell r="CW769">
            <v>0</v>
          </cell>
        </row>
        <row r="770">
          <cell r="B770" t="str">
            <v>อช.ภูผายา (เตรียมการ)</v>
          </cell>
          <cell r="O770">
            <v>0</v>
          </cell>
          <cell r="P770">
            <v>1</v>
          </cell>
          <cell r="S770">
            <v>0</v>
          </cell>
          <cell r="V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N770">
            <v>11</v>
          </cell>
          <cell r="AO770">
            <v>1</v>
          </cell>
          <cell r="AP770">
            <v>52</v>
          </cell>
          <cell r="BU770">
            <v>776619.22360000003</v>
          </cell>
          <cell r="BV770">
            <v>0</v>
          </cell>
          <cell r="BX770">
            <v>0</v>
          </cell>
          <cell r="CV770">
            <v>0</v>
          </cell>
          <cell r="CW770">
            <v>0</v>
          </cell>
        </row>
        <row r="771">
          <cell r="B771" t="str">
            <v>อช.ภูผายา (เตรียมการ)</v>
          </cell>
          <cell r="O771">
            <v>0</v>
          </cell>
          <cell r="P771">
            <v>1</v>
          </cell>
          <cell r="S771">
            <v>0</v>
          </cell>
          <cell r="V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N771">
            <v>7</v>
          </cell>
          <cell r="AO771">
            <v>3</v>
          </cell>
          <cell r="AP771">
            <v>0</v>
          </cell>
          <cell r="BU771">
            <v>528892.70499999996</v>
          </cell>
          <cell r="BV771">
            <v>0</v>
          </cell>
          <cell r="BX771">
            <v>0</v>
          </cell>
          <cell r="CV771">
            <v>0</v>
          </cell>
          <cell r="CW771">
            <v>0</v>
          </cell>
        </row>
        <row r="772">
          <cell r="B772" t="str">
            <v>อช.นายูง-น้ำโสม (เตรียมการ)</v>
          </cell>
          <cell r="O772">
            <v>2</v>
          </cell>
          <cell r="P772">
            <v>0</v>
          </cell>
          <cell r="S772">
            <v>1</v>
          </cell>
          <cell r="V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1</v>
          </cell>
          <cell r="AF772">
            <v>0.1</v>
          </cell>
          <cell r="AG772">
            <v>0</v>
          </cell>
          <cell r="AH772">
            <v>0</v>
          </cell>
          <cell r="AN772">
            <v>0</v>
          </cell>
          <cell r="AO772">
            <v>0</v>
          </cell>
          <cell r="AP772">
            <v>0</v>
          </cell>
          <cell r="BU772">
            <v>0</v>
          </cell>
          <cell r="BV772">
            <v>3000</v>
          </cell>
          <cell r="BX772">
            <v>0</v>
          </cell>
          <cell r="CV772">
            <v>0</v>
          </cell>
          <cell r="CW772">
            <v>0</v>
          </cell>
        </row>
        <row r="773">
          <cell r="B773" t="str">
            <v>ขสป.ภูวัว</v>
          </cell>
          <cell r="O773">
            <v>0</v>
          </cell>
          <cell r="P773">
            <v>0</v>
          </cell>
          <cell r="S773">
            <v>1</v>
          </cell>
          <cell r="V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N773">
            <v>0</v>
          </cell>
          <cell r="AO773">
            <v>0</v>
          </cell>
          <cell r="AP773">
            <v>0</v>
          </cell>
          <cell r="BU773">
            <v>0</v>
          </cell>
          <cell r="BV773">
            <v>5680</v>
          </cell>
          <cell r="BX773">
            <v>0</v>
          </cell>
          <cell r="CV773">
            <v>0</v>
          </cell>
          <cell r="CW773">
            <v>0</v>
          </cell>
        </row>
        <row r="774">
          <cell r="B774" t="str">
            <v>อช.ภูพาน</v>
          </cell>
          <cell r="O774">
            <v>2</v>
          </cell>
          <cell r="P774">
            <v>0</v>
          </cell>
          <cell r="S774">
            <v>1</v>
          </cell>
          <cell r="V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1</v>
          </cell>
          <cell r="AF774">
            <v>0.24</v>
          </cell>
          <cell r="AG774">
            <v>0</v>
          </cell>
          <cell r="AH774">
            <v>0</v>
          </cell>
          <cell r="AN774">
            <v>0</v>
          </cell>
          <cell r="AO774">
            <v>0</v>
          </cell>
          <cell r="AP774">
            <v>0</v>
          </cell>
          <cell r="BU774">
            <v>0</v>
          </cell>
          <cell r="BV774">
            <v>1920</v>
          </cell>
          <cell r="BX774">
            <v>0</v>
          </cell>
          <cell r="CV774">
            <v>0</v>
          </cell>
          <cell r="CW774">
            <v>0</v>
          </cell>
        </row>
        <row r="775">
          <cell r="B775" t="str">
            <v>สบอ.14 (ตาก)</v>
          </cell>
          <cell r="O775">
            <v>0</v>
          </cell>
          <cell r="P775">
            <v>0</v>
          </cell>
          <cell r="S775">
            <v>1</v>
          </cell>
          <cell r="V775">
            <v>0</v>
          </cell>
          <cell r="AA775">
            <v>52</v>
          </cell>
          <cell r="AB775">
            <v>8.25</v>
          </cell>
          <cell r="AC775">
            <v>0</v>
          </cell>
          <cell r="AD775">
            <v>0</v>
          </cell>
          <cell r="AE775">
            <v>1</v>
          </cell>
          <cell r="AF775">
            <v>0.38</v>
          </cell>
          <cell r="AG775">
            <v>0</v>
          </cell>
          <cell r="AH775">
            <v>0</v>
          </cell>
          <cell r="AN775">
            <v>0</v>
          </cell>
          <cell r="AO775">
            <v>0</v>
          </cell>
          <cell r="AP775">
            <v>0</v>
          </cell>
          <cell r="BU775">
            <v>0</v>
          </cell>
          <cell r="BV775">
            <v>416300</v>
          </cell>
          <cell r="BX775">
            <v>0</v>
          </cell>
          <cell r="CV775">
            <v>0</v>
          </cell>
          <cell r="CW775">
            <v>0</v>
          </cell>
        </row>
        <row r="776">
          <cell r="B776" t="str">
            <v>อช.ภูเก้า-ภูพานคำ</v>
          </cell>
          <cell r="O776">
            <v>0</v>
          </cell>
          <cell r="P776">
            <v>1</v>
          </cell>
          <cell r="S776">
            <v>0</v>
          </cell>
          <cell r="V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N776">
            <v>1</v>
          </cell>
          <cell r="AO776">
            <v>1</v>
          </cell>
          <cell r="AP776">
            <v>80</v>
          </cell>
          <cell r="BU776">
            <v>98954.118999999992</v>
          </cell>
          <cell r="BV776">
            <v>0</v>
          </cell>
          <cell r="BX776">
            <v>0</v>
          </cell>
          <cell r="CV776">
            <v>0</v>
          </cell>
          <cell r="CW776">
            <v>0</v>
          </cell>
        </row>
        <row r="777">
          <cell r="B777" t="str">
            <v>ด่านตรวจสัตว์ป่าหนองคาย</v>
          </cell>
          <cell r="O777">
            <v>0</v>
          </cell>
          <cell r="P777">
            <v>0</v>
          </cell>
          <cell r="S777">
            <v>0</v>
          </cell>
          <cell r="V777">
            <v>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N777">
            <v>0</v>
          </cell>
          <cell r="AO777">
            <v>0</v>
          </cell>
          <cell r="AP777">
            <v>0</v>
          </cell>
          <cell r="BU777">
            <v>0</v>
          </cell>
          <cell r="BV777" t="str">
            <v>ไม่แจ้ง</v>
          </cell>
          <cell r="BX777">
            <v>0</v>
          </cell>
          <cell r="CV777">
            <v>2</v>
          </cell>
          <cell r="CW777">
            <v>0</v>
          </cell>
        </row>
        <row r="778">
          <cell r="B778" t="str">
            <v>ขสป.ห้วยขาแข้ง</v>
          </cell>
          <cell r="O778">
            <v>1</v>
          </cell>
          <cell r="P778">
            <v>0</v>
          </cell>
          <cell r="S778">
            <v>0</v>
          </cell>
          <cell r="V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N778">
            <v>0</v>
          </cell>
          <cell r="AO778">
            <v>0</v>
          </cell>
          <cell r="AP778">
            <v>0</v>
          </cell>
          <cell r="BU778">
            <v>0</v>
          </cell>
          <cell r="BV778" t="str">
            <v>ไม่แจ้ง</v>
          </cell>
          <cell r="BX778">
            <v>0</v>
          </cell>
          <cell r="CV778">
            <v>1</v>
          </cell>
          <cell r="CW778">
            <v>0</v>
          </cell>
        </row>
        <row r="779">
          <cell r="B779" t="str">
            <v>อช.นายูง-น้ำโสม (เตรียมการ)</v>
          </cell>
          <cell r="O779">
            <v>0</v>
          </cell>
          <cell r="P779">
            <v>1</v>
          </cell>
          <cell r="S779">
            <v>0</v>
          </cell>
          <cell r="V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N779">
            <v>34</v>
          </cell>
          <cell r="AO779">
            <v>2</v>
          </cell>
          <cell r="AP779">
            <v>20</v>
          </cell>
          <cell r="BU779">
            <v>2374898.85</v>
          </cell>
          <cell r="BV779">
            <v>0</v>
          </cell>
          <cell r="BX779">
            <v>0</v>
          </cell>
          <cell r="CV779">
            <v>0</v>
          </cell>
          <cell r="CW779">
            <v>0</v>
          </cell>
        </row>
        <row r="780">
          <cell r="B780" t="str">
            <v>อช.นายูง-น้ำโสม (เตรียมการ)</v>
          </cell>
          <cell r="O780">
            <v>0</v>
          </cell>
          <cell r="P780">
            <v>1</v>
          </cell>
          <cell r="S780">
            <v>0</v>
          </cell>
          <cell r="V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N780">
            <v>17</v>
          </cell>
          <cell r="AO780">
            <v>2</v>
          </cell>
          <cell r="AP780">
            <v>96</v>
          </cell>
          <cell r="BU780">
            <v>1210652.46</v>
          </cell>
          <cell r="BV780">
            <v>0</v>
          </cell>
          <cell r="BX780">
            <v>0</v>
          </cell>
          <cell r="CV780">
            <v>0</v>
          </cell>
          <cell r="CW780">
            <v>0</v>
          </cell>
        </row>
        <row r="781">
          <cell r="B781" t="str">
            <v>อช.ภูเก้า-ภูพานคำ</v>
          </cell>
          <cell r="O781">
            <v>0</v>
          </cell>
          <cell r="P781">
            <v>1</v>
          </cell>
          <cell r="S781">
            <v>0</v>
          </cell>
          <cell r="V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N781">
            <v>2</v>
          </cell>
          <cell r="AO781">
            <v>3</v>
          </cell>
          <cell r="AP781">
            <v>8</v>
          </cell>
          <cell r="BU781">
            <v>189036.48</v>
          </cell>
          <cell r="BV781">
            <v>0</v>
          </cell>
          <cell r="BX781">
            <v>0</v>
          </cell>
          <cell r="CV781">
            <v>0</v>
          </cell>
          <cell r="CW781">
            <v>0</v>
          </cell>
        </row>
        <row r="782">
          <cell r="B782" t="str">
            <v>อช.ภูเก้า-ภูพานคำ</v>
          </cell>
          <cell r="O782">
            <v>0</v>
          </cell>
          <cell r="P782">
            <v>1</v>
          </cell>
          <cell r="S782">
            <v>0</v>
          </cell>
          <cell r="V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N782">
            <v>1</v>
          </cell>
          <cell r="AO782">
            <v>0</v>
          </cell>
          <cell r="AP782">
            <v>8</v>
          </cell>
          <cell r="BU782">
            <v>69609.100000000006</v>
          </cell>
          <cell r="BV782">
            <v>0</v>
          </cell>
          <cell r="BX782">
            <v>0</v>
          </cell>
          <cell r="CV782">
            <v>0</v>
          </cell>
          <cell r="CW782">
            <v>0</v>
          </cell>
        </row>
        <row r="783">
          <cell r="B783" t="str">
            <v>อช.ภูเก้า-ภูพานคำ</v>
          </cell>
          <cell r="O783">
            <v>0</v>
          </cell>
          <cell r="P783">
            <v>1</v>
          </cell>
          <cell r="S783">
            <v>0</v>
          </cell>
          <cell r="V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N783">
            <v>3</v>
          </cell>
          <cell r="AO783">
            <v>2</v>
          </cell>
          <cell r="AP783">
            <v>56</v>
          </cell>
          <cell r="BU783">
            <v>248408.95999999999</v>
          </cell>
          <cell r="BV783">
            <v>0</v>
          </cell>
          <cell r="BX783">
            <v>0</v>
          </cell>
          <cell r="CV783">
            <v>0</v>
          </cell>
          <cell r="CW783">
            <v>0</v>
          </cell>
        </row>
        <row r="784">
          <cell r="B784" t="str">
            <v>อช.ภูเก้า-ภูพานคำ</v>
          </cell>
          <cell r="O784">
            <v>0</v>
          </cell>
          <cell r="P784">
            <v>1</v>
          </cell>
          <cell r="S784">
            <v>0</v>
          </cell>
          <cell r="V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N784">
            <v>11</v>
          </cell>
          <cell r="AO784">
            <v>2</v>
          </cell>
          <cell r="AP784">
            <v>44</v>
          </cell>
          <cell r="BU784">
            <v>792315.39</v>
          </cell>
          <cell r="BV784">
            <v>0</v>
          </cell>
          <cell r="BX784">
            <v>0</v>
          </cell>
          <cell r="CV784">
            <v>0</v>
          </cell>
          <cell r="CW784">
            <v>0</v>
          </cell>
        </row>
        <row r="785">
          <cell r="B785" t="str">
            <v>ขสป.ห้วยขาแข้ง</v>
          </cell>
          <cell r="O785">
            <v>0</v>
          </cell>
          <cell r="P785">
            <v>0</v>
          </cell>
          <cell r="S785">
            <v>0</v>
          </cell>
          <cell r="V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N785">
            <v>0</v>
          </cell>
          <cell r="AO785">
            <v>0</v>
          </cell>
          <cell r="AP785">
            <v>0</v>
          </cell>
          <cell r="BU785">
            <v>0</v>
          </cell>
          <cell r="BV785">
            <v>0</v>
          </cell>
          <cell r="BX785">
            <v>0</v>
          </cell>
          <cell r="CV785">
            <v>0</v>
          </cell>
          <cell r="CW785">
            <v>0</v>
          </cell>
        </row>
        <row r="786">
          <cell r="B786" t="str">
            <v>อช.แควน้อย (เตรียมการ)</v>
          </cell>
          <cell r="O786">
            <v>1</v>
          </cell>
          <cell r="P786">
            <v>0</v>
          </cell>
          <cell r="S786">
            <v>1</v>
          </cell>
          <cell r="V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103</v>
          </cell>
          <cell r="AH786">
            <v>1.92</v>
          </cell>
          <cell r="AN786">
            <v>0</v>
          </cell>
          <cell r="AO786">
            <v>0</v>
          </cell>
          <cell r="AP786">
            <v>0</v>
          </cell>
          <cell r="BU786">
            <v>0</v>
          </cell>
          <cell r="BV786">
            <v>15360</v>
          </cell>
          <cell r="BX786">
            <v>0</v>
          </cell>
          <cell r="CV786">
            <v>0</v>
          </cell>
          <cell r="CW786">
            <v>0</v>
          </cell>
        </row>
        <row r="787">
          <cell r="B787" t="str">
            <v>อช.ภูหินร่องกล้า</v>
          </cell>
          <cell r="O787">
            <v>2</v>
          </cell>
          <cell r="P787">
            <v>0</v>
          </cell>
          <cell r="S787">
            <v>0</v>
          </cell>
          <cell r="V787">
            <v>1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N787">
            <v>0</v>
          </cell>
          <cell r="AO787">
            <v>0</v>
          </cell>
          <cell r="AP787">
            <v>0</v>
          </cell>
          <cell r="BU787">
            <v>0</v>
          </cell>
          <cell r="BV787">
            <v>0</v>
          </cell>
          <cell r="BX787">
            <v>0</v>
          </cell>
          <cell r="CV787">
            <v>6</v>
          </cell>
          <cell r="CW787">
            <v>0</v>
          </cell>
        </row>
        <row r="788">
          <cell r="B788" t="str">
            <v>อช.ภูผายล</v>
          </cell>
          <cell r="O788">
            <v>0</v>
          </cell>
          <cell r="P788">
            <v>1</v>
          </cell>
          <cell r="S788">
            <v>0</v>
          </cell>
          <cell r="V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N788">
            <v>14</v>
          </cell>
          <cell r="AO788">
            <v>0</v>
          </cell>
          <cell r="AP788">
            <v>52</v>
          </cell>
          <cell r="BU788">
            <v>964290.82</v>
          </cell>
          <cell r="BV788">
            <v>0</v>
          </cell>
          <cell r="BX788">
            <v>0</v>
          </cell>
          <cell r="CV788">
            <v>0</v>
          </cell>
          <cell r="CW788">
            <v>0</v>
          </cell>
        </row>
        <row r="789">
          <cell r="B789" t="str">
            <v>อช.เขาค้อ</v>
          </cell>
          <cell r="O789">
            <v>0</v>
          </cell>
          <cell r="P789">
            <v>0</v>
          </cell>
          <cell r="S789">
            <v>0</v>
          </cell>
          <cell r="V789">
            <v>1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N789">
            <v>0</v>
          </cell>
          <cell r="AO789">
            <v>0</v>
          </cell>
          <cell r="AP789">
            <v>0</v>
          </cell>
          <cell r="BU789">
            <v>0</v>
          </cell>
          <cell r="BV789" t="str">
            <v>ไม่แจ้ง</v>
          </cell>
          <cell r="BX789">
            <v>1</v>
          </cell>
          <cell r="CV789">
            <v>0</v>
          </cell>
          <cell r="CW789">
            <v>0</v>
          </cell>
        </row>
        <row r="790">
          <cell r="B790" t="str">
            <v>อช.ภูผายล</v>
          </cell>
          <cell r="O790">
            <v>0</v>
          </cell>
          <cell r="P790">
            <v>1</v>
          </cell>
          <cell r="S790">
            <v>0</v>
          </cell>
          <cell r="V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3</v>
          </cell>
          <cell r="AF790">
            <v>0.34</v>
          </cell>
          <cell r="AG790">
            <v>0</v>
          </cell>
          <cell r="AH790">
            <v>0</v>
          </cell>
          <cell r="AN790">
            <v>1</v>
          </cell>
          <cell r="AO790">
            <v>1</v>
          </cell>
          <cell r="AP790">
            <v>68</v>
          </cell>
          <cell r="BU790">
            <v>96906.79</v>
          </cell>
          <cell r="BV790">
            <v>0</v>
          </cell>
          <cell r="BX790">
            <v>0</v>
          </cell>
          <cell r="CV790">
            <v>0</v>
          </cell>
          <cell r="CW790">
            <v>0</v>
          </cell>
        </row>
        <row r="791">
          <cell r="B791" t="str">
            <v>อช.ภูผาเหล็ก</v>
          </cell>
          <cell r="O791">
            <v>0</v>
          </cell>
          <cell r="P791">
            <v>0</v>
          </cell>
          <cell r="S791">
            <v>1</v>
          </cell>
          <cell r="V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4</v>
          </cell>
          <cell r="AF791">
            <v>0.96</v>
          </cell>
          <cell r="AG791">
            <v>0</v>
          </cell>
          <cell r="AH791">
            <v>0</v>
          </cell>
          <cell r="AN791">
            <v>0</v>
          </cell>
          <cell r="AO791">
            <v>0</v>
          </cell>
          <cell r="AP791">
            <v>0</v>
          </cell>
          <cell r="BU791">
            <v>0</v>
          </cell>
          <cell r="BV791">
            <v>1500</v>
          </cell>
          <cell r="BX791">
            <v>0</v>
          </cell>
          <cell r="CV791">
            <v>0</v>
          </cell>
          <cell r="CW791">
            <v>0</v>
          </cell>
        </row>
        <row r="792">
          <cell r="B792" t="str">
            <v>อช.นายูง-น้ำโสม (เตรียมการ)</v>
          </cell>
          <cell r="O792">
            <v>0</v>
          </cell>
          <cell r="P792">
            <v>1</v>
          </cell>
          <cell r="S792">
            <v>0</v>
          </cell>
          <cell r="V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N792">
            <v>4</v>
          </cell>
          <cell r="AO792">
            <v>3</v>
          </cell>
          <cell r="AP792">
            <v>48</v>
          </cell>
          <cell r="BU792">
            <v>332349.34999999998</v>
          </cell>
          <cell r="BV792">
            <v>0</v>
          </cell>
          <cell r="BX792">
            <v>0</v>
          </cell>
          <cell r="CV792">
            <v>0</v>
          </cell>
          <cell r="CW792">
            <v>0</v>
          </cell>
        </row>
        <row r="793">
          <cell r="B793" t="str">
            <v>อช.นายูง-น้ำโสม (เตรียมการ)</v>
          </cell>
          <cell r="O793">
            <v>0</v>
          </cell>
          <cell r="P793">
            <v>1</v>
          </cell>
          <cell r="S793">
            <v>0</v>
          </cell>
          <cell r="V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N793">
            <v>11</v>
          </cell>
          <cell r="AO793">
            <v>3</v>
          </cell>
          <cell r="AP793">
            <v>16</v>
          </cell>
          <cell r="BU793">
            <v>804599.35</v>
          </cell>
          <cell r="BV793">
            <v>0</v>
          </cell>
          <cell r="BX793">
            <v>0</v>
          </cell>
          <cell r="CV793">
            <v>0</v>
          </cell>
          <cell r="CW793">
            <v>0</v>
          </cell>
        </row>
        <row r="794">
          <cell r="B794" t="str">
            <v>อช.นายูง-น้ำโสม (เตรียมการ)</v>
          </cell>
          <cell r="O794">
            <v>0</v>
          </cell>
          <cell r="P794">
            <v>1</v>
          </cell>
          <cell r="S794">
            <v>0</v>
          </cell>
          <cell r="V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N794">
            <v>21</v>
          </cell>
          <cell r="AO794">
            <v>2</v>
          </cell>
          <cell r="AP794">
            <v>12</v>
          </cell>
          <cell r="BU794">
            <v>1469298.05</v>
          </cell>
          <cell r="BV794">
            <v>0</v>
          </cell>
          <cell r="BX794">
            <v>0</v>
          </cell>
          <cell r="CV794">
            <v>0</v>
          </cell>
          <cell r="CW794">
            <v>0</v>
          </cell>
        </row>
        <row r="795">
          <cell r="B795" t="str">
            <v>อช.นายูง-น้ำโสม (เตรียมการ)</v>
          </cell>
          <cell r="O795">
            <v>0</v>
          </cell>
          <cell r="P795">
            <v>1</v>
          </cell>
          <cell r="S795">
            <v>0</v>
          </cell>
          <cell r="V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N795">
            <v>10</v>
          </cell>
          <cell r="AO795">
            <v>3</v>
          </cell>
          <cell r="AP795">
            <v>40</v>
          </cell>
          <cell r="BU795">
            <v>740449.78</v>
          </cell>
          <cell r="BV795">
            <v>0</v>
          </cell>
          <cell r="BX795">
            <v>0</v>
          </cell>
          <cell r="CV795">
            <v>0</v>
          </cell>
          <cell r="CW795">
            <v>0</v>
          </cell>
        </row>
        <row r="796">
          <cell r="B796" t="str">
            <v>อช.นายูง-น้ำโสม (เตรียมการ)</v>
          </cell>
          <cell r="O796">
            <v>0</v>
          </cell>
          <cell r="P796">
            <v>1</v>
          </cell>
          <cell r="S796">
            <v>0</v>
          </cell>
          <cell r="V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N796">
            <v>12</v>
          </cell>
          <cell r="AO796">
            <v>3</v>
          </cell>
          <cell r="AP796">
            <v>36</v>
          </cell>
          <cell r="BU796">
            <v>876255.78</v>
          </cell>
          <cell r="BV796">
            <v>0</v>
          </cell>
          <cell r="BX796">
            <v>0</v>
          </cell>
          <cell r="CV796">
            <v>0</v>
          </cell>
          <cell r="CW796">
            <v>0</v>
          </cell>
        </row>
        <row r="797">
          <cell r="B797" t="str">
            <v>ขสป.อุ้มผาง</v>
          </cell>
          <cell r="O797">
            <v>1</v>
          </cell>
          <cell r="P797">
            <v>0</v>
          </cell>
          <cell r="S797">
            <v>0</v>
          </cell>
          <cell r="V797">
            <v>1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N797">
            <v>0</v>
          </cell>
          <cell r="AO797">
            <v>0</v>
          </cell>
          <cell r="AP797">
            <v>0</v>
          </cell>
          <cell r="BU797">
            <v>0</v>
          </cell>
          <cell r="BV797">
            <v>6600</v>
          </cell>
          <cell r="BX797">
            <v>0</v>
          </cell>
          <cell r="CV797">
            <v>1</v>
          </cell>
          <cell r="CW797">
            <v>0</v>
          </cell>
        </row>
        <row r="798">
          <cell r="B798" t="str">
            <v>สบอ.14 (ตาก)</v>
          </cell>
          <cell r="O798">
            <v>0</v>
          </cell>
          <cell r="P798">
            <v>1</v>
          </cell>
          <cell r="S798">
            <v>0</v>
          </cell>
          <cell r="V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N798">
            <v>2</v>
          </cell>
          <cell r="AO798">
            <v>3</v>
          </cell>
          <cell r="AP798">
            <v>3</v>
          </cell>
          <cell r="BU798">
            <v>188183.45</v>
          </cell>
          <cell r="BV798">
            <v>0</v>
          </cell>
          <cell r="BX798">
            <v>0</v>
          </cell>
          <cell r="CV798">
            <v>0</v>
          </cell>
          <cell r="CW798">
            <v>0</v>
          </cell>
        </row>
        <row r="799">
          <cell r="B799" t="str">
            <v>อช.ภูพาน</v>
          </cell>
          <cell r="O799">
            <v>1</v>
          </cell>
          <cell r="P799">
            <v>0</v>
          </cell>
          <cell r="S799">
            <v>1</v>
          </cell>
          <cell r="V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1</v>
          </cell>
          <cell r="AF799">
            <v>2.8000000000000001E-2</v>
          </cell>
          <cell r="AG799">
            <v>0</v>
          </cell>
          <cell r="AH799">
            <v>0</v>
          </cell>
          <cell r="AN799">
            <v>0</v>
          </cell>
          <cell r="AO799">
            <v>0</v>
          </cell>
          <cell r="AP799">
            <v>0</v>
          </cell>
          <cell r="BU799">
            <v>0</v>
          </cell>
          <cell r="BV799">
            <v>2800</v>
          </cell>
          <cell r="BX799">
            <v>0</v>
          </cell>
          <cell r="CV799">
            <v>0</v>
          </cell>
          <cell r="CW799">
            <v>0</v>
          </cell>
        </row>
        <row r="800">
          <cell r="B800" t="str">
            <v>อช.ภูพาน</v>
          </cell>
          <cell r="O800">
            <v>0</v>
          </cell>
          <cell r="P800">
            <v>0</v>
          </cell>
          <cell r="S800">
            <v>1</v>
          </cell>
          <cell r="V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8</v>
          </cell>
          <cell r="AF800">
            <v>0.49</v>
          </cell>
          <cell r="AG800">
            <v>0</v>
          </cell>
          <cell r="AH800">
            <v>0</v>
          </cell>
          <cell r="AN800">
            <v>0</v>
          </cell>
          <cell r="AO800">
            <v>0</v>
          </cell>
          <cell r="AP800">
            <v>0</v>
          </cell>
          <cell r="BU800">
            <v>0</v>
          </cell>
          <cell r="BV800">
            <v>49000</v>
          </cell>
          <cell r="BX800">
            <v>0</v>
          </cell>
          <cell r="CV800">
            <v>0</v>
          </cell>
          <cell r="CW800">
            <v>0</v>
          </cell>
        </row>
        <row r="801">
          <cell r="B801" t="str">
            <v>ด่านสัตว์ป่านครพนม</v>
          </cell>
          <cell r="O801">
            <v>1</v>
          </cell>
          <cell r="P801">
            <v>0</v>
          </cell>
          <cell r="S801">
            <v>0</v>
          </cell>
          <cell r="V801">
            <v>1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N801">
            <v>0</v>
          </cell>
          <cell r="AO801">
            <v>0</v>
          </cell>
          <cell r="AP801">
            <v>0</v>
          </cell>
          <cell r="BU801">
            <v>0</v>
          </cell>
          <cell r="BV801">
            <v>1000000</v>
          </cell>
          <cell r="BX801">
            <v>0</v>
          </cell>
          <cell r="CV801">
            <v>0</v>
          </cell>
          <cell r="CW801">
            <v>0</v>
          </cell>
        </row>
        <row r="802">
          <cell r="B802" t="str">
            <v>ขสป.ถ้ำเจ้าราม</v>
          </cell>
          <cell r="O802">
            <v>1</v>
          </cell>
          <cell r="P802">
            <v>0</v>
          </cell>
          <cell r="S802">
            <v>0</v>
          </cell>
          <cell r="V802">
            <v>1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N802">
            <v>0</v>
          </cell>
          <cell r="AO802">
            <v>0</v>
          </cell>
          <cell r="AP802">
            <v>0</v>
          </cell>
          <cell r="BU802">
            <v>0</v>
          </cell>
          <cell r="BV802">
            <v>0</v>
          </cell>
          <cell r="BX802">
            <v>0</v>
          </cell>
          <cell r="CV802">
            <v>0</v>
          </cell>
          <cell r="CW802">
            <v>0</v>
          </cell>
        </row>
        <row r="803">
          <cell r="B803" t="str">
            <v>อช.นายูง-น้ำโสม (เตรียมการ)</v>
          </cell>
          <cell r="O803">
            <v>0</v>
          </cell>
          <cell r="P803">
            <v>1</v>
          </cell>
          <cell r="S803">
            <v>0</v>
          </cell>
          <cell r="V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N803">
            <v>3</v>
          </cell>
          <cell r="AO803">
            <v>0</v>
          </cell>
          <cell r="AP803">
            <v>92</v>
          </cell>
          <cell r="BU803">
            <v>220428.83060000002</v>
          </cell>
          <cell r="BV803">
            <v>0</v>
          </cell>
          <cell r="BX803">
            <v>0</v>
          </cell>
          <cell r="CV803">
            <v>0</v>
          </cell>
          <cell r="CW803">
            <v>0</v>
          </cell>
        </row>
        <row r="804">
          <cell r="B804" t="str">
            <v>อช.ภูสอยดาว</v>
          </cell>
          <cell r="O804">
            <v>0</v>
          </cell>
          <cell r="P804">
            <v>0</v>
          </cell>
          <cell r="S804">
            <v>1</v>
          </cell>
          <cell r="V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4</v>
          </cell>
          <cell r="AF804">
            <v>0.73</v>
          </cell>
          <cell r="AG804">
            <v>0</v>
          </cell>
          <cell r="AH804">
            <v>0</v>
          </cell>
          <cell r="AN804">
            <v>0</v>
          </cell>
          <cell r="AO804">
            <v>0</v>
          </cell>
          <cell r="AP804">
            <v>0</v>
          </cell>
          <cell r="BU804">
            <v>0</v>
          </cell>
          <cell r="BV804">
            <v>21900</v>
          </cell>
          <cell r="BX804">
            <v>0</v>
          </cell>
          <cell r="CV804">
            <v>0</v>
          </cell>
          <cell r="CW804">
            <v>0</v>
          </cell>
        </row>
        <row r="805">
          <cell r="B805" t="str">
            <v>ขสป.เขาสนามเพรียง</v>
          </cell>
          <cell r="O805">
            <v>2</v>
          </cell>
          <cell r="P805">
            <v>0</v>
          </cell>
          <cell r="S805">
            <v>0</v>
          </cell>
          <cell r="V805">
            <v>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N805">
            <v>0</v>
          </cell>
          <cell r="AO805">
            <v>0</v>
          </cell>
          <cell r="AP805">
            <v>0</v>
          </cell>
          <cell r="BU805">
            <v>0</v>
          </cell>
          <cell r="BV805">
            <v>0</v>
          </cell>
          <cell r="BX805">
            <v>0</v>
          </cell>
          <cell r="CV805">
            <v>8</v>
          </cell>
          <cell r="CW805">
            <v>0</v>
          </cell>
        </row>
        <row r="806">
          <cell r="B806" t="str">
            <v>ขสป.แม่ตื่น</v>
          </cell>
          <cell r="O806">
            <v>0</v>
          </cell>
          <cell r="P806">
            <v>1</v>
          </cell>
          <cell r="S806">
            <v>0</v>
          </cell>
          <cell r="V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N806">
            <v>0</v>
          </cell>
          <cell r="AO806">
            <v>1</v>
          </cell>
          <cell r="AP806">
            <v>92</v>
          </cell>
          <cell r="BU806">
            <v>40812</v>
          </cell>
          <cell r="BV806">
            <v>0</v>
          </cell>
          <cell r="BX806">
            <v>0</v>
          </cell>
          <cell r="CV806">
            <v>0</v>
          </cell>
          <cell r="CW806">
            <v>0</v>
          </cell>
        </row>
        <row r="807">
          <cell r="B807" t="str">
            <v>ขสป.ทุ่งใหญ่นเรศวรด้านตะวันออก</v>
          </cell>
          <cell r="O807">
            <v>0</v>
          </cell>
          <cell r="P807">
            <v>0</v>
          </cell>
          <cell r="S807">
            <v>1</v>
          </cell>
          <cell r="V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23</v>
          </cell>
          <cell r="AH807">
            <v>0.34499999999999997</v>
          </cell>
          <cell r="AN807">
            <v>0</v>
          </cell>
          <cell r="AO807">
            <v>0</v>
          </cell>
          <cell r="AP807">
            <v>0</v>
          </cell>
          <cell r="BU807">
            <v>0</v>
          </cell>
          <cell r="BV807">
            <v>1380</v>
          </cell>
          <cell r="BX807">
            <v>0</v>
          </cell>
          <cell r="CV807">
            <v>0</v>
          </cell>
          <cell r="CW807">
            <v>0</v>
          </cell>
        </row>
        <row r="808">
          <cell r="B808" t="str">
            <v>อช.นายูง-น้ำโสม (เตรียมการ)</v>
          </cell>
          <cell r="O808">
            <v>0</v>
          </cell>
          <cell r="P808">
            <v>1</v>
          </cell>
          <cell r="S808">
            <v>0</v>
          </cell>
          <cell r="V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N808">
            <v>9</v>
          </cell>
          <cell r="AO808">
            <v>3</v>
          </cell>
          <cell r="AP808">
            <v>16</v>
          </cell>
          <cell r="BU808">
            <v>668110.91379999998</v>
          </cell>
          <cell r="BV808">
            <v>0</v>
          </cell>
          <cell r="BX808">
            <v>0</v>
          </cell>
          <cell r="CV808">
            <v>0</v>
          </cell>
          <cell r="CW808">
            <v>0</v>
          </cell>
        </row>
        <row r="809">
          <cell r="B809" t="str">
            <v>อช.นายูง-น้ำโสม (เตรียมการ)</v>
          </cell>
          <cell r="O809">
            <v>0</v>
          </cell>
          <cell r="P809">
            <v>1</v>
          </cell>
          <cell r="S809">
            <v>0</v>
          </cell>
          <cell r="V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N809">
            <v>2</v>
          </cell>
          <cell r="AO809">
            <v>1</v>
          </cell>
          <cell r="AP809">
            <v>32</v>
          </cell>
          <cell r="BU809">
            <v>159009.03260000001</v>
          </cell>
          <cell r="BV809">
            <v>0</v>
          </cell>
          <cell r="BX809">
            <v>0</v>
          </cell>
          <cell r="CV809">
            <v>0</v>
          </cell>
          <cell r="CW809">
            <v>0</v>
          </cell>
        </row>
        <row r="810">
          <cell r="B810" t="str">
            <v>อช.ภูพาน</v>
          </cell>
          <cell r="O810">
            <v>1</v>
          </cell>
          <cell r="P810">
            <v>0</v>
          </cell>
          <cell r="S810">
            <v>1</v>
          </cell>
          <cell r="V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9</v>
          </cell>
          <cell r="AF810">
            <v>0.65</v>
          </cell>
          <cell r="AG810">
            <v>0</v>
          </cell>
          <cell r="AH810">
            <v>0</v>
          </cell>
          <cell r="AN810">
            <v>0</v>
          </cell>
          <cell r="AO810">
            <v>0</v>
          </cell>
          <cell r="AP810">
            <v>0</v>
          </cell>
          <cell r="BU810">
            <v>0</v>
          </cell>
          <cell r="BV810">
            <v>6500</v>
          </cell>
          <cell r="BX810">
            <v>0</v>
          </cell>
          <cell r="CV810">
            <v>0</v>
          </cell>
          <cell r="CW810">
            <v>0</v>
          </cell>
        </row>
        <row r="811">
          <cell r="B811" t="str">
            <v>อช.น้ำตกชาติตระการ</v>
          </cell>
          <cell r="O811">
            <v>1</v>
          </cell>
          <cell r="P811">
            <v>0</v>
          </cell>
          <cell r="S811">
            <v>0</v>
          </cell>
          <cell r="V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N811">
            <v>0</v>
          </cell>
          <cell r="AO811">
            <v>0</v>
          </cell>
          <cell r="AP811">
            <v>0</v>
          </cell>
          <cell r="BU811">
            <v>0</v>
          </cell>
          <cell r="BV811">
            <v>0</v>
          </cell>
          <cell r="BX811">
            <v>0</v>
          </cell>
          <cell r="CV811">
            <v>1</v>
          </cell>
          <cell r="CW811">
            <v>0</v>
          </cell>
        </row>
        <row r="812">
          <cell r="B812" t="str">
            <v>อช.ภูสอยดาว</v>
          </cell>
          <cell r="O812">
            <v>0</v>
          </cell>
          <cell r="P812">
            <v>0</v>
          </cell>
          <cell r="S812">
            <v>1</v>
          </cell>
          <cell r="V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1</v>
          </cell>
          <cell r="AF812">
            <v>0.95</v>
          </cell>
          <cell r="AG812">
            <v>0</v>
          </cell>
          <cell r="AH812">
            <v>0</v>
          </cell>
          <cell r="AN812">
            <v>0</v>
          </cell>
          <cell r="AO812">
            <v>0</v>
          </cell>
          <cell r="AP812">
            <v>0</v>
          </cell>
          <cell r="BU812">
            <v>0</v>
          </cell>
          <cell r="BV812">
            <v>38000</v>
          </cell>
          <cell r="BX812">
            <v>0</v>
          </cell>
          <cell r="CV812">
            <v>0</v>
          </cell>
          <cell r="CW812">
            <v>0</v>
          </cell>
        </row>
        <row r="813">
          <cell r="B813" t="str">
            <v>อช.ตาดหมอก</v>
          </cell>
          <cell r="O813">
            <v>1</v>
          </cell>
          <cell r="P813">
            <v>0</v>
          </cell>
          <cell r="S813">
            <v>0</v>
          </cell>
          <cell r="V813">
            <v>1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N813">
            <v>0</v>
          </cell>
          <cell r="AO813">
            <v>0</v>
          </cell>
          <cell r="AP813">
            <v>0</v>
          </cell>
          <cell r="BU813">
            <v>0</v>
          </cell>
          <cell r="BV813">
            <v>0</v>
          </cell>
          <cell r="BX813">
            <v>0</v>
          </cell>
          <cell r="CV813">
            <v>0</v>
          </cell>
          <cell r="CW813">
            <v>0</v>
          </cell>
        </row>
        <row r="814">
          <cell r="B814" t="str">
            <v>ขสป.เขาสนามเพรียง</v>
          </cell>
          <cell r="O814">
            <v>1</v>
          </cell>
          <cell r="P814">
            <v>0</v>
          </cell>
          <cell r="S814">
            <v>0</v>
          </cell>
          <cell r="V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N814">
            <v>0</v>
          </cell>
          <cell r="AO814">
            <v>0</v>
          </cell>
          <cell r="AP814">
            <v>0</v>
          </cell>
          <cell r="BU814">
            <v>0</v>
          </cell>
          <cell r="BV814">
            <v>0</v>
          </cell>
          <cell r="BX814">
            <v>0</v>
          </cell>
          <cell r="CV814">
            <v>1</v>
          </cell>
          <cell r="CW814">
            <v>0</v>
          </cell>
        </row>
        <row r="815">
          <cell r="B815" t="str">
            <v>อช.คลองวังเจ้า</v>
          </cell>
          <cell r="O815">
            <v>2</v>
          </cell>
          <cell r="P815">
            <v>0</v>
          </cell>
          <cell r="S815">
            <v>0</v>
          </cell>
          <cell r="V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N815">
            <v>0</v>
          </cell>
          <cell r="AO815">
            <v>0</v>
          </cell>
          <cell r="AP815">
            <v>0</v>
          </cell>
          <cell r="BU815">
            <v>0</v>
          </cell>
          <cell r="BV815">
            <v>0</v>
          </cell>
          <cell r="BX815">
            <v>0</v>
          </cell>
          <cell r="CV815">
            <v>0</v>
          </cell>
          <cell r="CW815">
            <v>0.15</v>
          </cell>
        </row>
        <row r="816">
          <cell r="B816" t="str">
            <v>สปป.2 (ภาคตะวันออกเฉียงเหนือ)</v>
          </cell>
          <cell r="O816">
            <v>2</v>
          </cell>
          <cell r="P816">
            <v>0</v>
          </cell>
          <cell r="S816">
            <v>0</v>
          </cell>
          <cell r="V816">
            <v>1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N816">
            <v>0</v>
          </cell>
          <cell r="AO816">
            <v>0</v>
          </cell>
          <cell r="AP816">
            <v>0</v>
          </cell>
          <cell r="BU816">
            <v>0</v>
          </cell>
          <cell r="BV816">
            <v>0</v>
          </cell>
          <cell r="BX816">
            <v>0</v>
          </cell>
          <cell r="CV816">
            <v>73</v>
          </cell>
          <cell r="CW816">
            <v>7</v>
          </cell>
        </row>
        <row r="817">
          <cell r="B817" t="str">
            <v>ขหล.ถ้ำประทุน</v>
          </cell>
          <cell r="O817">
            <v>0</v>
          </cell>
          <cell r="P817">
            <v>0</v>
          </cell>
          <cell r="S817">
            <v>0</v>
          </cell>
          <cell r="V817">
            <v>1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N817">
            <v>0</v>
          </cell>
          <cell r="AO817">
            <v>0</v>
          </cell>
          <cell r="AP817">
            <v>0</v>
          </cell>
          <cell r="BU817">
            <v>0</v>
          </cell>
          <cell r="BV817">
            <v>0</v>
          </cell>
          <cell r="BX817">
            <v>0</v>
          </cell>
          <cell r="CV817">
            <v>1</v>
          </cell>
          <cell r="CW817">
            <v>0</v>
          </cell>
        </row>
        <row r="818">
          <cell r="B818" t="str">
            <v>สปป.2 (ภาคตะวันออกเฉียงเหนือ)</v>
          </cell>
          <cell r="O818">
            <v>5</v>
          </cell>
          <cell r="P818">
            <v>0</v>
          </cell>
          <cell r="S818">
            <v>0</v>
          </cell>
          <cell r="V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N818">
            <v>0</v>
          </cell>
          <cell r="AO818">
            <v>0</v>
          </cell>
          <cell r="AP818">
            <v>0</v>
          </cell>
          <cell r="BU818">
            <v>0</v>
          </cell>
          <cell r="BV818">
            <v>0</v>
          </cell>
          <cell r="BX818">
            <v>6</v>
          </cell>
          <cell r="CV818">
            <v>1</v>
          </cell>
          <cell r="CW818">
            <v>0</v>
          </cell>
        </row>
        <row r="819">
          <cell r="B819" t="str">
            <v>อช.ภูผายล</v>
          </cell>
          <cell r="O819">
            <v>0</v>
          </cell>
          <cell r="P819">
            <v>1</v>
          </cell>
          <cell r="S819">
            <v>0</v>
          </cell>
          <cell r="V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N819">
            <v>7</v>
          </cell>
          <cell r="AO819">
            <v>0</v>
          </cell>
          <cell r="AP819">
            <v>95</v>
          </cell>
          <cell r="BU819">
            <v>493917.54225</v>
          </cell>
          <cell r="BV819">
            <v>0</v>
          </cell>
          <cell r="BX819">
            <v>0</v>
          </cell>
          <cell r="CV819">
            <v>0</v>
          </cell>
          <cell r="CW819">
            <v>0</v>
          </cell>
        </row>
        <row r="820">
          <cell r="B820" t="str">
            <v>ขสป.ห้วยขาแข้ง</v>
          </cell>
          <cell r="O820">
            <v>0</v>
          </cell>
          <cell r="P820">
            <v>0</v>
          </cell>
          <cell r="S820">
            <v>0</v>
          </cell>
          <cell r="V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N820">
            <v>0</v>
          </cell>
          <cell r="AO820">
            <v>0</v>
          </cell>
          <cell r="AP820">
            <v>0</v>
          </cell>
          <cell r="BU820">
            <v>0</v>
          </cell>
          <cell r="BV820">
            <v>0</v>
          </cell>
          <cell r="BX820">
            <v>0</v>
          </cell>
          <cell r="CV820">
            <v>0</v>
          </cell>
          <cell r="CW820">
            <v>0</v>
          </cell>
        </row>
        <row r="821">
          <cell r="B821" t="str">
            <v>อช.นายูง-น้ำโสม (เตรียมการ)</v>
          </cell>
          <cell r="O821">
            <v>0</v>
          </cell>
          <cell r="P821">
            <v>1</v>
          </cell>
          <cell r="S821">
            <v>0</v>
          </cell>
          <cell r="V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N821">
            <v>6</v>
          </cell>
          <cell r="AO821">
            <v>1</v>
          </cell>
          <cell r="AP821">
            <v>4</v>
          </cell>
          <cell r="BU821">
            <v>427208.81719999999</v>
          </cell>
          <cell r="BV821">
            <v>0</v>
          </cell>
          <cell r="BX821">
            <v>0</v>
          </cell>
          <cell r="CV821">
            <v>0</v>
          </cell>
          <cell r="CW821">
            <v>0</v>
          </cell>
        </row>
        <row r="822">
          <cell r="B822" t="str">
            <v>อช.นายูง-น้ำโสม (เตรียมการ)</v>
          </cell>
          <cell r="O822">
            <v>0</v>
          </cell>
          <cell r="P822">
            <v>1</v>
          </cell>
          <cell r="S822">
            <v>0</v>
          </cell>
          <cell r="V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N822">
            <v>6</v>
          </cell>
          <cell r="AO822">
            <v>0</v>
          </cell>
          <cell r="AP822">
            <v>68</v>
          </cell>
          <cell r="BU822">
            <v>421066.83740000002</v>
          </cell>
          <cell r="BV822">
            <v>0</v>
          </cell>
          <cell r="BX822">
            <v>0</v>
          </cell>
          <cell r="CV822">
            <v>0</v>
          </cell>
          <cell r="CW822">
            <v>0</v>
          </cell>
        </row>
        <row r="823">
          <cell r="B823" t="str">
            <v>อช.ทุ่งแสลงหลวง</v>
          </cell>
          <cell r="O823">
            <v>0</v>
          </cell>
          <cell r="P823">
            <v>0</v>
          </cell>
          <cell r="S823">
            <v>1</v>
          </cell>
          <cell r="V823">
            <v>0</v>
          </cell>
          <cell r="AA823">
            <v>6</v>
          </cell>
          <cell r="AB823">
            <v>0.74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N823">
            <v>0</v>
          </cell>
          <cell r="AO823">
            <v>0</v>
          </cell>
          <cell r="AP823">
            <v>0</v>
          </cell>
          <cell r="BU823">
            <v>0</v>
          </cell>
          <cell r="BV823">
            <v>0</v>
          </cell>
          <cell r="BX823">
            <v>0</v>
          </cell>
          <cell r="CV823">
            <v>0</v>
          </cell>
          <cell r="CW823">
            <v>0</v>
          </cell>
        </row>
        <row r="824">
          <cell r="B824" t="str">
            <v>ขสป.ตะเบาะ-ห้วยใหญ่</v>
          </cell>
          <cell r="O824">
            <v>0</v>
          </cell>
          <cell r="P824">
            <v>0</v>
          </cell>
          <cell r="S824">
            <v>0</v>
          </cell>
          <cell r="V824">
            <v>1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N824">
            <v>0</v>
          </cell>
          <cell r="AO824">
            <v>0</v>
          </cell>
          <cell r="AP824">
            <v>0</v>
          </cell>
          <cell r="BU824">
            <v>0</v>
          </cell>
          <cell r="BV824">
            <v>600</v>
          </cell>
          <cell r="BX824">
            <v>0</v>
          </cell>
          <cell r="CV824">
            <v>0</v>
          </cell>
          <cell r="CW824">
            <v>0</v>
          </cell>
        </row>
        <row r="825">
          <cell r="B825" t="str">
            <v>อช.คลองวังเจ้า</v>
          </cell>
          <cell r="O825">
            <v>0</v>
          </cell>
          <cell r="P825">
            <v>1</v>
          </cell>
          <cell r="S825">
            <v>0</v>
          </cell>
          <cell r="V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N825">
            <v>0</v>
          </cell>
          <cell r="AO825">
            <v>1</v>
          </cell>
          <cell r="AP825">
            <v>12</v>
          </cell>
          <cell r="BU825">
            <v>42263.955999999998</v>
          </cell>
          <cell r="BV825">
            <v>0</v>
          </cell>
          <cell r="BX825">
            <v>0</v>
          </cell>
          <cell r="CV825">
            <v>0</v>
          </cell>
          <cell r="CW825">
            <v>0</v>
          </cell>
        </row>
        <row r="826">
          <cell r="B826" t="str">
            <v>อช.คลองวังเจ้า</v>
          </cell>
          <cell r="O826">
            <v>0</v>
          </cell>
          <cell r="P826">
            <v>1</v>
          </cell>
          <cell r="S826">
            <v>0</v>
          </cell>
          <cell r="V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N826">
            <v>3</v>
          </cell>
          <cell r="AO826">
            <v>1</v>
          </cell>
          <cell r="AP826">
            <v>4</v>
          </cell>
          <cell r="BU826">
            <v>492073.20199999999</v>
          </cell>
          <cell r="BV826">
            <v>0</v>
          </cell>
          <cell r="BX826">
            <v>0</v>
          </cell>
          <cell r="CV826">
            <v>0</v>
          </cell>
          <cell r="CW826">
            <v>0</v>
          </cell>
        </row>
        <row r="827">
          <cell r="B827" t="str">
            <v>อช.ภูผาเหล็ก</v>
          </cell>
          <cell r="O827">
            <v>2</v>
          </cell>
          <cell r="P827">
            <v>0</v>
          </cell>
          <cell r="S827">
            <v>0</v>
          </cell>
          <cell r="V827">
            <v>1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N827">
            <v>0</v>
          </cell>
          <cell r="AO827">
            <v>0</v>
          </cell>
          <cell r="AP827">
            <v>0</v>
          </cell>
          <cell r="BU827">
            <v>0</v>
          </cell>
          <cell r="BV827">
            <v>0</v>
          </cell>
          <cell r="BX827">
            <v>0</v>
          </cell>
          <cell r="CV827">
            <v>5</v>
          </cell>
          <cell r="CW827">
            <v>0</v>
          </cell>
        </row>
        <row r="828">
          <cell r="B828" t="str">
            <v>อช.ภูหินร่องกล้า</v>
          </cell>
          <cell r="O828">
            <v>1</v>
          </cell>
          <cell r="P828">
            <v>0</v>
          </cell>
          <cell r="S828">
            <v>0</v>
          </cell>
          <cell r="V828">
            <v>1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N828">
            <v>0</v>
          </cell>
          <cell r="AO828">
            <v>0</v>
          </cell>
          <cell r="AP828">
            <v>0</v>
          </cell>
          <cell r="BU828">
            <v>0</v>
          </cell>
          <cell r="BV828">
            <v>450</v>
          </cell>
          <cell r="BX828">
            <v>128</v>
          </cell>
          <cell r="CV828">
            <v>37</v>
          </cell>
          <cell r="CW828">
            <v>0</v>
          </cell>
        </row>
        <row r="829">
          <cell r="B829" t="str">
            <v>อช.ต้นสักใหญ่</v>
          </cell>
          <cell r="O829">
            <v>1</v>
          </cell>
          <cell r="P829">
            <v>0</v>
          </cell>
          <cell r="S829">
            <v>0</v>
          </cell>
          <cell r="V829">
            <v>1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N829">
            <v>0</v>
          </cell>
          <cell r="AO829">
            <v>0</v>
          </cell>
          <cell r="AP829">
            <v>0</v>
          </cell>
          <cell r="BU829">
            <v>0</v>
          </cell>
          <cell r="BV829">
            <v>200</v>
          </cell>
          <cell r="BX829">
            <v>0</v>
          </cell>
          <cell r="CV829">
            <v>2</v>
          </cell>
          <cell r="CW829">
            <v>0</v>
          </cell>
        </row>
        <row r="830">
          <cell r="B830" t="str">
            <v>อช.ต้นสักใหญ่</v>
          </cell>
          <cell r="O830">
            <v>1</v>
          </cell>
          <cell r="P830">
            <v>0</v>
          </cell>
          <cell r="S830">
            <v>0</v>
          </cell>
          <cell r="V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N830">
            <v>0</v>
          </cell>
          <cell r="AO830">
            <v>0</v>
          </cell>
          <cell r="AP830">
            <v>0</v>
          </cell>
          <cell r="BU830">
            <v>0</v>
          </cell>
          <cell r="BV830">
            <v>100</v>
          </cell>
          <cell r="BX830">
            <v>1</v>
          </cell>
          <cell r="CV830">
            <v>1</v>
          </cell>
          <cell r="CW830">
            <v>0</v>
          </cell>
        </row>
        <row r="831">
          <cell r="B831" t="str">
            <v>สบอ.14 (ตาก)</v>
          </cell>
          <cell r="O831">
            <v>1</v>
          </cell>
          <cell r="P831">
            <v>0</v>
          </cell>
          <cell r="S831">
            <v>1</v>
          </cell>
          <cell r="V831">
            <v>0</v>
          </cell>
          <cell r="AA831">
            <v>0</v>
          </cell>
          <cell r="AB831">
            <v>0</v>
          </cell>
          <cell r="AC831">
            <v>27</v>
          </cell>
          <cell r="AD831">
            <v>0.17</v>
          </cell>
          <cell r="AE831">
            <v>1</v>
          </cell>
          <cell r="AF831">
            <v>0.54</v>
          </cell>
          <cell r="AG831">
            <v>8</v>
          </cell>
          <cell r="AH831">
            <v>0.78</v>
          </cell>
          <cell r="AN831">
            <v>0</v>
          </cell>
          <cell r="AO831">
            <v>0</v>
          </cell>
          <cell r="AP831">
            <v>0</v>
          </cell>
          <cell r="BU831">
            <v>0</v>
          </cell>
          <cell r="BV831">
            <v>94600</v>
          </cell>
          <cell r="BX831">
            <v>0</v>
          </cell>
          <cell r="CV831">
            <v>0</v>
          </cell>
          <cell r="CW831">
            <v>0</v>
          </cell>
        </row>
        <row r="832">
          <cell r="B832" t="str">
            <v>สบอ.14 (ตาก)</v>
          </cell>
          <cell r="O832">
            <v>0</v>
          </cell>
          <cell r="P832">
            <v>1</v>
          </cell>
          <cell r="S832">
            <v>0</v>
          </cell>
          <cell r="V832">
            <v>0</v>
          </cell>
          <cell r="AA832">
            <v>32</v>
          </cell>
          <cell r="AB832">
            <v>2.46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N832">
            <v>0</v>
          </cell>
          <cell r="AO832">
            <v>1</v>
          </cell>
          <cell r="AP832">
            <v>48</v>
          </cell>
          <cell r="BU832">
            <v>25250.33</v>
          </cell>
          <cell r="BV832">
            <v>147600</v>
          </cell>
          <cell r="BX832">
            <v>0</v>
          </cell>
          <cell r="CV832">
            <v>0</v>
          </cell>
          <cell r="CW832">
            <v>0</v>
          </cell>
        </row>
        <row r="833">
          <cell r="B833" t="str">
            <v>อช.ภูพาน</v>
          </cell>
          <cell r="O833">
            <v>1</v>
          </cell>
          <cell r="P833">
            <v>0</v>
          </cell>
          <cell r="S833">
            <v>0</v>
          </cell>
          <cell r="V833">
            <v>1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N833">
            <v>0</v>
          </cell>
          <cell r="AO833">
            <v>0</v>
          </cell>
          <cell r="AP833">
            <v>0</v>
          </cell>
          <cell r="BU833">
            <v>0</v>
          </cell>
          <cell r="BV833">
            <v>800</v>
          </cell>
          <cell r="BX833">
            <v>0</v>
          </cell>
          <cell r="CV833">
            <v>1</v>
          </cell>
          <cell r="CW833">
            <v>0</v>
          </cell>
        </row>
        <row r="834">
          <cell r="B834" t="str">
            <v>อช.ภูพาน</v>
          </cell>
          <cell r="O834">
            <v>1</v>
          </cell>
          <cell r="P834">
            <v>0</v>
          </cell>
          <cell r="S834">
            <v>1</v>
          </cell>
          <cell r="V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1</v>
          </cell>
          <cell r="AF834">
            <v>0.19</v>
          </cell>
          <cell r="AG834">
            <v>0</v>
          </cell>
          <cell r="AH834">
            <v>0</v>
          </cell>
          <cell r="AN834">
            <v>0</v>
          </cell>
          <cell r="AO834">
            <v>0</v>
          </cell>
          <cell r="AP834">
            <v>0</v>
          </cell>
          <cell r="BU834">
            <v>0</v>
          </cell>
          <cell r="BV834">
            <v>10400</v>
          </cell>
          <cell r="BX834">
            <v>0</v>
          </cell>
          <cell r="CV834">
            <v>0</v>
          </cell>
          <cell r="CW834">
            <v>0</v>
          </cell>
        </row>
        <row r="835">
          <cell r="B835" t="str">
            <v>ขสป.แม่ตื่น</v>
          </cell>
          <cell r="O835">
            <v>0</v>
          </cell>
          <cell r="P835">
            <v>1</v>
          </cell>
          <cell r="S835">
            <v>0</v>
          </cell>
          <cell r="V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N835">
            <v>2</v>
          </cell>
          <cell r="AO835">
            <v>1</v>
          </cell>
          <cell r="AP835">
            <v>92</v>
          </cell>
          <cell r="BU835">
            <v>152356</v>
          </cell>
          <cell r="BV835">
            <v>0</v>
          </cell>
          <cell r="BX835">
            <v>0</v>
          </cell>
          <cell r="CV835">
            <v>0</v>
          </cell>
          <cell r="CW835">
            <v>0</v>
          </cell>
        </row>
        <row r="836">
          <cell r="B836" t="str">
            <v>อช.น้ำตกพาเจริญ (เตรียมการ)</v>
          </cell>
          <cell r="O836">
            <v>0</v>
          </cell>
          <cell r="P836">
            <v>1</v>
          </cell>
          <cell r="S836">
            <v>0</v>
          </cell>
          <cell r="V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N836">
            <v>8</v>
          </cell>
          <cell r="AO836">
            <v>0</v>
          </cell>
          <cell r="AP836">
            <v>89</v>
          </cell>
          <cell r="BU836">
            <v>561138.05000000005</v>
          </cell>
          <cell r="BV836">
            <v>0</v>
          </cell>
          <cell r="BX836">
            <v>0</v>
          </cell>
          <cell r="CV836">
            <v>0</v>
          </cell>
          <cell r="CW836">
            <v>0</v>
          </cell>
        </row>
        <row r="837">
          <cell r="B837" t="str">
            <v>อช.นายูง-น้ำโสม (เตรียมการ)</v>
          </cell>
          <cell r="O837">
            <v>0</v>
          </cell>
          <cell r="P837">
            <v>1</v>
          </cell>
          <cell r="S837">
            <v>0</v>
          </cell>
          <cell r="V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N837">
            <v>4</v>
          </cell>
          <cell r="AO837">
            <v>1</v>
          </cell>
          <cell r="AP837">
            <v>52</v>
          </cell>
          <cell r="BU837">
            <v>298909</v>
          </cell>
          <cell r="BV837">
            <v>0</v>
          </cell>
          <cell r="BX837">
            <v>0</v>
          </cell>
          <cell r="CV837">
            <v>0</v>
          </cell>
          <cell r="CW837">
            <v>0</v>
          </cell>
        </row>
        <row r="838">
          <cell r="B838" t="str">
            <v>อช.ภูผายล</v>
          </cell>
          <cell r="O838">
            <v>0</v>
          </cell>
          <cell r="P838">
            <v>1</v>
          </cell>
          <cell r="S838">
            <v>0</v>
          </cell>
          <cell r="V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N838">
            <v>2</v>
          </cell>
          <cell r="AO838">
            <v>2</v>
          </cell>
          <cell r="AP838">
            <v>76</v>
          </cell>
          <cell r="BU838">
            <v>183576</v>
          </cell>
          <cell r="BV838">
            <v>0</v>
          </cell>
          <cell r="BX838">
            <v>0</v>
          </cell>
          <cell r="CV838">
            <v>0</v>
          </cell>
          <cell r="CW838">
            <v>0</v>
          </cell>
        </row>
        <row r="839">
          <cell r="B839" t="str">
            <v>อช.ภูผายล</v>
          </cell>
          <cell r="O839">
            <v>0</v>
          </cell>
          <cell r="P839">
            <v>1</v>
          </cell>
          <cell r="S839">
            <v>0</v>
          </cell>
          <cell r="V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N839">
            <v>17</v>
          </cell>
          <cell r="AO839">
            <v>0</v>
          </cell>
          <cell r="AP839">
            <v>68</v>
          </cell>
          <cell r="BU839">
            <v>1171753</v>
          </cell>
          <cell r="BV839">
            <v>0</v>
          </cell>
          <cell r="BX839">
            <v>0</v>
          </cell>
          <cell r="CV839">
            <v>0</v>
          </cell>
          <cell r="CW839">
            <v>0</v>
          </cell>
        </row>
        <row r="840">
          <cell r="B840" t="str">
            <v>อช.นายูง-น้ำโสม (เตรียมการ)</v>
          </cell>
          <cell r="O840">
            <v>0</v>
          </cell>
          <cell r="P840">
            <v>1</v>
          </cell>
          <cell r="S840">
            <v>0</v>
          </cell>
          <cell r="V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N840">
            <v>1</v>
          </cell>
          <cell r="AO840">
            <v>3</v>
          </cell>
          <cell r="AP840">
            <v>28</v>
          </cell>
          <cell r="BU840">
            <v>124204</v>
          </cell>
          <cell r="BV840">
            <v>0</v>
          </cell>
          <cell r="BX840">
            <v>0</v>
          </cell>
          <cell r="CV840">
            <v>0</v>
          </cell>
          <cell r="CW840">
            <v>0</v>
          </cell>
        </row>
        <row r="841">
          <cell r="B841" t="str">
            <v>อช.ภูผายล</v>
          </cell>
          <cell r="O841">
            <v>0</v>
          </cell>
          <cell r="P841">
            <v>1</v>
          </cell>
          <cell r="S841">
            <v>0</v>
          </cell>
          <cell r="V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N841">
            <v>1</v>
          </cell>
          <cell r="AO841">
            <v>1</v>
          </cell>
          <cell r="AP841">
            <v>12</v>
          </cell>
          <cell r="BU841">
            <v>87352</v>
          </cell>
          <cell r="BV841">
            <v>0</v>
          </cell>
          <cell r="BX841">
            <v>0</v>
          </cell>
          <cell r="CV841">
            <v>0</v>
          </cell>
          <cell r="CW841">
            <v>0</v>
          </cell>
        </row>
        <row r="842">
          <cell r="B842" t="str">
            <v>อช.ขุนพะวอ</v>
          </cell>
          <cell r="O842">
            <v>1</v>
          </cell>
          <cell r="P842">
            <v>0</v>
          </cell>
          <cell r="S842">
            <v>0</v>
          </cell>
          <cell r="V842">
            <v>1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N842">
            <v>0</v>
          </cell>
          <cell r="AO842">
            <v>0</v>
          </cell>
          <cell r="AP842">
            <v>0</v>
          </cell>
          <cell r="BU842">
            <v>0</v>
          </cell>
          <cell r="BV842">
            <v>0</v>
          </cell>
          <cell r="BX842">
            <v>0</v>
          </cell>
          <cell r="CV842">
            <v>0</v>
          </cell>
          <cell r="CW842">
            <v>0</v>
          </cell>
        </row>
        <row r="843">
          <cell r="B843" t="str">
            <v>อช.ภูผายล</v>
          </cell>
          <cell r="O843">
            <v>0</v>
          </cell>
          <cell r="P843">
            <v>0</v>
          </cell>
          <cell r="S843">
            <v>1</v>
          </cell>
          <cell r="V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2</v>
          </cell>
          <cell r="AF843">
            <v>1.06</v>
          </cell>
          <cell r="AG843">
            <v>0</v>
          </cell>
          <cell r="AH843">
            <v>0</v>
          </cell>
          <cell r="AN843">
            <v>0</v>
          </cell>
          <cell r="AO843">
            <v>0</v>
          </cell>
          <cell r="AP843">
            <v>0</v>
          </cell>
          <cell r="BU843">
            <v>0</v>
          </cell>
          <cell r="BV843">
            <v>6000</v>
          </cell>
          <cell r="BX843">
            <v>0</v>
          </cell>
          <cell r="CV843">
            <v>0</v>
          </cell>
          <cell r="CW843">
            <v>0</v>
          </cell>
        </row>
        <row r="844">
          <cell r="B844" t="str">
            <v>ขสป.ห้วยขาแข้ง</v>
          </cell>
          <cell r="O844">
            <v>1</v>
          </cell>
          <cell r="P844">
            <v>0</v>
          </cell>
          <cell r="S844">
            <v>0</v>
          </cell>
          <cell r="V844">
            <v>1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N844">
            <v>0</v>
          </cell>
          <cell r="AO844">
            <v>0</v>
          </cell>
          <cell r="AP844">
            <v>0</v>
          </cell>
          <cell r="BU844">
            <v>0</v>
          </cell>
          <cell r="BV844">
            <v>0</v>
          </cell>
          <cell r="BX844">
            <v>0</v>
          </cell>
          <cell r="CV844">
            <v>1</v>
          </cell>
          <cell r="CW844">
            <v>0</v>
          </cell>
        </row>
        <row r="845">
          <cell r="B845" t="str">
            <v>อช.ภูหินร่องกล้า</v>
          </cell>
          <cell r="O845">
            <v>0</v>
          </cell>
          <cell r="P845">
            <v>0</v>
          </cell>
          <cell r="S845">
            <v>0</v>
          </cell>
          <cell r="V845">
            <v>1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N845">
            <v>0</v>
          </cell>
          <cell r="AO845">
            <v>0</v>
          </cell>
          <cell r="AP845">
            <v>0</v>
          </cell>
          <cell r="BU845">
            <v>0</v>
          </cell>
          <cell r="BV845">
            <v>5000</v>
          </cell>
          <cell r="BX845">
            <v>1</v>
          </cell>
          <cell r="CV845">
            <v>0</v>
          </cell>
          <cell r="CW845">
            <v>0</v>
          </cell>
        </row>
        <row r="846">
          <cell r="B846" t="str">
            <v>วน.เขาพลึง-บ้านด่าน</v>
          </cell>
          <cell r="O846">
            <v>0</v>
          </cell>
          <cell r="P846">
            <v>1</v>
          </cell>
          <cell r="S846">
            <v>0</v>
          </cell>
          <cell r="V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N846">
            <v>0</v>
          </cell>
          <cell r="AO846">
            <v>3</v>
          </cell>
          <cell r="AP846">
            <v>20</v>
          </cell>
          <cell r="BU846">
            <v>54595</v>
          </cell>
          <cell r="BV846">
            <v>0</v>
          </cell>
          <cell r="BX846">
            <v>0</v>
          </cell>
          <cell r="CV846">
            <v>0</v>
          </cell>
          <cell r="CW846">
            <v>0</v>
          </cell>
        </row>
        <row r="847">
          <cell r="B847" t="str">
            <v>ขสป.เขาสนามเพรียง</v>
          </cell>
          <cell r="O847">
            <v>1</v>
          </cell>
          <cell r="P847">
            <v>0</v>
          </cell>
          <cell r="S847">
            <v>0</v>
          </cell>
          <cell r="V847">
            <v>1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N847">
            <v>0</v>
          </cell>
          <cell r="AO847">
            <v>0</v>
          </cell>
          <cell r="AP847">
            <v>0</v>
          </cell>
          <cell r="BU847">
            <v>0</v>
          </cell>
          <cell r="BV847">
            <v>0</v>
          </cell>
          <cell r="BX847">
            <v>0</v>
          </cell>
          <cell r="CV847">
            <v>1</v>
          </cell>
          <cell r="CW847">
            <v>0</v>
          </cell>
        </row>
        <row r="848">
          <cell r="B848" t="str">
            <v>ขสป.ถ้ำเจ้าราม</v>
          </cell>
          <cell r="O848">
            <v>1</v>
          </cell>
          <cell r="P848">
            <v>0</v>
          </cell>
          <cell r="S848">
            <v>0</v>
          </cell>
          <cell r="V848">
            <v>1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N848">
            <v>0</v>
          </cell>
          <cell r="AO848">
            <v>0</v>
          </cell>
          <cell r="AP848">
            <v>0</v>
          </cell>
          <cell r="BU848">
            <v>0</v>
          </cell>
          <cell r="BV848">
            <v>0</v>
          </cell>
          <cell r="BX848">
            <v>0</v>
          </cell>
          <cell r="CV848">
            <v>0</v>
          </cell>
          <cell r="CW848">
            <v>0</v>
          </cell>
        </row>
        <row r="849">
          <cell r="B849" t="str">
            <v>อช.แม่เมย</v>
          </cell>
          <cell r="O849">
            <v>0</v>
          </cell>
          <cell r="P849">
            <v>1</v>
          </cell>
          <cell r="S849">
            <v>0</v>
          </cell>
          <cell r="V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N849">
            <v>1</v>
          </cell>
          <cell r="AO849">
            <v>0</v>
          </cell>
          <cell r="AP849">
            <v>0</v>
          </cell>
          <cell r="BU849">
            <v>46963</v>
          </cell>
          <cell r="BV849">
            <v>0</v>
          </cell>
          <cell r="BX849">
            <v>0</v>
          </cell>
          <cell r="CV849">
            <v>0</v>
          </cell>
          <cell r="CW849">
            <v>0</v>
          </cell>
        </row>
        <row r="850">
          <cell r="B850" t="str">
            <v>อช.ตากสินมหาราช</v>
          </cell>
          <cell r="O850">
            <v>0</v>
          </cell>
          <cell r="P850">
            <v>1</v>
          </cell>
          <cell r="S850">
            <v>0</v>
          </cell>
          <cell r="V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N850">
            <v>3</v>
          </cell>
          <cell r="AO850">
            <v>3</v>
          </cell>
          <cell r="AP850">
            <v>92</v>
          </cell>
          <cell r="BU850">
            <v>373561</v>
          </cell>
          <cell r="BV850">
            <v>0</v>
          </cell>
          <cell r="BX850">
            <v>0</v>
          </cell>
          <cell r="CV850">
            <v>0</v>
          </cell>
          <cell r="CW850">
            <v>0</v>
          </cell>
        </row>
        <row r="851">
          <cell r="B851" t="str">
            <v>อช.ตากสินมหาราช</v>
          </cell>
          <cell r="O851">
            <v>0</v>
          </cell>
          <cell r="P851">
            <v>1</v>
          </cell>
          <cell r="S851">
            <v>0</v>
          </cell>
          <cell r="V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N851">
            <v>5</v>
          </cell>
          <cell r="AO851">
            <v>3</v>
          </cell>
          <cell r="AP851">
            <v>96</v>
          </cell>
          <cell r="BU851">
            <v>647890</v>
          </cell>
          <cell r="BV851">
            <v>0</v>
          </cell>
          <cell r="BX851">
            <v>0</v>
          </cell>
          <cell r="CV851">
            <v>0</v>
          </cell>
          <cell r="CW851">
            <v>0</v>
          </cell>
        </row>
        <row r="852">
          <cell r="B852" t="str">
            <v>สปป.3 (ภาคเหนือ)</v>
          </cell>
          <cell r="O852">
            <v>1</v>
          </cell>
          <cell r="P852">
            <v>0</v>
          </cell>
          <cell r="S852">
            <v>1</v>
          </cell>
          <cell r="V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20</v>
          </cell>
          <cell r="AF852">
            <v>0.57999999999999996</v>
          </cell>
          <cell r="AG852">
            <v>0</v>
          </cell>
          <cell r="AH852">
            <v>0</v>
          </cell>
          <cell r="AN852">
            <v>0</v>
          </cell>
          <cell r="AO852">
            <v>0</v>
          </cell>
          <cell r="AP852">
            <v>0</v>
          </cell>
          <cell r="BU852">
            <v>0</v>
          </cell>
          <cell r="BV852">
            <v>8050</v>
          </cell>
          <cell r="BX852">
            <v>0</v>
          </cell>
          <cell r="CV852">
            <v>0</v>
          </cell>
          <cell r="CW852">
            <v>0</v>
          </cell>
        </row>
        <row r="853">
          <cell r="B853" t="str">
            <v>ขสป.น้ำปาด</v>
          </cell>
          <cell r="O853">
            <v>0</v>
          </cell>
          <cell r="P853">
            <v>1</v>
          </cell>
          <cell r="S853">
            <v>0</v>
          </cell>
          <cell r="V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N853">
            <v>0</v>
          </cell>
          <cell r="AO853">
            <v>2</v>
          </cell>
          <cell r="AP853">
            <v>62</v>
          </cell>
          <cell r="BU853">
            <v>44699</v>
          </cell>
          <cell r="BV853">
            <v>0</v>
          </cell>
          <cell r="BX853">
            <v>0</v>
          </cell>
          <cell r="CV853">
            <v>0</v>
          </cell>
          <cell r="CW853">
            <v>0</v>
          </cell>
        </row>
        <row r="854">
          <cell r="B854" t="str">
            <v>อช.ลำน้ำน่าน</v>
          </cell>
          <cell r="O854">
            <v>0</v>
          </cell>
          <cell r="P854">
            <v>0</v>
          </cell>
          <cell r="S854">
            <v>1</v>
          </cell>
          <cell r="V854">
            <v>0</v>
          </cell>
          <cell r="AA854">
            <v>6</v>
          </cell>
          <cell r="AB854">
            <v>0.14000000000000001</v>
          </cell>
          <cell r="AC854">
            <v>12</v>
          </cell>
          <cell r="AD854">
            <v>0.15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N854">
            <v>0</v>
          </cell>
          <cell r="AO854">
            <v>0</v>
          </cell>
          <cell r="AP854">
            <v>0</v>
          </cell>
          <cell r="BU854">
            <v>0</v>
          </cell>
          <cell r="BV854">
            <v>3000</v>
          </cell>
          <cell r="BX854">
            <v>0</v>
          </cell>
          <cell r="CV854">
            <v>0</v>
          </cell>
          <cell r="CW854">
            <v>0</v>
          </cell>
        </row>
        <row r="855">
          <cell r="B855" t="str">
            <v>ขสป.ห้วยขาแข้ง</v>
          </cell>
          <cell r="O855">
            <v>0</v>
          </cell>
          <cell r="P855">
            <v>0</v>
          </cell>
          <cell r="S855">
            <v>0</v>
          </cell>
          <cell r="V855">
            <v>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N855">
            <v>0</v>
          </cell>
          <cell r="AO855">
            <v>0</v>
          </cell>
          <cell r="AP855">
            <v>0</v>
          </cell>
          <cell r="BU855">
            <v>0</v>
          </cell>
          <cell r="BV855">
            <v>0</v>
          </cell>
          <cell r="BX855">
            <v>0</v>
          </cell>
          <cell r="CV855">
            <v>20</v>
          </cell>
          <cell r="CW855">
            <v>0</v>
          </cell>
        </row>
        <row r="856">
          <cell r="B856" t="str">
            <v>อช.ตากสินมหาราช</v>
          </cell>
          <cell r="O856">
            <v>0</v>
          </cell>
          <cell r="P856">
            <v>1</v>
          </cell>
          <cell r="S856">
            <v>0</v>
          </cell>
          <cell r="V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N856">
            <v>2</v>
          </cell>
          <cell r="AO856">
            <v>3</v>
          </cell>
          <cell r="AP856">
            <v>52</v>
          </cell>
          <cell r="BU856">
            <v>318579</v>
          </cell>
          <cell r="BV856">
            <v>0</v>
          </cell>
          <cell r="BX856">
            <v>0</v>
          </cell>
          <cell r="CV856">
            <v>0</v>
          </cell>
          <cell r="CW856">
            <v>0</v>
          </cell>
        </row>
        <row r="857">
          <cell r="B857" t="str">
            <v>อช.ขุนพะวอ</v>
          </cell>
          <cell r="O857">
            <v>1</v>
          </cell>
          <cell r="P857">
            <v>0</v>
          </cell>
          <cell r="S857">
            <v>0</v>
          </cell>
          <cell r="V857">
            <v>1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N857">
            <v>0</v>
          </cell>
          <cell r="AO857">
            <v>0</v>
          </cell>
          <cell r="AP857">
            <v>0</v>
          </cell>
          <cell r="BU857">
            <v>0</v>
          </cell>
          <cell r="BV857">
            <v>60400</v>
          </cell>
          <cell r="BX857">
            <v>0</v>
          </cell>
          <cell r="CV857">
            <v>0</v>
          </cell>
          <cell r="CW857">
            <v>0</v>
          </cell>
        </row>
        <row r="858">
          <cell r="B858" t="str">
            <v>สปป.2 (ภาคตะวันออกเฉียงเหนือ)</v>
          </cell>
          <cell r="O858">
            <v>3</v>
          </cell>
          <cell r="P858">
            <v>0</v>
          </cell>
          <cell r="S858">
            <v>1</v>
          </cell>
          <cell r="V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89</v>
          </cell>
          <cell r="AH858">
            <v>1.8089999999999999</v>
          </cell>
          <cell r="AN858">
            <v>0</v>
          </cell>
          <cell r="AO858">
            <v>0</v>
          </cell>
          <cell r="AP858">
            <v>0</v>
          </cell>
          <cell r="BU858">
            <v>0</v>
          </cell>
          <cell r="BV858">
            <v>0</v>
          </cell>
          <cell r="BX858">
            <v>0</v>
          </cell>
          <cell r="CV858">
            <v>0</v>
          </cell>
          <cell r="CW858">
            <v>0</v>
          </cell>
        </row>
        <row r="859">
          <cell r="B859" t="str">
            <v>สปป.2 (ภาคตะวันออกเฉียงเหนือ)</v>
          </cell>
          <cell r="O859">
            <v>1</v>
          </cell>
          <cell r="P859">
            <v>0</v>
          </cell>
          <cell r="S859">
            <v>0</v>
          </cell>
          <cell r="V859">
            <v>1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N859">
            <v>0</v>
          </cell>
          <cell r="AO859">
            <v>0</v>
          </cell>
          <cell r="AP859">
            <v>0</v>
          </cell>
          <cell r="BU859">
            <v>0</v>
          </cell>
          <cell r="BV859">
            <v>0</v>
          </cell>
          <cell r="BX859">
            <v>2</v>
          </cell>
          <cell r="CV859">
            <v>14</v>
          </cell>
          <cell r="CW859">
            <v>0</v>
          </cell>
        </row>
        <row r="860">
          <cell r="B860" t="str">
            <v>อช.แม่วงก์</v>
          </cell>
          <cell r="O860">
            <v>0</v>
          </cell>
          <cell r="P860">
            <v>0</v>
          </cell>
          <cell r="S860">
            <v>0</v>
          </cell>
          <cell r="V860">
            <v>1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N860">
            <v>0</v>
          </cell>
          <cell r="AO860">
            <v>0</v>
          </cell>
          <cell r="AP860">
            <v>0</v>
          </cell>
          <cell r="BU860">
            <v>0</v>
          </cell>
          <cell r="BV860">
            <v>0</v>
          </cell>
          <cell r="BX860">
            <v>0</v>
          </cell>
          <cell r="CV860">
            <v>0</v>
          </cell>
          <cell r="CW860">
            <v>0</v>
          </cell>
        </row>
        <row r="861">
          <cell r="B861" t="str">
            <v>สปป.2 (ภาคตะวันออกเฉียงเหนือ)</v>
          </cell>
          <cell r="O861">
            <v>1</v>
          </cell>
          <cell r="P861">
            <v>0</v>
          </cell>
          <cell r="S861">
            <v>1</v>
          </cell>
          <cell r="V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2</v>
          </cell>
          <cell r="AH861">
            <v>7.0000000000000001E-3</v>
          </cell>
          <cell r="AN861">
            <v>0</v>
          </cell>
          <cell r="AO861">
            <v>0</v>
          </cell>
          <cell r="AP861">
            <v>0</v>
          </cell>
          <cell r="BU861">
            <v>0</v>
          </cell>
          <cell r="BV861">
            <v>0</v>
          </cell>
          <cell r="BX861">
            <v>0</v>
          </cell>
          <cell r="CV861">
            <v>0</v>
          </cell>
          <cell r="CW861">
            <v>0</v>
          </cell>
        </row>
        <row r="862">
          <cell r="B862" t="str">
            <v>สปป.2 (ภาคตะวันออกเฉียงเหนือ)</v>
          </cell>
          <cell r="O862">
            <v>0</v>
          </cell>
          <cell r="P862">
            <v>0</v>
          </cell>
          <cell r="S862">
            <v>1</v>
          </cell>
          <cell r="V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29</v>
          </cell>
          <cell r="AH862">
            <v>0.44</v>
          </cell>
          <cell r="AN862">
            <v>0</v>
          </cell>
          <cell r="AO862">
            <v>0</v>
          </cell>
          <cell r="AP862">
            <v>0</v>
          </cell>
          <cell r="BU862">
            <v>0</v>
          </cell>
          <cell r="BV862">
            <v>0</v>
          </cell>
          <cell r="BX862">
            <v>0</v>
          </cell>
          <cell r="CV862">
            <v>0</v>
          </cell>
          <cell r="CW862">
            <v>0</v>
          </cell>
        </row>
        <row r="863">
          <cell r="B863" t="str">
            <v>สบอ.11 (พิษณุโลก)</v>
          </cell>
          <cell r="O863">
            <v>0</v>
          </cell>
          <cell r="P863">
            <v>1</v>
          </cell>
          <cell r="S863">
            <v>0</v>
          </cell>
          <cell r="V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N863">
            <v>9</v>
          </cell>
          <cell r="AO863">
            <v>2</v>
          </cell>
          <cell r="AP863">
            <v>24</v>
          </cell>
          <cell r="BU863">
            <v>652414</v>
          </cell>
          <cell r="BV863">
            <v>0</v>
          </cell>
          <cell r="BX863">
            <v>0</v>
          </cell>
          <cell r="CV863">
            <v>0</v>
          </cell>
          <cell r="CW863">
            <v>0</v>
          </cell>
        </row>
        <row r="864">
          <cell r="B864" t="str">
            <v>สบอ.14 (ตาก)</v>
          </cell>
          <cell r="O864">
            <v>1</v>
          </cell>
          <cell r="P864">
            <v>0</v>
          </cell>
          <cell r="S864">
            <v>1</v>
          </cell>
          <cell r="V864">
            <v>0</v>
          </cell>
          <cell r="AA864">
            <v>0</v>
          </cell>
          <cell r="AB864">
            <v>0</v>
          </cell>
          <cell r="AC864">
            <v>19</v>
          </cell>
          <cell r="AD864">
            <v>0.21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N864">
            <v>0</v>
          </cell>
          <cell r="AO864">
            <v>0</v>
          </cell>
          <cell r="AP864">
            <v>0</v>
          </cell>
          <cell r="BU864">
            <v>0</v>
          </cell>
          <cell r="BV864">
            <v>2520</v>
          </cell>
          <cell r="BX864">
            <v>0</v>
          </cell>
          <cell r="CV864">
            <v>0</v>
          </cell>
          <cell r="CW864">
            <v>0</v>
          </cell>
        </row>
        <row r="865">
          <cell r="B865" t="str">
            <v>อช.ภูพาน</v>
          </cell>
          <cell r="O865">
            <v>1</v>
          </cell>
          <cell r="P865">
            <v>0</v>
          </cell>
          <cell r="S865">
            <v>0</v>
          </cell>
          <cell r="V865">
            <v>1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N865">
            <v>0</v>
          </cell>
          <cell r="AO865">
            <v>0</v>
          </cell>
          <cell r="AP865">
            <v>0</v>
          </cell>
          <cell r="BU865">
            <v>0</v>
          </cell>
          <cell r="BV865">
            <v>1100</v>
          </cell>
          <cell r="BX865">
            <v>0</v>
          </cell>
          <cell r="CV865">
            <v>0</v>
          </cell>
          <cell r="CW865">
            <v>0</v>
          </cell>
        </row>
        <row r="866">
          <cell r="B866" t="str">
            <v>อช.ลำน้ำน่าน</v>
          </cell>
          <cell r="O866">
            <v>0</v>
          </cell>
          <cell r="P866">
            <v>0</v>
          </cell>
          <cell r="S866">
            <v>1</v>
          </cell>
          <cell r="V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20</v>
          </cell>
          <cell r="AH866">
            <v>0.48</v>
          </cell>
          <cell r="AN866">
            <v>0</v>
          </cell>
          <cell r="AO866">
            <v>0</v>
          </cell>
          <cell r="AP866">
            <v>0</v>
          </cell>
          <cell r="BU866">
            <v>0</v>
          </cell>
          <cell r="BV866">
            <v>10000</v>
          </cell>
          <cell r="BX866">
            <v>0</v>
          </cell>
          <cell r="CV866">
            <v>0</v>
          </cell>
          <cell r="CW866">
            <v>0</v>
          </cell>
        </row>
        <row r="867">
          <cell r="B867" t="str">
            <v>ด่านตรวจสัตว์ป่าแม่สอด</v>
          </cell>
          <cell r="O867">
            <v>1</v>
          </cell>
          <cell r="P867">
            <v>0</v>
          </cell>
          <cell r="S867">
            <v>0</v>
          </cell>
          <cell r="V867">
            <v>1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N867">
            <v>0</v>
          </cell>
          <cell r="AO867">
            <v>0</v>
          </cell>
          <cell r="AP867">
            <v>0</v>
          </cell>
          <cell r="BU867">
            <v>0</v>
          </cell>
          <cell r="BV867">
            <v>0</v>
          </cell>
          <cell r="BX867">
            <v>0</v>
          </cell>
          <cell r="CV867">
            <v>0</v>
          </cell>
          <cell r="CW867">
            <v>0</v>
          </cell>
        </row>
        <row r="868">
          <cell r="B868" t="str">
            <v>สบอ.14 (ตาก)</v>
          </cell>
          <cell r="O868">
            <v>0</v>
          </cell>
          <cell r="P868">
            <v>0</v>
          </cell>
          <cell r="S868">
            <v>1</v>
          </cell>
          <cell r="V868">
            <v>0</v>
          </cell>
          <cell r="AA868">
            <v>12</v>
          </cell>
          <cell r="AB868">
            <v>0.54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N868">
            <v>0</v>
          </cell>
          <cell r="AO868">
            <v>0</v>
          </cell>
          <cell r="AP868">
            <v>0</v>
          </cell>
          <cell r="BU868">
            <v>0</v>
          </cell>
          <cell r="BV868">
            <v>16200</v>
          </cell>
          <cell r="BX868">
            <v>0</v>
          </cell>
          <cell r="CV868">
            <v>0</v>
          </cell>
          <cell r="CW868">
            <v>0</v>
          </cell>
        </row>
        <row r="869">
          <cell r="B869" t="str">
            <v>อช.นายูง-น้ำโสม (เตรียมการ)</v>
          </cell>
          <cell r="O869">
            <v>1</v>
          </cell>
          <cell r="P869">
            <v>1</v>
          </cell>
          <cell r="S869">
            <v>0</v>
          </cell>
          <cell r="V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N869">
            <v>0</v>
          </cell>
          <cell r="AO869">
            <v>2</v>
          </cell>
          <cell r="AP869">
            <v>68</v>
          </cell>
          <cell r="BU869">
            <v>0</v>
          </cell>
          <cell r="BV869">
            <v>0</v>
          </cell>
          <cell r="BX869">
            <v>0</v>
          </cell>
          <cell r="CV869">
            <v>0</v>
          </cell>
          <cell r="CW869">
            <v>0</v>
          </cell>
        </row>
        <row r="870">
          <cell r="B870" t="str">
            <v>อช.คลองวังเจ้า</v>
          </cell>
          <cell r="O870">
            <v>0</v>
          </cell>
          <cell r="P870">
            <v>1</v>
          </cell>
          <cell r="S870">
            <v>0</v>
          </cell>
          <cell r="V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N870">
            <v>1</v>
          </cell>
          <cell r="AO870">
            <v>0</v>
          </cell>
          <cell r="AP870">
            <v>48</v>
          </cell>
          <cell r="BU870">
            <v>169176.57800000001</v>
          </cell>
          <cell r="BV870">
            <v>0</v>
          </cell>
          <cell r="BX870">
            <v>0</v>
          </cell>
          <cell r="CV870">
            <v>0</v>
          </cell>
          <cell r="CW870">
            <v>0</v>
          </cell>
        </row>
        <row r="871">
          <cell r="B871" t="str">
            <v>อช.ภูพาน</v>
          </cell>
          <cell r="O871">
            <v>0</v>
          </cell>
          <cell r="P871">
            <v>1</v>
          </cell>
          <cell r="S871">
            <v>0</v>
          </cell>
          <cell r="V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N871">
            <v>7</v>
          </cell>
          <cell r="AO871">
            <v>1</v>
          </cell>
          <cell r="AP871">
            <v>16</v>
          </cell>
          <cell r="BU871">
            <v>497500</v>
          </cell>
          <cell r="BV871">
            <v>0</v>
          </cell>
          <cell r="BX871">
            <v>0</v>
          </cell>
          <cell r="CV871">
            <v>0</v>
          </cell>
          <cell r="CW871">
            <v>0</v>
          </cell>
        </row>
        <row r="872">
          <cell r="B872" t="str">
            <v>ขหล.เขาน้อย-เขาประดู่</v>
          </cell>
          <cell r="O872">
            <v>1</v>
          </cell>
          <cell r="P872">
            <v>0</v>
          </cell>
          <cell r="S872">
            <v>0</v>
          </cell>
          <cell r="V872">
            <v>1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N872">
            <v>0</v>
          </cell>
          <cell r="AO872">
            <v>0</v>
          </cell>
          <cell r="AP872">
            <v>0</v>
          </cell>
          <cell r="BU872">
            <v>0</v>
          </cell>
          <cell r="BV872">
            <v>0</v>
          </cell>
          <cell r="BX872">
            <v>0</v>
          </cell>
          <cell r="CV872">
            <v>0</v>
          </cell>
          <cell r="CW872">
            <v>0</v>
          </cell>
        </row>
        <row r="873">
          <cell r="B873" t="str">
            <v>ขหล.เขาน้อย-เขาประดู่</v>
          </cell>
          <cell r="O873">
            <v>1</v>
          </cell>
          <cell r="P873">
            <v>0</v>
          </cell>
          <cell r="S873">
            <v>0</v>
          </cell>
          <cell r="V873">
            <v>1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N873">
            <v>0</v>
          </cell>
          <cell r="AO873">
            <v>0</v>
          </cell>
          <cell r="AP873">
            <v>0</v>
          </cell>
          <cell r="BU873">
            <v>0</v>
          </cell>
          <cell r="BV873">
            <v>0</v>
          </cell>
          <cell r="BX873">
            <v>0</v>
          </cell>
          <cell r="CV873">
            <v>1</v>
          </cell>
          <cell r="CW873">
            <v>0</v>
          </cell>
        </row>
        <row r="874">
          <cell r="B874" t="str">
            <v>อช.น้ำตกชาติตระการ</v>
          </cell>
          <cell r="O874">
            <v>1</v>
          </cell>
          <cell r="P874">
            <v>0</v>
          </cell>
          <cell r="S874">
            <v>0</v>
          </cell>
          <cell r="V874">
            <v>1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N874">
            <v>0</v>
          </cell>
          <cell r="AO874">
            <v>0</v>
          </cell>
          <cell r="AP874">
            <v>0</v>
          </cell>
          <cell r="BU874">
            <v>0</v>
          </cell>
          <cell r="BV874">
            <v>0</v>
          </cell>
          <cell r="BX874">
            <v>0</v>
          </cell>
          <cell r="CV874">
            <v>0</v>
          </cell>
          <cell r="CW874">
            <v>0</v>
          </cell>
        </row>
        <row r="875">
          <cell r="B875" t="str">
            <v>ขสป.แม่จริม</v>
          </cell>
          <cell r="O875">
            <v>0</v>
          </cell>
          <cell r="P875">
            <v>1</v>
          </cell>
          <cell r="S875">
            <v>0</v>
          </cell>
          <cell r="V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N875">
            <v>2</v>
          </cell>
          <cell r="AO875">
            <v>2</v>
          </cell>
          <cell r="AP875">
            <v>0</v>
          </cell>
          <cell r="BU875">
            <v>139900</v>
          </cell>
          <cell r="BV875">
            <v>0</v>
          </cell>
          <cell r="BX875">
            <v>0</v>
          </cell>
          <cell r="CV875">
            <v>0</v>
          </cell>
          <cell r="CW875">
            <v>0</v>
          </cell>
        </row>
        <row r="876">
          <cell r="B876" t="str">
            <v>อช.ขุนพะวอ</v>
          </cell>
          <cell r="O876">
            <v>2</v>
          </cell>
          <cell r="P876">
            <v>0</v>
          </cell>
          <cell r="S876">
            <v>0</v>
          </cell>
          <cell r="V876">
            <v>1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N876">
            <v>0</v>
          </cell>
          <cell r="AO876">
            <v>0</v>
          </cell>
          <cell r="AP876">
            <v>0</v>
          </cell>
          <cell r="BU876">
            <v>0</v>
          </cell>
          <cell r="BV876">
            <v>2070</v>
          </cell>
          <cell r="BX876">
            <v>0</v>
          </cell>
          <cell r="CV876">
            <v>1</v>
          </cell>
          <cell r="CW876">
            <v>0</v>
          </cell>
        </row>
        <row r="877">
          <cell r="B877" t="str">
            <v>สบอ.11 (พิษณุโลก)</v>
          </cell>
          <cell r="O877">
            <v>0</v>
          </cell>
          <cell r="P877">
            <v>1</v>
          </cell>
          <cell r="S877">
            <v>0</v>
          </cell>
          <cell r="V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9</v>
          </cell>
          <cell r="AH877">
            <v>0.12</v>
          </cell>
          <cell r="AN877">
            <v>195</v>
          </cell>
          <cell r="AO877">
            <v>2</v>
          </cell>
          <cell r="AP877">
            <v>8</v>
          </cell>
          <cell r="BU877">
            <v>13343109.890000001</v>
          </cell>
          <cell r="BV877">
            <v>1200</v>
          </cell>
          <cell r="BX877">
            <v>0</v>
          </cell>
          <cell r="CV877">
            <v>0</v>
          </cell>
          <cell r="CW877">
            <v>0</v>
          </cell>
        </row>
        <row r="878">
          <cell r="B878" t="str">
            <v>อช.ภูผาเหล็ก</v>
          </cell>
          <cell r="O878">
            <v>0</v>
          </cell>
          <cell r="P878">
            <v>0</v>
          </cell>
          <cell r="S878">
            <v>1</v>
          </cell>
          <cell r="V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3</v>
          </cell>
          <cell r="AF878">
            <v>0.25</v>
          </cell>
          <cell r="AG878">
            <v>0</v>
          </cell>
          <cell r="AH878">
            <v>0</v>
          </cell>
          <cell r="AN878">
            <v>0</v>
          </cell>
          <cell r="AO878">
            <v>0</v>
          </cell>
          <cell r="AP878">
            <v>0</v>
          </cell>
          <cell r="BU878">
            <v>0</v>
          </cell>
          <cell r="BV878">
            <v>2000</v>
          </cell>
          <cell r="BX878">
            <v>0</v>
          </cell>
          <cell r="CV878">
            <v>0</v>
          </cell>
          <cell r="CW878">
            <v>0</v>
          </cell>
        </row>
        <row r="879">
          <cell r="B879" t="str">
            <v>อช.ภูพาน</v>
          </cell>
          <cell r="O879">
            <v>1</v>
          </cell>
          <cell r="P879">
            <v>0</v>
          </cell>
          <cell r="S879">
            <v>1</v>
          </cell>
          <cell r="V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3</v>
          </cell>
          <cell r="AF879">
            <v>1.8</v>
          </cell>
          <cell r="AG879">
            <v>0</v>
          </cell>
          <cell r="AH879">
            <v>0</v>
          </cell>
          <cell r="AN879">
            <v>0</v>
          </cell>
          <cell r="AO879">
            <v>0</v>
          </cell>
          <cell r="AP879">
            <v>0</v>
          </cell>
          <cell r="BU879">
            <v>0</v>
          </cell>
          <cell r="BV879">
            <v>18000</v>
          </cell>
          <cell r="BX879">
            <v>0</v>
          </cell>
          <cell r="CV879">
            <v>0</v>
          </cell>
          <cell r="CW879">
            <v>0</v>
          </cell>
        </row>
        <row r="880">
          <cell r="B880" t="str">
            <v>อช.ภูหินร่องกล้า</v>
          </cell>
          <cell r="O880">
            <v>4</v>
          </cell>
          <cell r="P880">
            <v>0</v>
          </cell>
          <cell r="S880">
            <v>0</v>
          </cell>
          <cell r="V880">
            <v>1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N880">
            <v>0</v>
          </cell>
          <cell r="AO880">
            <v>0</v>
          </cell>
          <cell r="AP880">
            <v>0</v>
          </cell>
          <cell r="BU880">
            <v>0</v>
          </cell>
          <cell r="BV880">
            <v>250</v>
          </cell>
          <cell r="BX880">
            <v>15</v>
          </cell>
          <cell r="CV880">
            <v>23</v>
          </cell>
          <cell r="CW880">
            <v>0</v>
          </cell>
        </row>
        <row r="881">
          <cell r="B881" t="str">
            <v>อช.ทุ่งแสลงหลวง</v>
          </cell>
          <cell r="O881">
            <v>1</v>
          </cell>
          <cell r="P881">
            <v>0</v>
          </cell>
          <cell r="S881">
            <v>0</v>
          </cell>
          <cell r="V881">
            <v>1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N881">
            <v>0</v>
          </cell>
          <cell r="AO881">
            <v>0</v>
          </cell>
          <cell r="AP881">
            <v>0</v>
          </cell>
          <cell r="BU881">
            <v>0</v>
          </cell>
          <cell r="BV881">
            <v>0</v>
          </cell>
          <cell r="BX881">
            <v>0</v>
          </cell>
          <cell r="CV881">
            <v>7</v>
          </cell>
          <cell r="CW881">
            <v>0</v>
          </cell>
        </row>
        <row r="882">
          <cell r="B882" t="str">
            <v>ขหล.เขาน้อย-เขาประดู่</v>
          </cell>
          <cell r="O882">
            <v>1</v>
          </cell>
          <cell r="P882">
            <v>0</v>
          </cell>
          <cell r="S882">
            <v>0</v>
          </cell>
          <cell r="V882">
            <v>1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N882">
            <v>0</v>
          </cell>
          <cell r="AO882">
            <v>0</v>
          </cell>
          <cell r="AP882">
            <v>0</v>
          </cell>
          <cell r="BU882">
            <v>0</v>
          </cell>
          <cell r="BV882">
            <v>0</v>
          </cell>
          <cell r="BX882">
            <v>0</v>
          </cell>
          <cell r="CV882">
            <v>0</v>
          </cell>
          <cell r="CW882">
            <v>0</v>
          </cell>
        </row>
        <row r="883">
          <cell r="B883" t="str">
            <v>อช.ทุ่งแสลงหลวง</v>
          </cell>
          <cell r="O883">
            <v>3</v>
          </cell>
          <cell r="P883">
            <v>0</v>
          </cell>
          <cell r="S883">
            <v>1</v>
          </cell>
          <cell r="V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N883">
            <v>0</v>
          </cell>
          <cell r="AO883">
            <v>0</v>
          </cell>
          <cell r="AP883">
            <v>0</v>
          </cell>
          <cell r="BU883">
            <v>0</v>
          </cell>
          <cell r="BV883">
            <v>0</v>
          </cell>
          <cell r="BX883">
            <v>0</v>
          </cell>
          <cell r="CV883">
            <v>0</v>
          </cell>
          <cell r="CW883">
            <v>0</v>
          </cell>
        </row>
        <row r="884">
          <cell r="B884" t="str">
            <v>อช.ภูพาน</v>
          </cell>
          <cell r="O884">
            <v>2</v>
          </cell>
          <cell r="P884">
            <v>0</v>
          </cell>
          <cell r="S884">
            <v>1</v>
          </cell>
          <cell r="V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1</v>
          </cell>
          <cell r="AF884">
            <v>0.02</v>
          </cell>
          <cell r="AG884">
            <v>0</v>
          </cell>
          <cell r="AH884">
            <v>0</v>
          </cell>
          <cell r="AN884">
            <v>0</v>
          </cell>
          <cell r="AO884">
            <v>0</v>
          </cell>
          <cell r="AP884">
            <v>0</v>
          </cell>
          <cell r="BU884">
            <v>0</v>
          </cell>
          <cell r="BV884">
            <v>2000</v>
          </cell>
          <cell r="BX884">
            <v>0</v>
          </cell>
          <cell r="CV884">
            <v>0</v>
          </cell>
          <cell r="CW884">
            <v>0</v>
          </cell>
        </row>
        <row r="885">
          <cell r="B885" t="str">
            <v>อช.แม่วงก์</v>
          </cell>
          <cell r="O885">
            <v>1</v>
          </cell>
          <cell r="P885">
            <v>0</v>
          </cell>
          <cell r="S885">
            <v>0</v>
          </cell>
          <cell r="V885">
            <v>1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N885">
            <v>0</v>
          </cell>
          <cell r="AO885">
            <v>0</v>
          </cell>
          <cell r="AP885">
            <v>0</v>
          </cell>
          <cell r="BU885">
            <v>0</v>
          </cell>
          <cell r="BV885">
            <v>0</v>
          </cell>
          <cell r="BX885">
            <v>0</v>
          </cell>
          <cell r="CV885">
            <v>1</v>
          </cell>
          <cell r="CW885">
            <v>0</v>
          </cell>
        </row>
        <row r="886">
          <cell r="B886" t="str">
            <v>ขสป.แม่จริม</v>
          </cell>
          <cell r="O886">
            <v>1</v>
          </cell>
          <cell r="P886">
            <v>0</v>
          </cell>
          <cell r="S886">
            <v>0</v>
          </cell>
          <cell r="V886">
            <v>1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N886">
            <v>0</v>
          </cell>
          <cell r="AO886">
            <v>0</v>
          </cell>
          <cell r="AP886">
            <v>0</v>
          </cell>
          <cell r="BU886">
            <v>0</v>
          </cell>
          <cell r="BV886">
            <v>250</v>
          </cell>
          <cell r="BX886">
            <v>0</v>
          </cell>
          <cell r="CV886">
            <v>0</v>
          </cell>
          <cell r="CW886">
            <v>0</v>
          </cell>
        </row>
        <row r="887">
          <cell r="B887" t="str">
            <v>ขสป.แม่จริม</v>
          </cell>
          <cell r="O887">
            <v>0</v>
          </cell>
          <cell r="P887">
            <v>1</v>
          </cell>
          <cell r="S887">
            <v>0</v>
          </cell>
          <cell r="V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N887">
            <v>2</v>
          </cell>
          <cell r="AO887">
            <v>0</v>
          </cell>
          <cell r="AP887">
            <v>0</v>
          </cell>
          <cell r="BU887">
            <v>136488.44</v>
          </cell>
          <cell r="BV887">
            <v>0</v>
          </cell>
          <cell r="BX887">
            <v>0</v>
          </cell>
          <cell r="CV887">
            <v>0</v>
          </cell>
          <cell r="CW887">
            <v>0</v>
          </cell>
        </row>
        <row r="888">
          <cell r="B888" t="str">
            <v>ขสป.แม่ตื่น</v>
          </cell>
          <cell r="O888">
            <v>0</v>
          </cell>
          <cell r="P888">
            <v>1</v>
          </cell>
          <cell r="S888">
            <v>0</v>
          </cell>
          <cell r="V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N888">
            <v>54</v>
          </cell>
          <cell r="AO888">
            <v>3</v>
          </cell>
          <cell r="AP888">
            <v>52</v>
          </cell>
          <cell r="BU888">
            <v>7008600</v>
          </cell>
          <cell r="BV888">
            <v>0</v>
          </cell>
          <cell r="BX888">
            <v>0</v>
          </cell>
          <cell r="CV888">
            <v>0</v>
          </cell>
          <cell r="CW888">
            <v>0</v>
          </cell>
        </row>
        <row r="889">
          <cell r="B889" t="str">
            <v>ขสป.แม่ตื่น</v>
          </cell>
          <cell r="O889">
            <v>0</v>
          </cell>
          <cell r="P889">
            <v>1</v>
          </cell>
          <cell r="S889">
            <v>0</v>
          </cell>
          <cell r="V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N889">
            <v>56</v>
          </cell>
          <cell r="AO889">
            <v>1</v>
          </cell>
          <cell r="AP889">
            <v>32</v>
          </cell>
          <cell r="BU889">
            <v>8704362</v>
          </cell>
          <cell r="BV889">
            <v>0</v>
          </cell>
          <cell r="BX889">
            <v>0</v>
          </cell>
          <cell r="CV889">
            <v>0</v>
          </cell>
          <cell r="CW889">
            <v>0</v>
          </cell>
        </row>
        <row r="890">
          <cell r="B890" t="str">
            <v>ขสป.แม่ตื่น</v>
          </cell>
          <cell r="O890">
            <v>0</v>
          </cell>
          <cell r="P890">
            <v>1</v>
          </cell>
          <cell r="S890">
            <v>0</v>
          </cell>
          <cell r="V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N890">
            <v>45</v>
          </cell>
          <cell r="AO890">
            <v>2</v>
          </cell>
          <cell r="AP890">
            <v>68</v>
          </cell>
          <cell r="BU890">
            <v>7369693</v>
          </cell>
          <cell r="BV890">
            <v>0</v>
          </cell>
          <cell r="BX890">
            <v>0</v>
          </cell>
          <cell r="CV890">
            <v>0</v>
          </cell>
          <cell r="CW890">
            <v>0</v>
          </cell>
        </row>
        <row r="891">
          <cell r="B891" t="str">
            <v>สปป.2 (ภาคตะวันออกเฉียงเหนือ)</v>
          </cell>
          <cell r="O891">
            <v>0</v>
          </cell>
          <cell r="P891">
            <v>0</v>
          </cell>
          <cell r="S891">
            <v>1</v>
          </cell>
          <cell r="V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14</v>
          </cell>
          <cell r="AF891">
            <v>2.69</v>
          </cell>
          <cell r="AG891">
            <v>4</v>
          </cell>
          <cell r="AH891">
            <v>0.94</v>
          </cell>
          <cell r="AN891">
            <v>0</v>
          </cell>
          <cell r="AO891">
            <v>0</v>
          </cell>
          <cell r="AP891">
            <v>0</v>
          </cell>
          <cell r="BU891">
            <v>0</v>
          </cell>
          <cell r="BV891">
            <v>0</v>
          </cell>
          <cell r="BX891">
            <v>0</v>
          </cell>
          <cell r="CV891">
            <v>0</v>
          </cell>
          <cell r="CW891">
            <v>0</v>
          </cell>
        </row>
        <row r="892">
          <cell r="B892" t="str">
            <v>อช.ภูพาน</v>
          </cell>
          <cell r="O892">
            <v>0</v>
          </cell>
          <cell r="P892">
            <v>1</v>
          </cell>
          <cell r="S892">
            <v>0</v>
          </cell>
          <cell r="V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N892">
            <v>8</v>
          </cell>
          <cell r="AO892">
            <v>0</v>
          </cell>
          <cell r="AP892">
            <v>92</v>
          </cell>
          <cell r="BU892">
            <v>561649</v>
          </cell>
          <cell r="BV892">
            <v>0</v>
          </cell>
          <cell r="BX892">
            <v>0</v>
          </cell>
          <cell r="CV892">
            <v>0</v>
          </cell>
          <cell r="CW892">
            <v>0</v>
          </cell>
        </row>
        <row r="893">
          <cell r="B893" t="str">
            <v>สบอ.14 (ตาก)</v>
          </cell>
          <cell r="O893">
            <v>1</v>
          </cell>
          <cell r="P893">
            <v>0</v>
          </cell>
          <cell r="S893">
            <v>1</v>
          </cell>
          <cell r="V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N893">
            <v>0</v>
          </cell>
          <cell r="AO893">
            <v>0</v>
          </cell>
          <cell r="AP893">
            <v>0</v>
          </cell>
          <cell r="BU893">
            <v>0</v>
          </cell>
          <cell r="BV893">
            <v>0</v>
          </cell>
          <cell r="BX893">
            <v>0</v>
          </cell>
          <cell r="CV893">
            <v>0</v>
          </cell>
          <cell r="CW893">
            <v>0</v>
          </cell>
        </row>
        <row r="894">
          <cell r="B894" t="str">
            <v>สบอ.14 (ตาก)</v>
          </cell>
          <cell r="O894">
            <v>0</v>
          </cell>
          <cell r="P894">
            <v>0</v>
          </cell>
          <cell r="S894">
            <v>1</v>
          </cell>
          <cell r="V894">
            <v>0</v>
          </cell>
          <cell r="AA894">
            <v>14</v>
          </cell>
          <cell r="AB894">
            <v>1.59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N894">
            <v>0</v>
          </cell>
          <cell r="AO894">
            <v>0</v>
          </cell>
          <cell r="AP894">
            <v>0</v>
          </cell>
          <cell r="BU894">
            <v>0</v>
          </cell>
          <cell r="BV894">
            <v>95400</v>
          </cell>
          <cell r="BX894">
            <v>0</v>
          </cell>
          <cell r="CV894">
            <v>0</v>
          </cell>
          <cell r="CW894">
            <v>0</v>
          </cell>
        </row>
        <row r="895">
          <cell r="B895" t="str">
            <v>อช.ภูผาเหล็ก</v>
          </cell>
          <cell r="O895">
            <v>0</v>
          </cell>
          <cell r="P895">
            <v>1</v>
          </cell>
          <cell r="S895">
            <v>0</v>
          </cell>
          <cell r="V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N895">
            <v>5</v>
          </cell>
          <cell r="AO895">
            <v>0</v>
          </cell>
          <cell r="AP895">
            <v>72</v>
          </cell>
          <cell r="BU895">
            <v>353505</v>
          </cell>
          <cell r="BV895">
            <v>0</v>
          </cell>
          <cell r="BX895">
            <v>0</v>
          </cell>
          <cell r="CV895">
            <v>0</v>
          </cell>
          <cell r="CW895">
            <v>0</v>
          </cell>
        </row>
        <row r="896">
          <cell r="B896" t="str">
            <v>อช.ภูผาเหล็ก</v>
          </cell>
          <cell r="O896">
            <v>0</v>
          </cell>
          <cell r="P896">
            <v>1</v>
          </cell>
          <cell r="S896">
            <v>0</v>
          </cell>
          <cell r="V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N896">
            <v>8</v>
          </cell>
          <cell r="AO896">
            <v>1</v>
          </cell>
          <cell r="AP896">
            <v>8</v>
          </cell>
          <cell r="BU896">
            <v>564379</v>
          </cell>
          <cell r="BV896">
            <v>0</v>
          </cell>
          <cell r="BX896">
            <v>0</v>
          </cell>
          <cell r="CV896">
            <v>0</v>
          </cell>
          <cell r="CW896">
            <v>0</v>
          </cell>
        </row>
        <row r="897">
          <cell r="B897" t="str">
            <v>อช.นายูง-น้ำโสม (เตรียมการ)</v>
          </cell>
          <cell r="O897">
            <v>1</v>
          </cell>
          <cell r="P897">
            <v>0</v>
          </cell>
          <cell r="S897">
            <v>0</v>
          </cell>
          <cell r="V897">
            <v>1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N897">
            <v>0</v>
          </cell>
          <cell r="AO897">
            <v>0</v>
          </cell>
          <cell r="AP897">
            <v>0</v>
          </cell>
          <cell r="BU897">
            <v>0</v>
          </cell>
          <cell r="BV897">
            <v>0</v>
          </cell>
          <cell r="BX897">
            <v>0</v>
          </cell>
          <cell r="CV897">
            <v>3</v>
          </cell>
          <cell r="CW897">
            <v>0</v>
          </cell>
        </row>
        <row r="898">
          <cell r="B898" t="str">
            <v>สบอ.14 (ตาก)</v>
          </cell>
          <cell r="O898">
            <v>0</v>
          </cell>
          <cell r="P898">
            <v>1</v>
          </cell>
          <cell r="S898">
            <v>0</v>
          </cell>
          <cell r="V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N898">
            <v>0</v>
          </cell>
          <cell r="AO898">
            <v>3</v>
          </cell>
          <cell r="AP898">
            <v>0</v>
          </cell>
          <cell r="BU898">
            <v>62155</v>
          </cell>
          <cell r="BV898">
            <v>0</v>
          </cell>
          <cell r="BX898">
            <v>0</v>
          </cell>
          <cell r="CV898">
            <v>0</v>
          </cell>
          <cell r="CW898">
            <v>0</v>
          </cell>
        </row>
        <row r="899">
          <cell r="B899" t="str">
            <v>สบอ.14 (ตาก)</v>
          </cell>
          <cell r="O899">
            <v>0</v>
          </cell>
          <cell r="P899">
            <v>1</v>
          </cell>
          <cell r="S899">
            <v>0</v>
          </cell>
          <cell r="V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N899">
            <v>1</v>
          </cell>
          <cell r="AO899">
            <v>1</v>
          </cell>
          <cell r="AP899">
            <v>0</v>
          </cell>
          <cell r="BU899">
            <v>103590</v>
          </cell>
          <cell r="BV899">
            <v>0</v>
          </cell>
          <cell r="BX899">
            <v>0</v>
          </cell>
          <cell r="CV899">
            <v>0</v>
          </cell>
          <cell r="CW899">
            <v>0</v>
          </cell>
        </row>
        <row r="900">
          <cell r="B900" t="str">
            <v>อช.ขุนพะวอ</v>
          </cell>
          <cell r="O900">
            <v>1</v>
          </cell>
          <cell r="P900">
            <v>0</v>
          </cell>
          <cell r="S900">
            <v>0</v>
          </cell>
          <cell r="V900">
            <v>1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N900">
            <v>0</v>
          </cell>
          <cell r="AO900">
            <v>0</v>
          </cell>
          <cell r="AP900">
            <v>0</v>
          </cell>
          <cell r="BU900">
            <v>0</v>
          </cell>
          <cell r="BV900">
            <v>0</v>
          </cell>
          <cell r="BX900">
            <v>0</v>
          </cell>
          <cell r="CV900">
            <v>0</v>
          </cell>
          <cell r="CW900">
            <v>0</v>
          </cell>
        </row>
        <row r="901">
          <cell r="B901" t="str">
            <v>สบอ.11 (พิษณุโลก)</v>
          </cell>
          <cell r="O901">
            <v>0</v>
          </cell>
          <cell r="P901">
            <v>1</v>
          </cell>
          <cell r="S901">
            <v>0</v>
          </cell>
          <cell r="V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N901">
            <v>80</v>
          </cell>
          <cell r="AO901">
            <v>2</v>
          </cell>
          <cell r="AP901">
            <v>72</v>
          </cell>
          <cell r="BU901">
            <v>5505943.6600000001</v>
          </cell>
          <cell r="BV901">
            <v>0</v>
          </cell>
          <cell r="BX901">
            <v>0</v>
          </cell>
          <cell r="CV901">
            <v>0</v>
          </cell>
          <cell r="CW901">
            <v>0</v>
          </cell>
        </row>
        <row r="902">
          <cell r="B902" t="str">
            <v>สบอ.11 (พิษณุโลก)</v>
          </cell>
          <cell r="O902">
            <v>0</v>
          </cell>
          <cell r="P902">
            <v>1</v>
          </cell>
          <cell r="S902">
            <v>0</v>
          </cell>
          <cell r="V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N902">
            <v>164</v>
          </cell>
          <cell r="AO902">
            <v>72</v>
          </cell>
          <cell r="AP902">
            <v>0</v>
          </cell>
          <cell r="BU902">
            <v>11204336.039999999</v>
          </cell>
          <cell r="BV902">
            <v>0</v>
          </cell>
          <cell r="BX902">
            <v>0</v>
          </cell>
          <cell r="CV902">
            <v>0</v>
          </cell>
          <cell r="CW902">
            <v>0</v>
          </cell>
        </row>
        <row r="903">
          <cell r="B903" t="str">
            <v>สบอ.11 (พิษณุโลก)</v>
          </cell>
          <cell r="O903">
            <v>0</v>
          </cell>
          <cell r="P903">
            <v>1</v>
          </cell>
          <cell r="S903">
            <v>0</v>
          </cell>
          <cell r="V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N903">
            <v>25</v>
          </cell>
          <cell r="AO903">
            <v>88</v>
          </cell>
          <cell r="AP903">
            <v>0</v>
          </cell>
          <cell r="BU903">
            <v>1721119.22</v>
          </cell>
          <cell r="BV903">
            <v>0</v>
          </cell>
          <cell r="BX903">
            <v>0</v>
          </cell>
          <cell r="CV903">
            <v>0</v>
          </cell>
          <cell r="CW903">
            <v>0</v>
          </cell>
        </row>
        <row r="904">
          <cell r="B904" t="str">
            <v>สบอ.11 (พิษณุโลก)</v>
          </cell>
          <cell r="O904">
            <v>0</v>
          </cell>
          <cell r="P904">
            <v>1</v>
          </cell>
          <cell r="S904">
            <v>0</v>
          </cell>
          <cell r="V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N904">
            <v>66</v>
          </cell>
          <cell r="AO904">
            <v>3</v>
          </cell>
          <cell r="AP904">
            <v>8</v>
          </cell>
          <cell r="BU904">
            <v>4556666.5599999996</v>
          </cell>
          <cell r="BV904">
            <v>0</v>
          </cell>
          <cell r="BX904">
            <v>0</v>
          </cell>
          <cell r="CV904">
            <v>0</v>
          </cell>
          <cell r="CW904">
            <v>0</v>
          </cell>
        </row>
        <row r="905">
          <cell r="B905" t="str">
            <v>สบอ.11 (พิษณุโลก)</v>
          </cell>
          <cell r="O905">
            <v>0</v>
          </cell>
          <cell r="P905">
            <v>1</v>
          </cell>
          <cell r="S905">
            <v>0</v>
          </cell>
          <cell r="V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N905">
            <v>123</v>
          </cell>
          <cell r="AO905">
            <v>1</v>
          </cell>
          <cell r="AP905">
            <v>56</v>
          </cell>
          <cell r="BU905">
            <v>8420654.3000000007</v>
          </cell>
          <cell r="BV905">
            <v>0</v>
          </cell>
          <cell r="BX905">
            <v>0</v>
          </cell>
          <cell r="CV905">
            <v>0</v>
          </cell>
          <cell r="CW905">
            <v>0</v>
          </cell>
        </row>
        <row r="906">
          <cell r="B906" t="str">
            <v>สบอ.11 (พิษณุโลก)</v>
          </cell>
          <cell r="O906">
            <v>0</v>
          </cell>
          <cell r="P906">
            <v>1</v>
          </cell>
          <cell r="S906">
            <v>0</v>
          </cell>
          <cell r="V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N906">
            <v>80</v>
          </cell>
          <cell r="AO906">
            <v>52</v>
          </cell>
          <cell r="AP906">
            <v>0</v>
          </cell>
          <cell r="BU906">
            <v>5468409.3399999999</v>
          </cell>
          <cell r="BV906">
            <v>0</v>
          </cell>
          <cell r="BX906">
            <v>0</v>
          </cell>
          <cell r="CV906">
            <v>0</v>
          </cell>
          <cell r="CW906">
            <v>0</v>
          </cell>
        </row>
        <row r="907">
          <cell r="B907" t="str">
            <v>สบอ.11 (พิษณุโลก)</v>
          </cell>
          <cell r="O907">
            <v>0</v>
          </cell>
          <cell r="P907">
            <v>1</v>
          </cell>
          <cell r="S907">
            <v>0</v>
          </cell>
          <cell r="V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N907">
            <v>13</v>
          </cell>
          <cell r="AO907">
            <v>2</v>
          </cell>
          <cell r="AP907">
            <v>12</v>
          </cell>
          <cell r="BU907">
            <v>923344.29</v>
          </cell>
          <cell r="BV907">
            <v>0</v>
          </cell>
          <cell r="BX907">
            <v>0</v>
          </cell>
          <cell r="CV907">
            <v>0</v>
          </cell>
          <cell r="CW907">
            <v>0</v>
          </cell>
        </row>
        <row r="908">
          <cell r="B908" t="str">
            <v>สบอ.11 (พิษณุโลก)</v>
          </cell>
          <cell r="O908">
            <v>0</v>
          </cell>
          <cell r="P908">
            <v>1</v>
          </cell>
          <cell r="S908">
            <v>0</v>
          </cell>
          <cell r="V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N908">
            <v>44</v>
          </cell>
          <cell r="AO908">
            <v>2</v>
          </cell>
          <cell r="AP908">
            <v>60</v>
          </cell>
          <cell r="BU908">
            <v>3047104.42</v>
          </cell>
          <cell r="BV908">
            <v>0</v>
          </cell>
          <cell r="BX908">
            <v>0</v>
          </cell>
          <cell r="CV908">
            <v>0</v>
          </cell>
          <cell r="CW908">
            <v>0</v>
          </cell>
        </row>
        <row r="909">
          <cell r="B909" t="str">
            <v>สบอ.11 (พิษณุโลก)</v>
          </cell>
          <cell r="O909">
            <v>0</v>
          </cell>
          <cell r="P909">
            <v>1</v>
          </cell>
          <cell r="S909">
            <v>0</v>
          </cell>
          <cell r="V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N909">
            <v>3021</v>
          </cell>
          <cell r="AO909">
            <v>3</v>
          </cell>
          <cell r="AP909">
            <v>48</v>
          </cell>
          <cell r="BU909">
            <v>206225161.09999999</v>
          </cell>
          <cell r="BV909">
            <v>0</v>
          </cell>
          <cell r="BX909">
            <v>0</v>
          </cell>
          <cell r="CV909">
            <v>0</v>
          </cell>
          <cell r="CW909">
            <v>0</v>
          </cell>
        </row>
        <row r="910">
          <cell r="B910" t="str">
            <v>สบอ.11 (พิษณุโลก)</v>
          </cell>
          <cell r="O910">
            <v>0</v>
          </cell>
          <cell r="P910">
            <v>1</v>
          </cell>
          <cell r="S910">
            <v>0</v>
          </cell>
          <cell r="V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N910">
            <v>20</v>
          </cell>
          <cell r="AO910">
            <v>3</v>
          </cell>
          <cell r="AP910">
            <v>36</v>
          </cell>
          <cell r="BU910">
            <v>1422209.54</v>
          </cell>
          <cell r="BV910">
            <v>0</v>
          </cell>
          <cell r="BX910">
            <v>0</v>
          </cell>
          <cell r="CV910">
            <v>0</v>
          </cell>
          <cell r="CW910">
            <v>0</v>
          </cell>
        </row>
        <row r="911">
          <cell r="B911" t="str">
            <v>สบอ.11 (พิษณุโลก)</v>
          </cell>
          <cell r="O911">
            <v>0</v>
          </cell>
          <cell r="P911">
            <v>1</v>
          </cell>
          <cell r="S911">
            <v>0</v>
          </cell>
          <cell r="V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N911">
            <v>27</v>
          </cell>
          <cell r="AO911">
            <v>44</v>
          </cell>
          <cell r="AP911">
            <v>0</v>
          </cell>
          <cell r="BU911">
            <v>1850100.8</v>
          </cell>
          <cell r="BV911">
            <v>0</v>
          </cell>
          <cell r="BX911">
            <v>0</v>
          </cell>
          <cell r="CV911">
            <v>0</v>
          </cell>
          <cell r="CW911">
            <v>0</v>
          </cell>
        </row>
        <row r="912">
          <cell r="B912" t="str">
            <v>ขสป.แม่ตื่น</v>
          </cell>
          <cell r="O912">
            <v>0</v>
          </cell>
          <cell r="P912">
            <v>1</v>
          </cell>
          <cell r="S912">
            <v>0</v>
          </cell>
          <cell r="V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6</v>
          </cell>
          <cell r="AF912">
            <v>1.6</v>
          </cell>
          <cell r="AG912">
            <v>0</v>
          </cell>
          <cell r="AH912">
            <v>0</v>
          </cell>
          <cell r="AN912">
            <v>10</v>
          </cell>
          <cell r="AO912">
            <v>1</v>
          </cell>
          <cell r="AP912">
            <v>28</v>
          </cell>
          <cell r="BU912">
            <v>0</v>
          </cell>
          <cell r="BV912">
            <v>2800</v>
          </cell>
          <cell r="BX912">
            <v>0</v>
          </cell>
          <cell r="CV912">
            <v>0</v>
          </cell>
          <cell r="CW912">
            <v>0</v>
          </cell>
        </row>
        <row r="913">
          <cell r="B913" t="str">
            <v>สบอ.14 (ตาก)</v>
          </cell>
          <cell r="O913">
            <v>1</v>
          </cell>
          <cell r="P913">
            <v>0</v>
          </cell>
          <cell r="S913">
            <v>0</v>
          </cell>
          <cell r="V913">
            <v>1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N913">
            <v>0</v>
          </cell>
          <cell r="AO913">
            <v>0</v>
          </cell>
          <cell r="AP913">
            <v>0</v>
          </cell>
          <cell r="BU913">
            <v>0</v>
          </cell>
          <cell r="BV913">
            <v>0</v>
          </cell>
          <cell r="BX913">
            <v>0</v>
          </cell>
          <cell r="CV913">
            <v>0</v>
          </cell>
          <cell r="CW913">
            <v>0</v>
          </cell>
        </row>
        <row r="914">
          <cell r="B914" t="str">
            <v>สบอ.14 (ตาก)</v>
          </cell>
          <cell r="O914">
            <v>0</v>
          </cell>
          <cell r="P914">
            <v>0</v>
          </cell>
          <cell r="S914">
            <v>1</v>
          </cell>
          <cell r="V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6</v>
          </cell>
          <cell r="AF914">
            <v>0.94</v>
          </cell>
          <cell r="AG914">
            <v>0</v>
          </cell>
          <cell r="AH914">
            <v>0</v>
          </cell>
          <cell r="AN914">
            <v>0</v>
          </cell>
          <cell r="AO914">
            <v>0</v>
          </cell>
          <cell r="AP914">
            <v>0</v>
          </cell>
          <cell r="BU914">
            <v>0</v>
          </cell>
          <cell r="BV914">
            <v>32900</v>
          </cell>
          <cell r="BX914">
            <v>0</v>
          </cell>
          <cell r="CV914">
            <v>0</v>
          </cell>
          <cell r="CW914">
            <v>0</v>
          </cell>
        </row>
        <row r="915">
          <cell r="B915" t="str">
            <v>สบอ.14 (ตาก)</v>
          </cell>
          <cell r="O915">
            <v>0</v>
          </cell>
          <cell r="P915">
            <v>0</v>
          </cell>
          <cell r="S915">
            <v>0</v>
          </cell>
          <cell r="V915">
            <v>1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N915">
            <v>0</v>
          </cell>
          <cell r="AO915">
            <v>0</v>
          </cell>
          <cell r="AP915">
            <v>0</v>
          </cell>
          <cell r="BU915">
            <v>0</v>
          </cell>
          <cell r="BV915">
            <v>400</v>
          </cell>
          <cell r="BX915">
            <v>2</v>
          </cell>
          <cell r="CV915">
            <v>0</v>
          </cell>
          <cell r="CW915">
            <v>0</v>
          </cell>
        </row>
        <row r="916">
          <cell r="B916" t="str">
            <v>สบอ.14 (ตาก)</v>
          </cell>
          <cell r="O916">
            <v>0</v>
          </cell>
          <cell r="P916">
            <v>0</v>
          </cell>
          <cell r="S916">
            <v>1</v>
          </cell>
          <cell r="V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13</v>
          </cell>
          <cell r="AF916">
            <v>3.16</v>
          </cell>
          <cell r="AG916">
            <v>0</v>
          </cell>
          <cell r="AH916">
            <v>0</v>
          </cell>
          <cell r="AN916">
            <v>0</v>
          </cell>
          <cell r="AO916">
            <v>0</v>
          </cell>
          <cell r="AP916">
            <v>0</v>
          </cell>
          <cell r="BU916">
            <v>0</v>
          </cell>
          <cell r="BV916">
            <v>31600</v>
          </cell>
          <cell r="BX916">
            <v>0</v>
          </cell>
          <cell r="CV916">
            <v>0</v>
          </cell>
          <cell r="CW916">
            <v>0</v>
          </cell>
        </row>
        <row r="917">
          <cell r="B917" t="str">
            <v>สบอ.14 (ตาก)</v>
          </cell>
          <cell r="O917">
            <v>0</v>
          </cell>
          <cell r="P917">
            <v>1</v>
          </cell>
          <cell r="S917">
            <v>0</v>
          </cell>
          <cell r="V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N917">
            <v>3</v>
          </cell>
          <cell r="AO917">
            <v>3</v>
          </cell>
          <cell r="AP917">
            <v>83</v>
          </cell>
          <cell r="BU917">
            <v>2700776.47</v>
          </cell>
          <cell r="BV917">
            <v>0</v>
          </cell>
          <cell r="BX917">
            <v>0</v>
          </cell>
          <cell r="CV917">
            <v>0</v>
          </cell>
          <cell r="CW917">
            <v>0</v>
          </cell>
        </row>
        <row r="918">
          <cell r="B918" t="str">
            <v>อช.นายูง-น้ำโสม (เตรียมการ)</v>
          </cell>
          <cell r="O918">
            <v>0</v>
          </cell>
          <cell r="P918">
            <v>1</v>
          </cell>
          <cell r="S918">
            <v>0</v>
          </cell>
          <cell r="V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N918">
            <v>37</v>
          </cell>
          <cell r="AO918">
            <v>3</v>
          </cell>
          <cell r="AP918">
            <v>76</v>
          </cell>
          <cell r="BU918">
            <v>2589185</v>
          </cell>
          <cell r="BV918">
            <v>0</v>
          </cell>
          <cell r="BX918">
            <v>0</v>
          </cell>
          <cell r="CV918">
            <v>0</v>
          </cell>
          <cell r="CW918">
            <v>0</v>
          </cell>
        </row>
        <row r="919">
          <cell r="B919" t="str">
            <v>สบอ.11 (พิษณุโลก)</v>
          </cell>
          <cell r="O919">
            <v>1</v>
          </cell>
          <cell r="P919">
            <v>1</v>
          </cell>
          <cell r="S919">
            <v>0</v>
          </cell>
          <cell r="V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N919">
            <v>78</v>
          </cell>
          <cell r="AO919">
            <v>1</v>
          </cell>
          <cell r="AP919">
            <v>60</v>
          </cell>
          <cell r="BU919">
            <v>5323731.5999999996</v>
          </cell>
          <cell r="BV919">
            <v>0</v>
          </cell>
          <cell r="BX919">
            <v>0</v>
          </cell>
          <cell r="CV919">
            <v>0</v>
          </cell>
          <cell r="CW919">
            <v>0</v>
          </cell>
        </row>
        <row r="920">
          <cell r="B920" t="str">
            <v>อช.แม่วะ</v>
          </cell>
          <cell r="O920">
            <v>0</v>
          </cell>
          <cell r="P920">
            <v>1</v>
          </cell>
          <cell r="S920">
            <v>0</v>
          </cell>
          <cell r="V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N920">
            <v>47</v>
          </cell>
          <cell r="AO920">
            <v>0</v>
          </cell>
          <cell r="AP920">
            <v>0</v>
          </cell>
          <cell r="BU920">
            <v>3196000</v>
          </cell>
          <cell r="BV920">
            <v>0</v>
          </cell>
          <cell r="BX920">
            <v>0</v>
          </cell>
          <cell r="CV920">
            <v>0</v>
          </cell>
          <cell r="CW920">
            <v>0</v>
          </cell>
        </row>
        <row r="921">
          <cell r="B921" t="str">
            <v>ขสป.ภูวัว</v>
          </cell>
          <cell r="O921">
            <v>0</v>
          </cell>
          <cell r="P921">
            <v>1</v>
          </cell>
          <cell r="S921">
            <v>0</v>
          </cell>
          <cell r="V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N921">
            <v>3</v>
          </cell>
          <cell r="AO921">
            <v>1</v>
          </cell>
          <cell r="AP921">
            <v>2</v>
          </cell>
          <cell r="BU921">
            <v>206779.98</v>
          </cell>
          <cell r="BV921">
            <v>0</v>
          </cell>
          <cell r="BX921">
            <v>0</v>
          </cell>
          <cell r="CV921">
            <v>0</v>
          </cell>
          <cell r="CW921">
            <v>0</v>
          </cell>
        </row>
        <row r="922">
          <cell r="B922" t="str">
            <v>สบอ.14 (ตาก)</v>
          </cell>
          <cell r="O922">
            <v>2</v>
          </cell>
          <cell r="P922">
            <v>0</v>
          </cell>
          <cell r="S922">
            <v>0</v>
          </cell>
          <cell r="V922">
            <v>1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N922">
            <v>0</v>
          </cell>
          <cell r="AO922">
            <v>0</v>
          </cell>
          <cell r="AP922">
            <v>0</v>
          </cell>
          <cell r="BU922">
            <v>0</v>
          </cell>
          <cell r="BV922">
            <v>100</v>
          </cell>
          <cell r="BX922">
            <v>0</v>
          </cell>
          <cell r="CV922">
            <v>1</v>
          </cell>
          <cell r="CW922">
            <v>0</v>
          </cell>
        </row>
        <row r="923">
          <cell r="B923" t="str">
            <v>สบอ.14 (ตาก)</v>
          </cell>
          <cell r="O923">
            <v>0</v>
          </cell>
          <cell r="P923">
            <v>1</v>
          </cell>
          <cell r="S923">
            <v>0</v>
          </cell>
          <cell r="V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N923" t="str">
            <v>4</v>
          </cell>
          <cell r="AO923">
            <v>2</v>
          </cell>
          <cell r="AP923" t="str">
            <v>24</v>
          </cell>
          <cell r="BU923">
            <v>430791</v>
          </cell>
          <cell r="BV923">
            <v>0</v>
          </cell>
          <cell r="BX923">
            <v>0</v>
          </cell>
          <cell r="CV923">
            <v>0</v>
          </cell>
          <cell r="CW923">
            <v>0</v>
          </cell>
        </row>
        <row r="924">
          <cell r="B924" t="str">
            <v>สบอ.14 (ตาก)</v>
          </cell>
          <cell r="O924">
            <v>0</v>
          </cell>
          <cell r="P924">
            <v>1</v>
          </cell>
          <cell r="S924">
            <v>0</v>
          </cell>
          <cell r="V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N924">
            <v>2</v>
          </cell>
          <cell r="AO924">
            <v>1</v>
          </cell>
          <cell r="AP924">
            <v>34</v>
          </cell>
          <cell r="BU924">
            <v>159350</v>
          </cell>
          <cell r="BV924">
            <v>0</v>
          </cell>
          <cell r="BX924">
            <v>0</v>
          </cell>
          <cell r="CV924">
            <v>0</v>
          </cell>
          <cell r="CW924">
            <v>0</v>
          </cell>
        </row>
        <row r="925">
          <cell r="B925" t="str">
            <v>สบอ.14 (ตาก)</v>
          </cell>
          <cell r="O925">
            <v>0</v>
          </cell>
          <cell r="P925">
            <v>0</v>
          </cell>
          <cell r="S925">
            <v>1</v>
          </cell>
          <cell r="V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44</v>
          </cell>
          <cell r="AH925">
            <v>2.57</v>
          </cell>
          <cell r="AN925">
            <v>0</v>
          </cell>
          <cell r="AO925">
            <v>0</v>
          </cell>
          <cell r="AP925">
            <v>0</v>
          </cell>
          <cell r="BU925">
            <v>0</v>
          </cell>
          <cell r="BV925">
            <v>51400</v>
          </cell>
          <cell r="BX925">
            <v>0</v>
          </cell>
          <cell r="CV925">
            <v>0</v>
          </cell>
          <cell r="CW925">
            <v>0</v>
          </cell>
        </row>
        <row r="926">
          <cell r="B926" t="str">
            <v>อช.ต้นสักใหญ่</v>
          </cell>
          <cell r="O926">
            <v>1</v>
          </cell>
          <cell r="P926">
            <v>0</v>
          </cell>
          <cell r="S926">
            <v>0</v>
          </cell>
          <cell r="V926">
            <v>1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N926">
            <v>0</v>
          </cell>
          <cell r="AO926">
            <v>0</v>
          </cell>
          <cell r="AP926">
            <v>0</v>
          </cell>
          <cell r="BU926">
            <v>0</v>
          </cell>
          <cell r="BV926">
            <v>0</v>
          </cell>
          <cell r="BX926">
            <v>0</v>
          </cell>
          <cell r="CV926">
            <v>10</v>
          </cell>
          <cell r="CW926">
            <v>0</v>
          </cell>
        </row>
        <row r="927">
          <cell r="B927" t="str">
            <v>ขหล.เขาค้อ</v>
          </cell>
          <cell r="O927">
            <v>1</v>
          </cell>
          <cell r="P927">
            <v>0</v>
          </cell>
          <cell r="S927">
            <v>0</v>
          </cell>
          <cell r="V927">
            <v>1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N927">
            <v>0</v>
          </cell>
          <cell r="AO927">
            <v>0</v>
          </cell>
          <cell r="AP927">
            <v>0</v>
          </cell>
          <cell r="BU927">
            <v>0</v>
          </cell>
          <cell r="BV927">
            <v>0</v>
          </cell>
          <cell r="BX927">
            <v>0</v>
          </cell>
          <cell r="CV927">
            <v>17</v>
          </cell>
          <cell r="CW927">
            <v>0</v>
          </cell>
        </row>
        <row r="928">
          <cell r="B928" t="str">
            <v>ขหล.เขาค้อ</v>
          </cell>
          <cell r="O928">
            <v>1</v>
          </cell>
          <cell r="P928">
            <v>0</v>
          </cell>
          <cell r="S928">
            <v>0</v>
          </cell>
          <cell r="V928">
            <v>1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N928">
            <v>0</v>
          </cell>
          <cell r="AO928">
            <v>0</v>
          </cell>
          <cell r="AP928">
            <v>0</v>
          </cell>
          <cell r="BU928">
            <v>0</v>
          </cell>
          <cell r="BV928">
            <v>500</v>
          </cell>
          <cell r="BX928">
            <v>0</v>
          </cell>
          <cell r="CV928">
            <v>3</v>
          </cell>
          <cell r="CW928">
            <v>0</v>
          </cell>
        </row>
        <row r="929">
          <cell r="B929" t="str">
            <v>ขสป.ภูผาแดง</v>
          </cell>
          <cell r="O929">
            <v>0</v>
          </cell>
          <cell r="P929">
            <v>0</v>
          </cell>
          <cell r="S929">
            <v>0</v>
          </cell>
          <cell r="V929">
            <v>1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N929">
            <v>0</v>
          </cell>
          <cell r="AO929">
            <v>0</v>
          </cell>
          <cell r="AP929">
            <v>0</v>
          </cell>
          <cell r="BU929">
            <v>0</v>
          </cell>
          <cell r="BV929">
            <v>3710</v>
          </cell>
          <cell r="BX929">
            <v>0</v>
          </cell>
          <cell r="CV929">
            <v>3</v>
          </cell>
          <cell r="CW929">
            <v>5.75</v>
          </cell>
        </row>
        <row r="930">
          <cell r="B930" t="str">
            <v>ขสป.ภูผาแดง</v>
          </cell>
          <cell r="O930">
            <v>1</v>
          </cell>
          <cell r="P930">
            <v>0</v>
          </cell>
          <cell r="S930">
            <v>0</v>
          </cell>
          <cell r="V930">
            <v>1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N930">
            <v>0</v>
          </cell>
          <cell r="AO930">
            <v>0</v>
          </cell>
          <cell r="AP930">
            <v>0</v>
          </cell>
          <cell r="BU930">
            <v>0</v>
          </cell>
          <cell r="BV930">
            <v>4600</v>
          </cell>
          <cell r="BX930">
            <v>0</v>
          </cell>
          <cell r="CV930">
            <v>11</v>
          </cell>
          <cell r="CW930">
            <v>7.37</v>
          </cell>
        </row>
        <row r="931">
          <cell r="B931" t="str">
            <v>ขหล.เขาค้อ</v>
          </cell>
          <cell r="O931">
            <v>1</v>
          </cell>
          <cell r="P931">
            <v>0</v>
          </cell>
          <cell r="S931">
            <v>0</v>
          </cell>
          <cell r="V931">
            <v>1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N931">
            <v>0</v>
          </cell>
          <cell r="AO931">
            <v>0</v>
          </cell>
          <cell r="AP931">
            <v>0</v>
          </cell>
          <cell r="BU931">
            <v>0</v>
          </cell>
          <cell r="BV931">
            <v>0</v>
          </cell>
          <cell r="BX931">
            <v>0</v>
          </cell>
          <cell r="CV931">
            <v>13</v>
          </cell>
          <cell r="CW931">
            <v>28</v>
          </cell>
        </row>
        <row r="932">
          <cell r="B932" t="str">
            <v>อช.เขาค้อ</v>
          </cell>
          <cell r="O932">
            <v>1</v>
          </cell>
          <cell r="P932">
            <v>0</v>
          </cell>
          <cell r="S932">
            <v>0</v>
          </cell>
          <cell r="V932">
            <v>1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N932">
            <v>0</v>
          </cell>
          <cell r="AO932">
            <v>0</v>
          </cell>
          <cell r="AP932">
            <v>0</v>
          </cell>
          <cell r="BU932">
            <v>0</v>
          </cell>
          <cell r="BV932">
            <v>75</v>
          </cell>
          <cell r="BX932">
            <v>0</v>
          </cell>
          <cell r="CV932">
            <v>0</v>
          </cell>
          <cell r="CW932">
            <v>0</v>
          </cell>
        </row>
        <row r="933">
          <cell r="B933" t="str">
            <v>อช.ลำน้ำน่าน</v>
          </cell>
          <cell r="O933">
            <v>0</v>
          </cell>
          <cell r="P933">
            <v>0</v>
          </cell>
          <cell r="S933">
            <v>1</v>
          </cell>
          <cell r="V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N933">
            <v>0</v>
          </cell>
          <cell r="AO933">
            <v>0</v>
          </cell>
          <cell r="AP933">
            <v>0</v>
          </cell>
          <cell r="BU933">
            <v>0</v>
          </cell>
          <cell r="BV933">
            <v>0</v>
          </cell>
          <cell r="BX933">
            <v>0</v>
          </cell>
          <cell r="CV933">
            <v>0</v>
          </cell>
          <cell r="CW933">
            <v>0</v>
          </cell>
        </row>
        <row r="934">
          <cell r="B934" t="str">
            <v>อช.ภูพาน</v>
          </cell>
          <cell r="O934">
            <v>1</v>
          </cell>
          <cell r="P934">
            <v>0</v>
          </cell>
          <cell r="S934">
            <v>1</v>
          </cell>
          <cell r="V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2</v>
          </cell>
          <cell r="AF934">
            <v>0.92</v>
          </cell>
          <cell r="AG934">
            <v>0</v>
          </cell>
          <cell r="AH934">
            <v>0</v>
          </cell>
          <cell r="AN934">
            <v>0</v>
          </cell>
          <cell r="AO934">
            <v>0</v>
          </cell>
          <cell r="AP934">
            <v>0</v>
          </cell>
          <cell r="BU934">
            <v>0</v>
          </cell>
          <cell r="BV934">
            <v>9200</v>
          </cell>
          <cell r="BX934">
            <v>0</v>
          </cell>
          <cell r="CV934">
            <v>0</v>
          </cell>
          <cell r="CW934">
            <v>0</v>
          </cell>
        </row>
        <row r="935">
          <cell r="B935" t="str">
            <v>ขหล.เขาน้อย-เขาประดู่</v>
          </cell>
          <cell r="O935">
            <v>0</v>
          </cell>
          <cell r="P935">
            <v>0</v>
          </cell>
          <cell r="S935">
            <v>1</v>
          </cell>
          <cell r="V935">
            <v>0</v>
          </cell>
          <cell r="AA935">
            <v>8</v>
          </cell>
          <cell r="AB935">
            <v>0.08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N935">
            <v>0</v>
          </cell>
          <cell r="AO935">
            <v>0</v>
          </cell>
          <cell r="AP935">
            <v>0</v>
          </cell>
          <cell r="BU935">
            <v>0</v>
          </cell>
          <cell r="BV935">
            <v>0</v>
          </cell>
          <cell r="BX935">
            <v>0</v>
          </cell>
          <cell r="CV935">
            <v>0</v>
          </cell>
          <cell r="CW935">
            <v>0</v>
          </cell>
        </row>
        <row r="936">
          <cell r="B936" t="str">
            <v>อช.ขุนพะวอ</v>
          </cell>
          <cell r="O936">
            <v>0</v>
          </cell>
          <cell r="P936">
            <v>1</v>
          </cell>
          <cell r="S936">
            <v>0</v>
          </cell>
          <cell r="V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N936">
            <v>100</v>
          </cell>
          <cell r="AO936">
            <v>0</v>
          </cell>
          <cell r="AP936">
            <v>0</v>
          </cell>
          <cell r="BU936">
            <v>0</v>
          </cell>
          <cell r="BV936">
            <v>0</v>
          </cell>
          <cell r="BX936">
            <v>0</v>
          </cell>
          <cell r="CV936">
            <v>0</v>
          </cell>
          <cell r="CW936">
            <v>0</v>
          </cell>
        </row>
        <row r="937">
          <cell r="B937" t="str">
            <v>อช.แม่ปิง</v>
          </cell>
          <cell r="O937">
            <v>0</v>
          </cell>
          <cell r="P937">
            <v>1</v>
          </cell>
          <cell r="S937">
            <v>0</v>
          </cell>
          <cell r="V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N937">
            <v>1000</v>
          </cell>
          <cell r="AO937">
            <v>0</v>
          </cell>
          <cell r="AP937">
            <v>0</v>
          </cell>
          <cell r="BU937">
            <v>68244220</v>
          </cell>
          <cell r="BV937">
            <v>0</v>
          </cell>
          <cell r="BX937">
            <v>0</v>
          </cell>
          <cell r="CV937">
            <v>0</v>
          </cell>
          <cell r="CW937">
            <v>0</v>
          </cell>
        </row>
        <row r="938">
          <cell r="B938" t="str">
            <v>ขสป.ภูผาแดง</v>
          </cell>
          <cell r="O938">
            <v>1</v>
          </cell>
          <cell r="P938">
            <v>0</v>
          </cell>
          <cell r="S938">
            <v>0</v>
          </cell>
          <cell r="V938">
            <v>1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N938">
            <v>0</v>
          </cell>
          <cell r="AO938">
            <v>0</v>
          </cell>
          <cell r="AP938">
            <v>0</v>
          </cell>
          <cell r="BU938">
            <v>1100</v>
          </cell>
          <cell r="BV938">
            <v>0</v>
          </cell>
          <cell r="BX938">
            <v>0</v>
          </cell>
          <cell r="CV938">
            <v>3</v>
          </cell>
          <cell r="CW938">
            <v>0</v>
          </cell>
        </row>
        <row r="939">
          <cell r="B939" t="str">
            <v>อช.ภูพาน</v>
          </cell>
          <cell r="O939">
            <v>1</v>
          </cell>
          <cell r="P939">
            <v>0</v>
          </cell>
          <cell r="S939">
            <v>0</v>
          </cell>
          <cell r="V939">
            <v>1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N939">
            <v>0</v>
          </cell>
          <cell r="AO939">
            <v>0</v>
          </cell>
          <cell r="AP939">
            <v>0</v>
          </cell>
          <cell r="BU939">
            <v>0</v>
          </cell>
          <cell r="BV939">
            <v>350</v>
          </cell>
          <cell r="BX939">
            <v>0</v>
          </cell>
          <cell r="CV939">
            <v>2</v>
          </cell>
          <cell r="CW939">
            <v>0</v>
          </cell>
        </row>
        <row r="940">
          <cell r="B940" t="str">
            <v>ด่านตรวจสัตว์ป่าหนองคาย</v>
          </cell>
          <cell r="O940">
            <v>0</v>
          </cell>
          <cell r="P940">
            <v>0</v>
          </cell>
          <cell r="S940">
            <v>0</v>
          </cell>
          <cell r="V940">
            <v>1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N940">
            <v>0</v>
          </cell>
          <cell r="AO940">
            <v>0</v>
          </cell>
          <cell r="AP940">
            <v>0</v>
          </cell>
          <cell r="BU940">
            <v>0</v>
          </cell>
          <cell r="BV940">
            <v>0</v>
          </cell>
          <cell r="BX940">
            <v>0</v>
          </cell>
          <cell r="CV940">
            <v>11</v>
          </cell>
          <cell r="CW940">
            <v>0</v>
          </cell>
        </row>
        <row r="941">
          <cell r="B941" t="str">
            <v>อช.คลองวังเจ้า</v>
          </cell>
          <cell r="O941">
            <v>0</v>
          </cell>
          <cell r="P941">
            <v>0</v>
          </cell>
          <cell r="S941">
            <v>0</v>
          </cell>
          <cell r="V941">
            <v>1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N941">
            <v>0</v>
          </cell>
          <cell r="AO941">
            <v>0</v>
          </cell>
          <cell r="AP941">
            <v>0</v>
          </cell>
          <cell r="BU941">
            <v>0</v>
          </cell>
          <cell r="BV941">
            <v>0</v>
          </cell>
          <cell r="BX941">
            <v>0</v>
          </cell>
          <cell r="CV941">
            <v>0</v>
          </cell>
          <cell r="CW941">
            <v>0</v>
          </cell>
        </row>
        <row r="942">
          <cell r="B942" t="str">
            <v>สปป.2 (ภาคตะวันออกเฉียงเหนือ)</v>
          </cell>
          <cell r="O942">
            <v>0</v>
          </cell>
          <cell r="P942">
            <v>1</v>
          </cell>
          <cell r="S942">
            <v>0</v>
          </cell>
          <cell r="V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N942">
            <v>0</v>
          </cell>
          <cell r="AO942">
            <v>2</v>
          </cell>
          <cell r="AP942">
            <v>92</v>
          </cell>
          <cell r="BU942">
            <v>49818.2</v>
          </cell>
          <cell r="BV942">
            <v>0</v>
          </cell>
          <cell r="BX942">
            <v>0</v>
          </cell>
          <cell r="CV942">
            <v>0</v>
          </cell>
          <cell r="CW942">
            <v>0</v>
          </cell>
        </row>
        <row r="943">
          <cell r="B943" t="str">
            <v>สปป.2 (ภาคตะวันออกเฉียงเหนือ)</v>
          </cell>
          <cell r="O943">
            <v>0</v>
          </cell>
          <cell r="P943">
            <v>1</v>
          </cell>
          <cell r="S943">
            <v>0</v>
          </cell>
          <cell r="V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N943">
            <v>12</v>
          </cell>
          <cell r="AO943">
            <v>2</v>
          </cell>
          <cell r="AP943">
            <v>48</v>
          </cell>
          <cell r="BU943">
            <v>861242.05</v>
          </cell>
          <cell r="BV943">
            <v>0</v>
          </cell>
          <cell r="BX943">
            <v>0</v>
          </cell>
          <cell r="CV943">
            <v>0</v>
          </cell>
          <cell r="CW943">
            <v>0</v>
          </cell>
        </row>
        <row r="944">
          <cell r="B944" t="str">
            <v>สปป.2 (ภาคตะวันออกเฉียงเหนือ)</v>
          </cell>
          <cell r="O944">
            <v>0</v>
          </cell>
          <cell r="P944">
            <v>0</v>
          </cell>
          <cell r="S944">
            <v>1</v>
          </cell>
          <cell r="V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5</v>
          </cell>
          <cell r="AH944">
            <v>0.26</v>
          </cell>
          <cell r="AN944">
            <v>0</v>
          </cell>
          <cell r="AO944">
            <v>0</v>
          </cell>
          <cell r="AP944">
            <v>0</v>
          </cell>
          <cell r="BU944">
            <v>0</v>
          </cell>
          <cell r="BV944">
            <v>5000</v>
          </cell>
          <cell r="BX944">
            <v>0</v>
          </cell>
          <cell r="CV944">
            <v>0</v>
          </cell>
          <cell r="CW944">
            <v>0</v>
          </cell>
        </row>
        <row r="945">
          <cell r="B945" t="str">
            <v>สปป.2 (ภาคตะวันออกเฉียงเหนือ)</v>
          </cell>
          <cell r="O945">
            <v>0</v>
          </cell>
          <cell r="P945">
            <v>0</v>
          </cell>
          <cell r="S945">
            <v>1</v>
          </cell>
          <cell r="V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12</v>
          </cell>
          <cell r="AF945">
            <v>0.84899999999999998</v>
          </cell>
          <cell r="AG945">
            <v>41</v>
          </cell>
          <cell r="AH945">
            <v>0.34</v>
          </cell>
          <cell r="AN945">
            <v>0</v>
          </cell>
          <cell r="AO945">
            <v>0</v>
          </cell>
          <cell r="AP945">
            <v>0</v>
          </cell>
          <cell r="BU945">
            <v>0</v>
          </cell>
          <cell r="BV945">
            <v>0</v>
          </cell>
          <cell r="BX945">
            <v>0</v>
          </cell>
          <cell r="CV945">
            <v>0</v>
          </cell>
          <cell r="CW945">
            <v>0</v>
          </cell>
        </row>
        <row r="946">
          <cell r="B946" t="str">
            <v>สปป.2 (ภาคตะวันออกเฉียงเหนือ)</v>
          </cell>
          <cell r="O946">
            <v>0</v>
          </cell>
          <cell r="P946">
            <v>0</v>
          </cell>
          <cell r="S946">
            <v>1</v>
          </cell>
          <cell r="V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128</v>
          </cell>
          <cell r="AF946">
            <v>0.32</v>
          </cell>
          <cell r="AG946">
            <v>0</v>
          </cell>
          <cell r="AH946">
            <v>0</v>
          </cell>
          <cell r="AN946">
            <v>0</v>
          </cell>
          <cell r="AO946">
            <v>0</v>
          </cell>
          <cell r="AP946">
            <v>0</v>
          </cell>
          <cell r="BU946">
            <v>0</v>
          </cell>
          <cell r="BV946">
            <v>10000</v>
          </cell>
          <cell r="BX946">
            <v>0</v>
          </cell>
          <cell r="CV946">
            <v>0</v>
          </cell>
          <cell r="CW946">
            <v>0</v>
          </cell>
        </row>
        <row r="947">
          <cell r="B947" t="str">
            <v>สปป.2 (ภาคตะวันออกเฉียงเหนือ)</v>
          </cell>
          <cell r="O947">
            <v>0</v>
          </cell>
          <cell r="P947">
            <v>0</v>
          </cell>
          <cell r="S947">
            <v>0</v>
          </cell>
          <cell r="V947">
            <v>1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N947">
            <v>0</v>
          </cell>
          <cell r="AO947">
            <v>0</v>
          </cell>
          <cell r="AP947">
            <v>0</v>
          </cell>
          <cell r="BU947">
            <v>0</v>
          </cell>
          <cell r="BV947">
            <v>0</v>
          </cell>
          <cell r="BX947">
            <v>1</v>
          </cell>
          <cell r="CV947">
            <v>0</v>
          </cell>
          <cell r="CW947">
            <v>0</v>
          </cell>
        </row>
        <row r="948">
          <cell r="B948" t="str">
            <v>สปป.2 (ภาคตะวันออกเฉียงเหนือ)</v>
          </cell>
          <cell r="O948">
            <v>1</v>
          </cell>
          <cell r="P948">
            <v>0</v>
          </cell>
          <cell r="S948">
            <v>1</v>
          </cell>
          <cell r="V948">
            <v>0</v>
          </cell>
          <cell r="AA948">
            <v>7</v>
          </cell>
          <cell r="AB948">
            <v>0.77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N948">
            <v>0</v>
          </cell>
          <cell r="AO948">
            <v>0</v>
          </cell>
          <cell r="AP948">
            <v>0</v>
          </cell>
          <cell r="BU948">
            <v>0</v>
          </cell>
          <cell r="BV948">
            <v>0</v>
          </cell>
          <cell r="BX948">
            <v>0</v>
          </cell>
          <cell r="CV948">
            <v>0</v>
          </cell>
          <cell r="CW948">
            <v>0</v>
          </cell>
        </row>
        <row r="949">
          <cell r="B949" t="str">
            <v>สบอ.14 (ตาก)</v>
          </cell>
          <cell r="O949">
            <v>0</v>
          </cell>
          <cell r="P949">
            <v>1</v>
          </cell>
          <cell r="S949">
            <v>0</v>
          </cell>
          <cell r="V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N949">
            <v>10</v>
          </cell>
          <cell r="AO949">
            <v>2</v>
          </cell>
          <cell r="AP949">
            <v>20</v>
          </cell>
          <cell r="BU949">
            <v>719976.52</v>
          </cell>
          <cell r="BV949">
            <v>0</v>
          </cell>
          <cell r="BX949">
            <v>0</v>
          </cell>
          <cell r="CV949">
            <v>0</v>
          </cell>
          <cell r="CW949">
            <v>0</v>
          </cell>
        </row>
        <row r="950">
          <cell r="B950" t="str">
            <v>สบอ.14 (ตาก)</v>
          </cell>
          <cell r="O950">
            <v>0</v>
          </cell>
          <cell r="P950">
            <v>1</v>
          </cell>
          <cell r="S950">
            <v>0</v>
          </cell>
          <cell r="V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N950">
            <v>7</v>
          </cell>
          <cell r="AO950">
            <v>0</v>
          </cell>
          <cell r="AP950">
            <v>53</v>
          </cell>
          <cell r="BU950">
            <v>486751</v>
          </cell>
          <cell r="BV950">
            <v>0</v>
          </cell>
          <cell r="BX950">
            <v>0</v>
          </cell>
          <cell r="CV950">
            <v>0</v>
          </cell>
          <cell r="CW950">
            <v>0</v>
          </cell>
        </row>
        <row r="951">
          <cell r="B951" t="str">
            <v>อช.คลองวังเจ้า</v>
          </cell>
          <cell r="O951">
            <v>1</v>
          </cell>
          <cell r="P951">
            <v>0</v>
          </cell>
          <cell r="S951">
            <v>0</v>
          </cell>
          <cell r="V951">
            <v>1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N951">
            <v>0</v>
          </cell>
          <cell r="AO951">
            <v>0</v>
          </cell>
          <cell r="AP951">
            <v>0</v>
          </cell>
          <cell r="BU951">
            <v>0</v>
          </cell>
          <cell r="BV951">
            <v>0</v>
          </cell>
          <cell r="BX951">
            <v>3</v>
          </cell>
          <cell r="CV951">
            <v>0</v>
          </cell>
          <cell r="CW951">
            <v>0</v>
          </cell>
        </row>
        <row r="952">
          <cell r="B952" t="str">
            <v>ขสป.เขาสนามเพรียง</v>
          </cell>
          <cell r="O952">
            <v>2</v>
          </cell>
          <cell r="P952">
            <v>0</v>
          </cell>
          <cell r="S952">
            <v>0</v>
          </cell>
          <cell r="V952">
            <v>1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N952">
            <v>0</v>
          </cell>
          <cell r="AO952">
            <v>0</v>
          </cell>
          <cell r="AP952">
            <v>0</v>
          </cell>
          <cell r="BU952">
            <v>0</v>
          </cell>
          <cell r="BV952">
            <v>0</v>
          </cell>
          <cell r="BX952">
            <v>4</v>
          </cell>
          <cell r="CV952">
            <v>0</v>
          </cell>
          <cell r="CW952">
            <v>0</v>
          </cell>
        </row>
        <row r="953">
          <cell r="B953" t="str">
            <v>อช.ภูผายล</v>
          </cell>
          <cell r="O953">
            <v>0</v>
          </cell>
          <cell r="P953">
            <v>0</v>
          </cell>
          <cell r="S953">
            <v>1</v>
          </cell>
          <cell r="V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3</v>
          </cell>
          <cell r="AH953">
            <v>0.1</v>
          </cell>
          <cell r="AN953">
            <v>0</v>
          </cell>
          <cell r="AO953">
            <v>0</v>
          </cell>
          <cell r="AP953">
            <v>0</v>
          </cell>
          <cell r="BU953">
            <v>0</v>
          </cell>
          <cell r="BV953">
            <v>6000</v>
          </cell>
          <cell r="BX953">
            <v>0</v>
          </cell>
          <cell r="CV953">
            <v>0</v>
          </cell>
          <cell r="CW953">
            <v>0</v>
          </cell>
        </row>
        <row r="954">
          <cell r="B954" t="str">
            <v>ขสป.ห้วยขาแข้ง</v>
          </cell>
          <cell r="O954">
            <v>0</v>
          </cell>
          <cell r="P954">
            <v>0</v>
          </cell>
          <cell r="S954">
            <v>0</v>
          </cell>
          <cell r="V954">
            <v>1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N954">
            <v>0</v>
          </cell>
          <cell r="AO954">
            <v>0</v>
          </cell>
          <cell r="AP954">
            <v>0</v>
          </cell>
          <cell r="BU954">
            <v>0</v>
          </cell>
          <cell r="BV954">
            <v>0</v>
          </cell>
          <cell r="BX954">
            <v>4</v>
          </cell>
          <cell r="CV954">
            <v>0</v>
          </cell>
          <cell r="CW954">
            <v>0</v>
          </cell>
        </row>
        <row r="955">
          <cell r="B955" t="str">
            <v>ขสป.ห้วยขาแข้ง</v>
          </cell>
          <cell r="O955">
            <v>1</v>
          </cell>
          <cell r="P955">
            <v>0</v>
          </cell>
          <cell r="S955">
            <v>0</v>
          </cell>
          <cell r="V955">
            <v>1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N955">
            <v>0</v>
          </cell>
          <cell r="AO955">
            <v>0</v>
          </cell>
          <cell r="AP955">
            <v>0</v>
          </cell>
          <cell r="BU955">
            <v>0</v>
          </cell>
          <cell r="BV955">
            <v>0</v>
          </cell>
          <cell r="BX955">
            <v>1</v>
          </cell>
          <cell r="CV955">
            <v>0</v>
          </cell>
          <cell r="CW955">
            <v>0</v>
          </cell>
        </row>
        <row r="956">
          <cell r="B956" t="str">
            <v>ขสป.ภูเมี่ยงและภูทอง</v>
          </cell>
          <cell r="O956">
            <v>0</v>
          </cell>
          <cell r="P956">
            <v>0</v>
          </cell>
          <cell r="S956">
            <v>1</v>
          </cell>
          <cell r="V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2</v>
          </cell>
          <cell r="AF956">
            <v>1.1299999999999999</v>
          </cell>
          <cell r="AG956">
            <v>0</v>
          </cell>
          <cell r="AH956">
            <v>0</v>
          </cell>
          <cell r="AN956">
            <v>0</v>
          </cell>
          <cell r="AO956">
            <v>0</v>
          </cell>
          <cell r="AP956">
            <v>0</v>
          </cell>
          <cell r="BU956">
            <v>0</v>
          </cell>
          <cell r="BV956">
            <v>11300</v>
          </cell>
          <cell r="BX956">
            <v>2</v>
          </cell>
          <cell r="CV956">
            <v>0</v>
          </cell>
          <cell r="CW956">
            <v>0</v>
          </cell>
        </row>
        <row r="957">
          <cell r="B957" t="str">
            <v>อช.ภูเก้า-ภูพานคำ</v>
          </cell>
          <cell r="O957">
            <v>1</v>
          </cell>
          <cell r="P957">
            <v>0</v>
          </cell>
          <cell r="S957">
            <v>1</v>
          </cell>
          <cell r="V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1</v>
          </cell>
          <cell r="AH957">
            <v>0.04</v>
          </cell>
          <cell r="AN957">
            <v>0</v>
          </cell>
          <cell r="AO957">
            <v>0</v>
          </cell>
          <cell r="AP957">
            <v>0</v>
          </cell>
          <cell r="BU957">
            <v>0</v>
          </cell>
          <cell r="BV957">
            <v>250</v>
          </cell>
          <cell r="BX957">
            <v>0</v>
          </cell>
          <cell r="CV957">
            <v>0</v>
          </cell>
          <cell r="CW957">
            <v>0</v>
          </cell>
        </row>
        <row r="958">
          <cell r="B958" t="str">
            <v>อช.ภูเก้า-ภูพานคำ</v>
          </cell>
          <cell r="O958">
            <v>1</v>
          </cell>
          <cell r="P958">
            <v>0</v>
          </cell>
          <cell r="S958">
            <v>1</v>
          </cell>
          <cell r="V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3</v>
          </cell>
          <cell r="AF958">
            <v>1.88</v>
          </cell>
          <cell r="AG958">
            <v>0</v>
          </cell>
          <cell r="AH958">
            <v>0</v>
          </cell>
          <cell r="AN958">
            <v>0</v>
          </cell>
          <cell r="AO958">
            <v>0</v>
          </cell>
          <cell r="AP958">
            <v>0</v>
          </cell>
          <cell r="BU958">
            <v>0</v>
          </cell>
          <cell r="BV958">
            <v>18800</v>
          </cell>
          <cell r="BX958">
            <v>0</v>
          </cell>
          <cell r="CV958">
            <v>0</v>
          </cell>
          <cell r="CW958">
            <v>0</v>
          </cell>
        </row>
        <row r="959">
          <cell r="B959" t="str">
            <v>อช.ภูพาน</v>
          </cell>
          <cell r="O959">
            <v>2</v>
          </cell>
          <cell r="P959">
            <v>0</v>
          </cell>
          <cell r="S959">
            <v>0</v>
          </cell>
          <cell r="V959">
            <v>1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N959">
            <v>0</v>
          </cell>
          <cell r="AO959">
            <v>0</v>
          </cell>
          <cell r="AP959">
            <v>0</v>
          </cell>
          <cell r="BU959">
            <v>0</v>
          </cell>
          <cell r="BV959">
            <v>4500</v>
          </cell>
          <cell r="BX959">
            <v>0</v>
          </cell>
          <cell r="CV959">
            <v>1</v>
          </cell>
          <cell r="CW959">
            <v>0</v>
          </cell>
        </row>
        <row r="960">
          <cell r="B960" t="str">
            <v>อช.ลำน้ำน่าน</v>
          </cell>
          <cell r="O960">
            <v>0</v>
          </cell>
          <cell r="P960">
            <v>1</v>
          </cell>
          <cell r="S960">
            <v>0</v>
          </cell>
          <cell r="V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N960">
            <v>1</v>
          </cell>
          <cell r="AO960">
            <v>0</v>
          </cell>
          <cell r="AP960">
            <v>8</v>
          </cell>
          <cell r="BU960">
            <v>69609</v>
          </cell>
          <cell r="BV960">
            <v>0</v>
          </cell>
          <cell r="BX960">
            <v>0</v>
          </cell>
          <cell r="CV960">
            <v>0</v>
          </cell>
          <cell r="CW960">
            <v>0</v>
          </cell>
        </row>
        <row r="961">
          <cell r="B961" t="str">
            <v>อช.ลำน้ำน่าน</v>
          </cell>
          <cell r="O961">
            <v>0</v>
          </cell>
          <cell r="P961">
            <v>0</v>
          </cell>
          <cell r="S961">
            <v>1</v>
          </cell>
          <cell r="V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22</v>
          </cell>
          <cell r="AH961">
            <v>0.23</v>
          </cell>
          <cell r="AN961">
            <v>0</v>
          </cell>
          <cell r="AO961">
            <v>0</v>
          </cell>
          <cell r="AP961">
            <v>0</v>
          </cell>
          <cell r="BU961">
            <v>0</v>
          </cell>
          <cell r="BV961">
            <v>3000</v>
          </cell>
          <cell r="BX961">
            <v>0</v>
          </cell>
          <cell r="CV961">
            <v>0</v>
          </cell>
          <cell r="CW961">
            <v>0</v>
          </cell>
        </row>
        <row r="962">
          <cell r="B962" t="str">
            <v>อช.ลำน้ำน่าน</v>
          </cell>
          <cell r="O962">
            <v>0</v>
          </cell>
          <cell r="P962">
            <v>1</v>
          </cell>
          <cell r="S962">
            <v>0</v>
          </cell>
          <cell r="V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N962">
            <v>1</v>
          </cell>
          <cell r="AO962">
            <v>2</v>
          </cell>
          <cell r="AP962">
            <v>16</v>
          </cell>
          <cell r="BU962">
            <v>105096</v>
          </cell>
          <cell r="BV962">
            <v>0</v>
          </cell>
          <cell r="BX962">
            <v>0</v>
          </cell>
          <cell r="CV962">
            <v>0</v>
          </cell>
          <cell r="CW962">
            <v>0</v>
          </cell>
        </row>
        <row r="963">
          <cell r="B963" t="str">
            <v>อช.แม่ปิง</v>
          </cell>
          <cell r="O963">
            <v>0</v>
          </cell>
          <cell r="P963">
            <v>1</v>
          </cell>
          <cell r="S963">
            <v>0</v>
          </cell>
          <cell r="V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N963">
            <v>8</v>
          </cell>
          <cell r="AO963">
            <v>1</v>
          </cell>
          <cell r="AP963">
            <v>96</v>
          </cell>
          <cell r="BU963">
            <v>579393</v>
          </cell>
          <cell r="BV963">
            <v>0</v>
          </cell>
          <cell r="BX963">
            <v>0</v>
          </cell>
          <cell r="CV963">
            <v>0</v>
          </cell>
          <cell r="CW963">
            <v>0</v>
          </cell>
        </row>
        <row r="964">
          <cell r="B964" t="str">
            <v>ขสป.ห้วยขาแข้ง</v>
          </cell>
          <cell r="O964">
            <v>1</v>
          </cell>
          <cell r="P964">
            <v>0</v>
          </cell>
          <cell r="S964">
            <v>0</v>
          </cell>
          <cell r="V964">
            <v>1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N964">
            <v>0</v>
          </cell>
          <cell r="AO964">
            <v>0</v>
          </cell>
          <cell r="AP964">
            <v>0</v>
          </cell>
          <cell r="BU964">
            <v>0</v>
          </cell>
          <cell r="BV964">
            <v>0</v>
          </cell>
          <cell r="BX964">
            <v>1</v>
          </cell>
          <cell r="CV964">
            <v>0</v>
          </cell>
          <cell r="CW964">
            <v>0</v>
          </cell>
        </row>
        <row r="965">
          <cell r="B965" t="str">
            <v>อช.ภูผายล</v>
          </cell>
          <cell r="O965">
            <v>0</v>
          </cell>
          <cell r="P965">
            <v>1</v>
          </cell>
          <cell r="S965">
            <v>0</v>
          </cell>
          <cell r="V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N965">
            <v>14</v>
          </cell>
          <cell r="AO965">
            <v>3</v>
          </cell>
          <cell r="AP965">
            <v>67</v>
          </cell>
          <cell r="BU965">
            <v>1018033</v>
          </cell>
          <cell r="BV965">
            <v>0</v>
          </cell>
          <cell r="BX965">
            <v>0</v>
          </cell>
          <cell r="CV965">
            <v>0</v>
          </cell>
          <cell r="CW965">
            <v>0</v>
          </cell>
        </row>
        <row r="966">
          <cell r="B966" t="str">
            <v>อช.ทุ่งแสลงหลวง</v>
          </cell>
          <cell r="O966">
            <v>0</v>
          </cell>
          <cell r="P966">
            <v>0</v>
          </cell>
          <cell r="S966">
            <v>0</v>
          </cell>
          <cell r="V966">
            <v>1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N966">
            <v>0</v>
          </cell>
          <cell r="AO966">
            <v>0</v>
          </cell>
          <cell r="AP966">
            <v>0</v>
          </cell>
          <cell r="BU966">
            <v>0</v>
          </cell>
          <cell r="BV966">
            <v>8400</v>
          </cell>
          <cell r="BX966">
            <v>0</v>
          </cell>
          <cell r="CV966">
            <v>1</v>
          </cell>
          <cell r="CW966">
            <v>0</v>
          </cell>
        </row>
        <row r="967">
          <cell r="B967" t="str">
            <v>ขหล.เขาน้อย-เขาประดู่</v>
          </cell>
          <cell r="O967">
            <v>1</v>
          </cell>
          <cell r="P967">
            <v>0</v>
          </cell>
          <cell r="S967">
            <v>0</v>
          </cell>
          <cell r="V967">
            <v>1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N967">
            <v>0</v>
          </cell>
          <cell r="AO967">
            <v>0</v>
          </cell>
          <cell r="AP967">
            <v>0</v>
          </cell>
          <cell r="BU967">
            <v>0</v>
          </cell>
          <cell r="BV967">
            <v>0</v>
          </cell>
          <cell r="BX967">
            <v>0</v>
          </cell>
          <cell r="CV967">
            <v>1</v>
          </cell>
          <cell r="CW967">
            <v>0</v>
          </cell>
        </row>
        <row r="968">
          <cell r="B968" t="str">
            <v>อช.ขุนพะวอ</v>
          </cell>
          <cell r="O968">
            <v>1</v>
          </cell>
          <cell r="P968">
            <v>1</v>
          </cell>
          <cell r="S968">
            <v>0</v>
          </cell>
          <cell r="V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N968">
            <v>4</v>
          </cell>
          <cell r="AO968">
            <v>0</v>
          </cell>
          <cell r="AP968">
            <v>0</v>
          </cell>
          <cell r="BU968">
            <v>272976.88</v>
          </cell>
          <cell r="BV968">
            <v>0</v>
          </cell>
          <cell r="BX968">
            <v>0</v>
          </cell>
          <cell r="CV968">
            <v>0</v>
          </cell>
          <cell r="CW968">
            <v>0</v>
          </cell>
        </row>
        <row r="969">
          <cell r="B969" t="str">
            <v>ขสป.ห้วยขาแข้ง</v>
          </cell>
          <cell r="O969">
            <v>1</v>
          </cell>
          <cell r="P969">
            <v>0</v>
          </cell>
          <cell r="S969">
            <v>0</v>
          </cell>
          <cell r="V969">
            <v>1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N969">
            <v>0</v>
          </cell>
          <cell r="AO969">
            <v>0</v>
          </cell>
          <cell r="AP969">
            <v>0</v>
          </cell>
          <cell r="BU969">
            <v>0</v>
          </cell>
          <cell r="BV969">
            <v>0</v>
          </cell>
          <cell r="BX969">
            <v>0</v>
          </cell>
          <cell r="CV969">
            <v>3</v>
          </cell>
          <cell r="CW969">
            <v>0</v>
          </cell>
        </row>
        <row r="970">
          <cell r="B970" t="str">
            <v>อช.นายูง-น้ำโสม (เตรียมการ)</v>
          </cell>
          <cell r="O970">
            <v>0</v>
          </cell>
          <cell r="P970">
            <v>1</v>
          </cell>
          <cell r="S970">
            <v>0</v>
          </cell>
          <cell r="V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N970">
            <v>4</v>
          </cell>
          <cell r="AO970">
            <v>2</v>
          </cell>
          <cell r="AP970">
            <v>68</v>
          </cell>
          <cell r="BU970">
            <v>318700.41399999999</v>
          </cell>
          <cell r="BV970">
            <v>0</v>
          </cell>
          <cell r="BX970">
            <v>0</v>
          </cell>
          <cell r="CV970">
            <v>0</v>
          </cell>
          <cell r="CW970">
            <v>0</v>
          </cell>
        </row>
        <row r="971">
          <cell r="B971" t="str">
            <v>อช.ภูพาน</v>
          </cell>
          <cell r="O971">
            <v>1</v>
          </cell>
          <cell r="P971">
            <v>0</v>
          </cell>
          <cell r="S971">
            <v>0</v>
          </cell>
          <cell r="V971">
            <v>1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N971">
            <v>0</v>
          </cell>
          <cell r="AO971">
            <v>0</v>
          </cell>
          <cell r="AP971">
            <v>0</v>
          </cell>
          <cell r="BU971">
            <v>0</v>
          </cell>
          <cell r="BV971">
            <v>0</v>
          </cell>
          <cell r="BX971">
            <v>0</v>
          </cell>
          <cell r="CV971">
            <v>0</v>
          </cell>
          <cell r="CW971">
            <v>0</v>
          </cell>
        </row>
        <row r="972">
          <cell r="B972" t="str">
            <v>อช.ภูพาน</v>
          </cell>
          <cell r="O972">
            <v>1</v>
          </cell>
          <cell r="P972">
            <v>0</v>
          </cell>
          <cell r="S972">
            <v>0</v>
          </cell>
          <cell r="V972">
            <v>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N972">
            <v>0</v>
          </cell>
          <cell r="AO972">
            <v>0</v>
          </cell>
          <cell r="AP972">
            <v>0</v>
          </cell>
          <cell r="BU972">
            <v>0</v>
          </cell>
          <cell r="BV972">
            <v>0</v>
          </cell>
          <cell r="BX972">
            <v>0</v>
          </cell>
          <cell r="CV972">
            <v>0</v>
          </cell>
          <cell r="CW972">
            <v>0</v>
          </cell>
        </row>
        <row r="973">
          <cell r="B973" t="str">
            <v>ขสป.ถ้ำเจ้าราม</v>
          </cell>
          <cell r="O973">
            <v>0</v>
          </cell>
          <cell r="P973">
            <v>0</v>
          </cell>
          <cell r="S973">
            <v>0</v>
          </cell>
          <cell r="V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N973">
            <v>0</v>
          </cell>
          <cell r="AO973">
            <v>0</v>
          </cell>
          <cell r="AP973">
            <v>0</v>
          </cell>
          <cell r="BU973">
            <v>0</v>
          </cell>
          <cell r="BV973">
            <v>400</v>
          </cell>
          <cell r="BX973">
            <v>0</v>
          </cell>
          <cell r="CV973">
            <v>3</v>
          </cell>
          <cell r="CW973">
            <v>0</v>
          </cell>
        </row>
        <row r="974">
          <cell r="B974" t="str">
            <v>อช.แม่เมย</v>
          </cell>
          <cell r="O974">
            <v>0</v>
          </cell>
          <cell r="P974">
            <v>1</v>
          </cell>
          <cell r="S974">
            <v>0</v>
          </cell>
          <cell r="V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N974">
            <v>0</v>
          </cell>
          <cell r="AO974">
            <v>1</v>
          </cell>
          <cell r="AP974">
            <v>0</v>
          </cell>
          <cell r="BU974">
            <v>4089</v>
          </cell>
          <cell r="BV974">
            <v>0</v>
          </cell>
          <cell r="BX974">
            <v>0</v>
          </cell>
          <cell r="CV974">
            <v>0</v>
          </cell>
          <cell r="CW974">
            <v>0</v>
          </cell>
        </row>
        <row r="975">
          <cell r="B975" t="str">
            <v>อช.แม่เมย</v>
          </cell>
          <cell r="O975">
            <v>0</v>
          </cell>
          <cell r="P975">
            <v>1</v>
          </cell>
          <cell r="S975">
            <v>0</v>
          </cell>
          <cell r="V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N975">
            <v>2</v>
          </cell>
          <cell r="AO975">
            <v>0</v>
          </cell>
          <cell r="AP975">
            <v>0</v>
          </cell>
          <cell r="BU975">
            <v>67009</v>
          </cell>
          <cell r="BV975">
            <v>0</v>
          </cell>
          <cell r="BX975">
            <v>0</v>
          </cell>
          <cell r="CV975">
            <v>0</v>
          </cell>
          <cell r="CW975">
            <v>0</v>
          </cell>
        </row>
        <row r="976">
          <cell r="B976" t="str">
            <v>อช.แม่เมย</v>
          </cell>
          <cell r="O976">
            <v>0</v>
          </cell>
          <cell r="P976">
            <v>1</v>
          </cell>
          <cell r="S976">
            <v>0</v>
          </cell>
          <cell r="V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N976">
            <v>0</v>
          </cell>
          <cell r="AO976">
            <v>2</v>
          </cell>
          <cell r="AP976">
            <v>0</v>
          </cell>
          <cell r="BU976">
            <v>7331</v>
          </cell>
          <cell r="BV976">
            <v>0</v>
          </cell>
          <cell r="BX976">
            <v>0</v>
          </cell>
          <cell r="CV976">
            <v>0</v>
          </cell>
          <cell r="CW976">
            <v>0</v>
          </cell>
        </row>
        <row r="977">
          <cell r="B977" t="str">
            <v>อช.ลานสาง</v>
          </cell>
          <cell r="O977">
            <v>1</v>
          </cell>
          <cell r="P977">
            <v>0</v>
          </cell>
          <cell r="S977">
            <v>0</v>
          </cell>
          <cell r="V977">
            <v>1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N977">
            <v>0</v>
          </cell>
          <cell r="AO977">
            <v>0</v>
          </cell>
          <cell r="AP977">
            <v>0</v>
          </cell>
          <cell r="BU977">
            <v>0</v>
          </cell>
          <cell r="BV977">
            <v>0</v>
          </cell>
          <cell r="BX977">
            <v>0</v>
          </cell>
          <cell r="CV977">
            <v>0</v>
          </cell>
          <cell r="CW977">
            <v>0</v>
          </cell>
        </row>
        <row r="978">
          <cell r="B978" t="str">
            <v>สบอ.11 (พิษณุโลก)</v>
          </cell>
          <cell r="O978">
            <v>0</v>
          </cell>
          <cell r="P978">
            <v>0</v>
          </cell>
          <cell r="S978">
            <v>1</v>
          </cell>
          <cell r="V978">
            <v>0</v>
          </cell>
          <cell r="AA978">
            <v>6</v>
          </cell>
          <cell r="AB978">
            <v>1.96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N978">
            <v>0</v>
          </cell>
          <cell r="AO978">
            <v>0</v>
          </cell>
          <cell r="AP978">
            <v>0</v>
          </cell>
          <cell r="BU978">
            <v>0</v>
          </cell>
          <cell r="BV978">
            <v>52800</v>
          </cell>
          <cell r="BX978">
            <v>0</v>
          </cell>
          <cell r="CV978">
            <v>0</v>
          </cell>
          <cell r="CW978">
            <v>0</v>
          </cell>
        </row>
        <row r="979">
          <cell r="B979" t="str">
            <v>สบอ.11 (พิษณุโลก)</v>
          </cell>
          <cell r="O979">
            <v>1</v>
          </cell>
          <cell r="P979">
            <v>0</v>
          </cell>
          <cell r="S979">
            <v>0</v>
          </cell>
          <cell r="V979">
            <v>1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N979">
            <v>0</v>
          </cell>
          <cell r="AO979">
            <v>0</v>
          </cell>
          <cell r="AP979">
            <v>0</v>
          </cell>
          <cell r="BU979">
            <v>0</v>
          </cell>
          <cell r="BV979">
            <v>200</v>
          </cell>
          <cell r="BX979">
            <v>0</v>
          </cell>
          <cell r="CV979">
            <v>0</v>
          </cell>
          <cell r="CW979">
            <v>0</v>
          </cell>
        </row>
        <row r="980">
          <cell r="B980" t="str">
            <v>อช.ภูพาน</v>
          </cell>
          <cell r="O980">
            <v>0</v>
          </cell>
          <cell r="P980">
            <v>0</v>
          </cell>
          <cell r="S980">
            <v>1</v>
          </cell>
          <cell r="V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1</v>
          </cell>
          <cell r="AF980">
            <v>0.88</v>
          </cell>
          <cell r="AG980">
            <v>8</v>
          </cell>
          <cell r="AH980">
            <v>0.46</v>
          </cell>
          <cell r="AN980">
            <v>0</v>
          </cell>
          <cell r="AO980">
            <v>0</v>
          </cell>
          <cell r="AP980">
            <v>0</v>
          </cell>
          <cell r="BU980">
            <v>0</v>
          </cell>
          <cell r="BV980">
            <v>13000</v>
          </cell>
          <cell r="BX980">
            <v>0</v>
          </cell>
          <cell r="CV980">
            <v>0</v>
          </cell>
          <cell r="CW980">
            <v>0</v>
          </cell>
        </row>
        <row r="981">
          <cell r="B981" t="str">
            <v>อช.รามคำแหง</v>
          </cell>
          <cell r="O981">
            <v>1</v>
          </cell>
          <cell r="P981">
            <v>0</v>
          </cell>
          <cell r="S981">
            <v>0</v>
          </cell>
          <cell r="V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N981">
            <v>0</v>
          </cell>
          <cell r="AO981">
            <v>0</v>
          </cell>
          <cell r="AP981">
            <v>0</v>
          </cell>
          <cell r="BU981">
            <v>0</v>
          </cell>
          <cell r="BV981">
            <v>0</v>
          </cell>
          <cell r="BX981">
            <v>5</v>
          </cell>
          <cell r="CV981">
            <v>10</v>
          </cell>
          <cell r="CW981">
            <v>0</v>
          </cell>
        </row>
        <row r="982">
          <cell r="B982" t="str">
            <v>อช.ตากสินมหาราช</v>
          </cell>
          <cell r="O982">
            <v>0</v>
          </cell>
          <cell r="P982">
            <v>1</v>
          </cell>
          <cell r="S982">
            <v>0</v>
          </cell>
          <cell r="V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N982">
            <v>5</v>
          </cell>
          <cell r="AO982">
            <v>1</v>
          </cell>
          <cell r="AP982">
            <v>4</v>
          </cell>
          <cell r="BU982">
            <v>491221</v>
          </cell>
          <cell r="BV982">
            <v>0</v>
          </cell>
          <cell r="BX982">
            <v>0</v>
          </cell>
          <cell r="CV982">
            <v>0</v>
          </cell>
          <cell r="CW982">
            <v>0</v>
          </cell>
        </row>
        <row r="983">
          <cell r="B983" t="str">
            <v>สบอ.14 (ตาก)</v>
          </cell>
          <cell r="O983">
            <v>0</v>
          </cell>
          <cell r="P983">
            <v>0</v>
          </cell>
          <cell r="S983">
            <v>1</v>
          </cell>
          <cell r="V983">
            <v>0</v>
          </cell>
          <cell r="AA983">
            <v>17</v>
          </cell>
          <cell r="AB983">
            <v>7.04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N983">
            <v>0</v>
          </cell>
          <cell r="AO983">
            <v>0</v>
          </cell>
          <cell r="AP983">
            <v>0</v>
          </cell>
          <cell r="BU983">
            <v>0</v>
          </cell>
          <cell r="BV983">
            <v>70400</v>
          </cell>
          <cell r="BX983">
            <v>0</v>
          </cell>
          <cell r="CV983">
            <v>0</v>
          </cell>
          <cell r="CW983">
            <v>0</v>
          </cell>
        </row>
        <row r="984">
          <cell r="B984" t="str">
            <v>อช.ตากสินมหาราช</v>
          </cell>
          <cell r="O984">
            <v>0</v>
          </cell>
          <cell r="P984">
            <v>0</v>
          </cell>
          <cell r="S984">
            <v>1</v>
          </cell>
          <cell r="V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40</v>
          </cell>
          <cell r="AH984">
            <v>0.44</v>
          </cell>
          <cell r="AN984">
            <v>0</v>
          </cell>
          <cell r="AO984">
            <v>0</v>
          </cell>
          <cell r="AP984">
            <v>0</v>
          </cell>
          <cell r="BU984">
            <v>0</v>
          </cell>
          <cell r="BV984">
            <v>3520</v>
          </cell>
          <cell r="BX984">
            <v>0</v>
          </cell>
          <cell r="CV984">
            <v>0</v>
          </cell>
          <cell r="CW984">
            <v>0</v>
          </cell>
        </row>
        <row r="985">
          <cell r="B985" t="str">
            <v>สบอ.14 (ตาก)</v>
          </cell>
          <cell r="O985">
            <v>0</v>
          </cell>
          <cell r="P985">
            <v>0</v>
          </cell>
          <cell r="S985">
            <v>1</v>
          </cell>
          <cell r="V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7</v>
          </cell>
          <cell r="AF985">
            <v>4.21</v>
          </cell>
          <cell r="AG985">
            <v>0</v>
          </cell>
          <cell r="AH985">
            <v>0</v>
          </cell>
          <cell r="AN985">
            <v>0</v>
          </cell>
          <cell r="AO985">
            <v>0</v>
          </cell>
          <cell r="AP985">
            <v>0</v>
          </cell>
          <cell r="BU985">
            <v>0</v>
          </cell>
          <cell r="BV985">
            <v>336800</v>
          </cell>
          <cell r="BX985">
            <v>0</v>
          </cell>
          <cell r="CV985">
            <v>0</v>
          </cell>
          <cell r="CW985">
            <v>0</v>
          </cell>
        </row>
        <row r="986">
          <cell r="B986" t="str">
            <v>อช.นายูง-น้ำโสม (เตรียมการ)</v>
          </cell>
          <cell r="O986">
            <v>0</v>
          </cell>
          <cell r="P986">
            <v>1</v>
          </cell>
          <cell r="S986">
            <v>0</v>
          </cell>
          <cell r="V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N986">
            <v>15</v>
          </cell>
          <cell r="AO986">
            <v>3</v>
          </cell>
          <cell r="AP986">
            <v>68</v>
          </cell>
          <cell r="BU986">
            <v>1086447</v>
          </cell>
          <cell r="BV986">
            <v>0</v>
          </cell>
          <cell r="BX986">
            <v>0</v>
          </cell>
          <cell r="CV986">
            <v>0</v>
          </cell>
          <cell r="CW986">
            <v>0</v>
          </cell>
        </row>
        <row r="987">
          <cell r="B987" t="str">
            <v>อช.นายูง-น้ำโสม (เตรียมการ)</v>
          </cell>
          <cell r="O987">
            <v>0</v>
          </cell>
          <cell r="P987">
            <v>1</v>
          </cell>
          <cell r="S987">
            <v>0</v>
          </cell>
          <cell r="V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N987">
            <v>8</v>
          </cell>
          <cell r="AO987">
            <v>2</v>
          </cell>
          <cell r="AP987">
            <v>32</v>
          </cell>
          <cell r="BU987">
            <v>585535</v>
          </cell>
          <cell r="BV987">
            <v>0</v>
          </cell>
          <cell r="BX987">
            <v>0</v>
          </cell>
          <cell r="CV987">
            <v>0</v>
          </cell>
          <cell r="CW987">
            <v>0</v>
          </cell>
        </row>
        <row r="988">
          <cell r="B988" t="str">
            <v>อช.นายูง-น้ำโสม (เตรียมการ)</v>
          </cell>
          <cell r="O988">
            <v>0</v>
          </cell>
          <cell r="P988">
            <v>1</v>
          </cell>
          <cell r="S988">
            <v>0</v>
          </cell>
          <cell r="V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N988">
            <v>7</v>
          </cell>
          <cell r="AO988">
            <v>1</v>
          </cell>
          <cell r="AP988">
            <v>4</v>
          </cell>
          <cell r="BU988">
            <v>480098</v>
          </cell>
          <cell r="BV988">
            <v>0</v>
          </cell>
          <cell r="BX988">
            <v>0</v>
          </cell>
          <cell r="CV988">
            <v>0</v>
          </cell>
          <cell r="CW988">
            <v>0</v>
          </cell>
        </row>
        <row r="989">
          <cell r="B989" t="str">
            <v>อช.นายูง-น้ำโสม (เตรียมการ)</v>
          </cell>
          <cell r="O989">
            <v>0</v>
          </cell>
          <cell r="P989">
            <v>1</v>
          </cell>
          <cell r="S989">
            <v>0</v>
          </cell>
          <cell r="V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N989">
            <v>8</v>
          </cell>
          <cell r="AO989">
            <v>0</v>
          </cell>
          <cell r="AP989">
            <v>8</v>
          </cell>
          <cell r="BU989">
            <v>547318.64</v>
          </cell>
          <cell r="BV989">
            <v>0</v>
          </cell>
          <cell r="BX989">
            <v>0</v>
          </cell>
          <cell r="CV989">
            <v>0</v>
          </cell>
          <cell r="CW989">
            <v>0</v>
          </cell>
        </row>
        <row r="990">
          <cell r="B990" t="str">
            <v>อช.นายูง-น้ำโสม (เตรียมการ)</v>
          </cell>
          <cell r="O990">
            <v>0</v>
          </cell>
          <cell r="P990">
            <v>1</v>
          </cell>
          <cell r="S990">
            <v>0</v>
          </cell>
          <cell r="V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N990">
            <v>7</v>
          </cell>
          <cell r="AO990">
            <v>2</v>
          </cell>
          <cell r="AP990">
            <v>60</v>
          </cell>
          <cell r="BU990">
            <v>522068.28</v>
          </cell>
          <cell r="BV990">
            <v>0</v>
          </cell>
          <cell r="BX990">
            <v>0</v>
          </cell>
          <cell r="CV990">
            <v>0</v>
          </cell>
          <cell r="CW990">
            <v>0</v>
          </cell>
        </row>
        <row r="991">
          <cell r="B991" t="str">
            <v>ด่านตรวจสัตว์ป่าหนองคาย</v>
          </cell>
          <cell r="O991">
            <v>0</v>
          </cell>
          <cell r="P991">
            <v>0</v>
          </cell>
          <cell r="S991">
            <v>0</v>
          </cell>
          <cell r="V991">
            <v>1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N991">
            <v>0</v>
          </cell>
          <cell r="AO991">
            <v>0</v>
          </cell>
          <cell r="AP991">
            <v>0</v>
          </cell>
          <cell r="BU991">
            <v>0</v>
          </cell>
          <cell r="BV991">
            <v>0</v>
          </cell>
          <cell r="BX991">
            <v>0</v>
          </cell>
          <cell r="CV991">
            <v>2</v>
          </cell>
          <cell r="CW991">
            <v>0</v>
          </cell>
        </row>
        <row r="992">
          <cell r="B992" t="str">
            <v>ขสป.แม่จริม</v>
          </cell>
          <cell r="O992">
            <v>0</v>
          </cell>
          <cell r="P992">
            <v>0</v>
          </cell>
          <cell r="S992">
            <v>1</v>
          </cell>
          <cell r="V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6</v>
          </cell>
          <cell r="AH992">
            <v>0.51</v>
          </cell>
          <cell r="AN992">
            <v>0</v>
          </cell>
          <cell r="AO992">
            <v>0</v>
          </cell>
          <cell r="AP992">
            <v>0</v>
          </cell>
          <cell r="BU992">
            <v>0</v>
          </cell>
          <cell r="BV992">
            <v>9300</v>
          </cell>
          <cell r="BX992">
            <v>0</v>
          </cell>
          <cell r="CV992">
            <v>0</v>
          </cell>
          <cell r="CW992">
            <v>0</v>
          </cell>
        </row>
        <row r="993">
          <cell r="B993" t="str">
            <v>สบอ.14 (ตาก)</v>
          </cell>
          <cell r="O993">
            <v>1</v>
          </cell>
          <cell r="P993">
            <v>0</v>
          </cell>
          <cell r="S993">
            <v>0</v>
          </cell>
          <cell r="V993">
            <v>1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N993">
            <v>0</v>
          </cell>
          <cell r="AO993">
            <v>0</v>
          </cell>
          <cell r="AP993">
            <v>0</v>
          </cell>
          <cell r="BU993">
            <v>0</v>
          </cell>
          <cell r="BV993">
            <v>1000</v>
          </cell>
          <cell r="BX993">
            <v>0</v>
          </cell>
          <cell r="CV993">
            <v>0</v>
          </cell>
          <cell r="CW993">
            <v>0</v>
          </cell>
        </row>
        <row r="994">
          <cell r="B994" t="str">
            <v>อช.ภูพาน</v>
          </cell>
          <cell r="O994">
            <v>1</v>
          </cell>
          <cell r="P994">
            <v>0</v>
          </cell>
          <cell r="S994">
            <v>1</v>
          </cell>
          <cell r="V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6</v>
          </cell>
          <cell r="AF994">
            <v>1.5229999999999999</v>
          </cell>
          <cell r="AG994">
            <v>0</v>
          </cell>
          <cell r="AH994">
            <v>0</v>
          </cell>
          <cell r="AN994">
            <v>0</v>
          </cell>
          <cell r="AO994">
            <v>0</v>
          </cell>
          <cell r="AP994">
            <v>0</v>
          </cell>
          <cell r="BU994">
            <v>0</v>
          </cell>
          <cell r="BV994">
            <v>0</v>
          </cell>
          <cell r="BX994">
            <v>0</v>
          </cell>
          <cell r="CV994">
            <v>0</v>
          </cell>
          <cell r="CW994">
            <v>0</v>
          </cell>
        </row>
        <row r="995">
          <cell r="B995" t="str">
            <v>อช.ลำน้ำน่าน</v>
          </cell>
          <cell r="O995">
            <v>0</v>
          </cell>
          <cell r="P995">
            <v>0</v>
          </cell>
          <cell r="S995">
            <v>1</v>
          </cell>
          <cell r="V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9</v>
          </cell>
          <cell r="AH995">
            <v>0.69</v>
          </cell>
          <cell r="AN995">
            <v>0</v>
          </cell>
          <cell r="AO995">
            <v>0</v>
          </cell>
          <cell r="AP995">
            <v>0</v>
          </cell>
          <cell r="BU995">
            <v>0</v>
          </cell>
          <cell r="BV995">
            <v>18000</v>
          </cell>
          <cell r="BX995">
            <v>0</v>
          </cell>
          <cell r="CV995">
            <v>0</v>
          </cell>
          <cell r="CW995">
            <v>0</v>
          </cell>
        </row>
        <row r="996">
          <cell r="B996" t="str">
            <v>อช.น้ำตกชาติตระการ</v>
          </cell>
          <cell r="O996">
            <v>0</v>
          </cell>
          <cell r="P996">
            <v>0</v>
          </cell>
          <cell r="S996">
            <v>0</v>
          </cell>
          <cell r="V996">
            <v>1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N996">
            <v>0</v>
          </cell>
          <cell r="AO996">
            <v>0</v>
          </cell>
          <cell r="AP996">
            <v>0</v>
          </cell>
          <cell r="BU996">
            <v>0</v>
          </cell>
          <cell r="BV996">
            <v>0</v>
          </cell>
          <cell r="BX996">
            <v>0</v>
          </cell>
          <cell r="CV996">
            <v>0</v>
          </cell>
          <cell r="CW996">
            <v>0</v>
          </cell>
        </row>
        <row r="997">
          <cell r="B997" t="str">
            <v>อช.ภูหินร่องกล้า</v>
          </cell>
          <cell r="O997">
            <v>1</v>
          </cell>
          <cell r="P997">
            <v>0</v>
          </cell>
          <cell r="S997">
            <v>0</v>
          </cell>
          <cell r="V997">
            <v>1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N997">
            <v>0</v>
          </cell>
          <cell r="AO997">
            <v>0</v>
          </cell>
          <cell r="AP997">
            <v>0</v>
          </cell>
          <cell r="BU997">
            <v>0</v>
          </cell>
          <cell r="BV997">
            <v>0</v>
          </cell>
          <cell r="BX997">
            <v>0</v>
          </cell>
          <cell r="CV997">
            <v>0</v>
          </cell>
          <cell r="CW997">
            <v>0</v>
          </cell>
        </row>
        <row r="998">
          <cell r="B998" t="str">
            <v>อช.ภูผายล</v>
          </cell>
          <cell r="O998">
            <v>1</v>
          </cell>
          <cell r="P998">
            <v>0</v>
          </cell>
          <cell r="S998">
            <v>1</v>
          </cell>
          <cell r="V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1</v>
          </cell>
          <cell r="AF998">
            <v>0.08</v>
          </cell>
          <cell r="AG998">
            <v>0</v>
          </cell>
          <cell r="AH998">
            <v>0</v>
          </cell>
          <cell r="AN998">
            <v>0</v>
          </cell>
          <cell r="AO998">
            <v>0</v>
          </cell>
          <cell r="AP998">
            <v>0</v>
          </cell>
          <cell r="BU998">
            <v>0</v>
          </cell>
          <cell r="BV998">
            <v>1500</v>
          </cell>
          <cell r="BX998">
            <v>0</v>
          </cell>
          <cell r="CV998">
            <v>0</v>
          </cell>
          <cell r="CW998">
            <v>0</v>
          </cell>
        </row>
        <row r="999">
          <cell r="B999" t="str">
            <v>อช.คลองวังเจ้า</v>
          </cell>
          <cell r="O999">
            <v>1</v>
          </cell>
          <cell r="P999">
            <v>0</v>
          </cell>
          <cell r="S999">
            <v>1</v>
          </cell>
          <cell r="V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2</v>
          </cell>
          <cell r="AH999">
            <v>0.2</v>
          </cell>
          <cell r="AN999">
            <v>0</v>
          </cell>
          <cell r="AO999">
            <v>0</v>
          </cell>
          <cell r="AP999">
            <v>0</v>
          </cell>
          <cell r="BU999">
            <v>0</v>
          </cell>
          <cell r="BV999">
            <v>0</v>
          </cell>
          <cell r="BX999">
            <v>0</v>
          </cell>
          <cell r="CV999">
            <v>0</v>
          </cell>
          <cell r="CW999">
            <v>0</v>
          </cell>
        </row>
        <row r="1000">
          <cell r="B1000" t="str">
            <v>อช.คลองวังเจ้า</v>
          </cell>
          <cell r="O1000">
            <v>0</v>
          </cell>
          <cell r="P1000">
            <v>1</v>
          </cell>
          <cell r="S1000">
            <v>0</v>
          </cell>
          <cell r="V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N1000">
            <v>3</v>
          </cell>
          <cell r="AO1000">
            <v>1</v>
          </cell>
          <cell r="AP1000">
            <v>52</v>
          </cell>
          <cell r="BU1000">
            <v>230665</v>
          </cell>
          <cell r="BV1000">
            <v>0</v>
          </cell>
          <cell r="BX1000">
            <v>0</v>
          </cell>
          <cell r="CV1000">
            <v>0</v>
          </cell>
          <cell r="CW1000">
            <v>0</v>
          </cell>
        </row>
        <row r="1001">
          <cell r="B1001" t="str">
            <v>ด่านตรวจสัตว์ป่าหนองคาย</v>
          </cell>
          <cell r="O1001">
            <v>1</v>
          </cell>
          <cell r="P1001">
            <v>0</v>
          </cell>
          <cell r="S1001">
            <v>0</v>
          </cell>
          <cell r="V1001">
            <v>1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N1001">
            <v>0</v>
          </cell>
          <cell r="AO1001">
            <v>0</v>
          </cell>
          <cell r="AP1001">
            <v>0</v>
          </cell>
          <cell r="BU1001">
            <v>0</v>
          </cell>
          <cell r="BV1001">
            <v>0</v>
          </cell>
          <cell r="BX1001">
            <v>0</v>
          </cell>
          <cell r="CV1001">
            <v>0</v>
          </cell>
          <cell r="CW1001">
            <v>0</v>
          </cell>
        </row>
        <row r="1002">
          <cell r="B1002" t="str">
            <v>ด่านตรวจสัตว์ป่าหนองคาย</v>
          </cell>
          <cell r="O1002">
            <v>0</v>
          </cell>
          <cell r="P1002">
            <v>0</v>
          </cell>
          <cell r="S1002">
            <v>0</v>
          </cell>
          <cell r="V1002">
            <v>1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N1002">
            <v>0</v>
          </cell>
          <cell r="AO1002">
            <v>0</v>
          </cell>
          <cell r="AP1002">
            <v>0</v>
          </cell>
          <cell r="BU1002">
            <v>0</v>
          </cell>
          <cell r="BV1002">
            <v>0</v>
          </cell>
          <cell r="BX1002">
            <v>3</v>
          </cell>
          <cell r="CV1002">
            <v>0</v>
          </cell>
          <cell r="CW1002">
            <v>0</v>
          </cell>
        </row>
        <row r="1003">
          <cell r="B1003" t="str">
            <v>อช.คลองวังเจ้า</v>
          </cell>
          <cell r="O1003">
            <v>0</v>
          </cell>
          <cell r="P1003">
            <v>0</v>
          </cell>
          <cell r="S1003">
            <v>1</v>
          </cell>
          <cell r="V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34</v>
          </cell>
          <cell r="AH1003">
            <v>1.1399999999999999</v>
          </cell>
          <cell r="AN1003">
            <v>0</v>
          </cell>
          <cell r="AO1003">
            <v>0</v>
          </cell>
          <cell r="AP1003">
            <v>0</v>
          </cell>
          <cell r="BU1003">
            <v>0</v>
          </cell>
          <cell r="BV1003">
            <v>0</v>
          </cell>
          <cell r="BX1003">
            <v>0</v>
          </cell>
          <cell r="CV1003">
            <v>0</v>
          </cell>
          <cell r="CW1003">
            <v>0</v>
          </cell>
        </row>
        <row r="1004">
          <cell r="B1004" t="str">
            <v>อช.ภูผายล</v>
          </cell>
          <cell r="O1004">
            <v>0</v>
          </cell>
          <cell r="P1004">
            <v>1</v>
          </cell>
          <cell r="S1004">
            <v>0</v>
          </cell>
          <cell r="V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N1004">
            <v>35</v>
          </cell>
          <cell r="AO1004">
            <v>1</v>
          </cell>
          <cell r="AP1004">
            <v>64</v>
          </cell>
          <cell r="BU1004">
            <v>2416527</v>
          </cell>
          <cell r="BV1004">
            <v>0</v>
          </cell>
          <cell r="BX1004">
            <v>0</v>
          </cell>
          <cell r="CV1004">
            <v>0</v>
          </cell>
          <cell r="CW1004">
            <v>0</v>
          </cell>
        </row>
        <row r="1005">
          <cell r="B1005" t="str">
            <v>อช.ภูผายล</v>
          </cell>
          <cell r="O1005">
            <v>0</v>
          </cell>
          <cell r="P1005">
            <v>1</v>
          </cell>
          <cell r="S1005">
            <v>0</v>
          </cell>
          <cell r="V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N1005">
            <v>27</v>
          </cell>
          <cell r="AO1005">
            <v>0</v>
          </cell>
          <cell r="AP1005">
            <v>35</v>
          </cell>
          <cell r="BU1005">
            <v>1848565</v>
          </cell>
          <cell r="BV1005">
            <v>0</v>
          </cell>
          <cell r="BX1005">
            <v>0</v>
          </cell>
          <cell r="CV1005">
            <v>0</v>
          </cell>
          <cell r="CW1005">
            <v>0</v>
          </cell>
        </row>
        <row r="1006">
          <cell r="B1006" t="str">
            <v>อช.ต้นสักใหญ่</v>
          </cell>
          <cell r="O1006">
            <v>1</v>
          </cell>
          <cell r="P1006">
            <v>0</v>
          </cell>
          <cell r="S1006">
            <v>0</v>
          </cell>
          <cell r="V1006">
            <v>1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N1006">
            <v>0</v>
          </cell>
          <cell r="AO1006">
            <v>0</v>
          </cell>
          <cell r="AP1006">
            <v>0</v>
          </cell>
          <cell r="BU1006">
            <v>0</v>
          </cell>
          <cell r="BV1006">
            <v>0</v>
          </cell>
          <cell r="BX1006">
            <v>0</v>
          </cell>
          <cell r="CV1006">
            <v>12</v>
          </cell>
          <cell r="CW1006">
            <v>0</v>
          </cell>
        </row>
        <row r="1007">
          <cell r="B1007" t="str">
            <v>อช.ต้นสักใหญ่</v>
          </cell>
          <cell r="O1007">
            <v>1</v>
          </cell>
          <cell r="P1007">
            <v>0</v>
          </cell>
          <cell r="S1007">
            <v>0</v>
          </cell>
          <cell r="V1007">
            <v>1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N1007">
            <v>0</v>
          </cell>
          <cell r="AO1007">
            <v>0</v>
          </cell>
          <cell r="AP1007">
            <v>0</v>
          </cell>
          <cell r="BU1007">
            <v>0</v>
          </cell>
          <cell r="BV1007">
            <v>0</v>
          </cell>
          <cell r="BX1007">
            <v>0</v>
          </cell>
          <cell r="CV1007">
            <v>11</v>
          </cell>
          <cell r="CW1007">
            <v>0</v>
          </cell>
        </row>
        <row r="1008">
          <cell r="B1008" t="str">
            <v>อช.ทุ่งแสลงหลวง</v>
          </cell>
          <cell r="O1008">
            <v>0</v>
          </cell>
          <cell r="P1008">
            <v>0</v>
          </cell>
          <cell r="S1008">
            <v>0</v>
          </cell>
          <cell r="V1008">
            <v>1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N1008">
            <v>0</v>
          </cell>
          <cell r="AO1008">
            <v>0</v>
          </cell>
          <cell r="AP1008">
            <v>0</v>
          </cell>
          <cell r="BU1008">
            <v>0</v>
          </cell>
          <cell r="BV1008">
            <v>0</v>
          </cell>
          <cell r="BX1008">
            <v>0</v>
          </cell>
          <cell r="CV1008">
            <v>0</v>
          </cell>
          <cell r="CW1008">
            <v>0</v>
          </cell>
        </row>
        <row r="1009">
          <cell r="B1009" t="str">
            <v>อช.ลานสาง</v>
          </cell>
          <cell r="O1009">
            <v>1</v>
          </cell>
          <cell r="P1009">
            <v>0</v>
          </cell>
          <cell r="S1009">
            <v>0</v>
          </cell>
          <cell r="V1009">
            <v>1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N1009">
            <v>0</v>
          </cell>
          <cell r="AO1009">
            <v>0</v>
          </cell>
          <cell r="AP1009">
            <v>0</v>
          </cell>
          <cell r="BU1009">
            <v>0</v>
          </cell>
          <cell r="BV1009">
            <v>0</v>
          </cell>
          <cell r="BX1009">
            <v>0</v>
          </cell>
          <cell r="CV1009">
            <v>0</v>
          </cell>
          <cell r="CW1009">
            <v>0</v>
          </cell>
        </row>
        <row r="1010">
          <cell r="B1010" t="str">
            <v>สบอ.14 (ตาก)</v>
          </cell>
          <cell r="O1010">
            <v>0</v>
          </cell>
          <cell r="P1010">
            <v>0</v>
          </cell>
          <cell r="S1010">
            <v>1</v>
          </cell>
          <cell r="V1010">
            <v>0</v>
          </cell>
          <cell r="AA1010">
            <v>5</v>
          </cell>
          <cell r="AB1010">
            <v>0.75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N1010">
            <v>0</v>
          </cell>
          <cell r="AO1010">
            <v>0</v>
          </cell>
          <cell r="AP1010">
            <v>0</v>
          </cell>
          <cell r="BU1010">
            <v>0</v>
          </cell>
          <cell r="BV1010">
            <v>45000</v>
          </cell>
          <cell r="BX1010">
            <v>0</v>
          </cell>
          <cell r="CV1010">
            <v>0</v>
          </cell>
          <cell r="CW1010">
            <v>0</v>
          </cell>
        </row>
        <row r="1011">
          <cell r="B1011" t="str">
            <v>ขสป.ทุ่งใหญ่นเรศวรด้านตะวันออก</v>
          </cell>
          <cell r="O1011">
            <v>0</v>
          </cell>
          <cell r="P1011">
            <v>0</v>
          </cell>
          <cell r="S1011">
            <v>1</v>
          </cell>
          <cell r="V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1</v>
          </cell>
          <cell r="AF1011">
            <v>1.27</v>
          </cell>
          <cell r="AG1011">
            <v>0</v>
          </cell>
          <cell r="AH1011">
            <v>0</v>
          </cell>
          <cell r="AN1011">
            <v>0</v>
          </cell>
          <cell r="AO1011">
            <v>0</v>
          </cell>
          <cell r="AP1011">
            <v>0</v>
          </cell>
          <cell r="BU1011">
            <v>0</v>
          </cell>
          <cell r="BV1011">
            <v>19050</v>
          </cell>
          <cell r="BX1011">
            <v>0</v>
          </cell>
          <cell r="CV1011">
            <v>0</v>
          </cell>
          <cell r="CW1011">
            <v>0</v>
          </cell>
        </row>
        <row r="1012">
          <cell r="B1012" t="str">
            <v>ขสป.ทุ่งใหญ่นเรศวรด้านตะวันออก</v>
          </cell>
          <cell r="O1012">
            <v>0</v>
          </cell>
          <cell r="P1012">
            <v>0</v>
          </cell>
          <cell r="S1012">
            <v>1</v>
          </cell>
          <cell r="V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16</v>
          </cell>
          <cell r="AH1012">
            <v>0.67</v>
          </cell>
          <cell r="AN1012">
            <v>0</v>
          </cell>
          <cell r="AO1012">
            <v>0</v>
          </cell>
          <cell r="AP1012">
            <v>0</v>
          </cell>
          <cell r="BU1012">
            <v>0</v>
          </cell>
          <cell r="BV1012">
            <v>10050</v>
          </cell>
          <cell r="BX1012">
            <v>0</v>
          </cell>
          <cell r="CV1012">
            <v>0</v>
          </cell>
          <cell r="CW1012">
            <v>0</v>
          </cell>
        </row>
        <row r="1013">
          <cell r="B1013" t="str">
            <v>ด่านตรวจสัตว์ป่าหนองคาย</v>
          </cell>
          <cell r="O1013">
            <v>0</v>
          </cell>
          <cell r="P1013">
            <v>0</v>
          </cell>
          <cell r="S1013">
            <v>0</v>
          </cell>
          <cell r="V1013">
            <v>1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N1013">
            <v>0</v>
          </cell>
          <cell r="AO1013">
            <v>0</v>
          </cell>
          <cell r="AP1013">
            <v>0</v>
          </cell>
          <cell r="BU1013">
            <v>0</v>
          </cell>
          <cell r="BV1013">
            <v>0</v>
          </cell>
          <cell r="BX1013">
            <v>0</v>
          </cell>
          <cell r="CV1013">
            <v>2</v>
          </cell>
          <cell r="CW1013">
            <v>0</v>
          </cell>
        </row>
        <row r="1014">
          <cell r="B1014" t="str">
            <v>อช.ภูพาน</v>
          </cell>
          <cell r="O1014">
            <v>0</v>
          </cell>
          <cell r="P1014">
            <v>0</v>
          </cell>
          <cell r="S1014">
            <v>1</v>
          </cell>
          <cell r="V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22</v>
          </cell>
          <cell r="AF1014">
            <v>0.23300000000000001</v>
          </cell>
          <cell r="AG1014">
            <v>0</v>
          </cell>
          <cell r="AH1014">
            <v>0</v>
          </cell>
          <cell r="AN1014">
            <v>0</v>
          </cell>
          <cell r="AO1014">
            <v>0</v>
          </cell>
          <cell r="AP1014">
            <v>0</v>
          </cell>
          <cell r="BU1014">
            <v>0</v>
          </cell>
          <cell r="BV1014">
            <v>0</v>
          </cell>
          <cell r="BX1014">
            <v>0</v>
          </cell>
          <cell r="CV1014">
            <v>0</v>
          </cell>
          <cell r="CW1014">
            <v>0</v>
          </cell>
        </row>
        <row r="1015">
          <cell r="B1015" t="str">
            <v>สปป.2 (ภาคตะวันออกเฉียงเหนือ)</v>
          </cell>
          <cell r="O1015">
            <v>0</v>
          </cell>
          <cell r="P1015">
            <v>1</v>
          </cell>
          <cell r="S1015">
            <v>0</v>
          </cell>
          <cell r="V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N1015">
            <v>16</v>
          </cell>
          <cell r="AO1015">
            <v>3</v>
          </cell>
          <cell r="AP1015">
            <v>17</v>
          </cell>
          <cell r="BU1015">
            <v>1145991</v>
          </cell>
          <cell r="BV1015">
            <v>0</v>
          </cell>
          <cell r="BX1015">
            <v>0</v>
          </cell>
          <cell r="CV1015">
            <v>0</v>
          </cell>
          <cell r="CW1015">
            <v>0</v>
          </cell>
        </row>
        <row r="1016">
          <cell r="B1016" t="str">
            <v>สปป.2 (ภาคตะวันออกเฉียงเหนือ)</v>
          </cell>
          <cell r="O1016">
            <v>0</v>
          </cell>
          <cell r="P1016">
            <v>1</v>
          </cell>
          <cell r="S1016">
            <v>0</v>
          </cell>
          <cell r="V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N1016">
            <v>8</v>
          </cell>
          <cell r="AO1016">
            <v>1</v>
          </cell>
          <cell r="AP1016">
            <v>25</v>
          </cell>
          <cell r="BU1016">
            <v>567280</v>
          </cell>
          <cell r="BV1016">
            <v>0</v>
          </cell>
          <cell r="BX1016">
            <v>0</v>
          </cell>
          <cell r="CV1016">
            <v>0</v>
          </cell>
          <cell r="CW1016">
            <v>0</v>
          </cell>
        </row>
        <row r="1017">
          <cell r="B1017" t="str">
            <v>สปป.2 (ภาคตะวันออกเฉียงเหนือ)</v>
          </cell>
          <cell r="O1017">
            <v>0</v>
          </cell>
          <cell r="P1017">
            <v>1</v>
          </cell>
          <cell r="S1017">
            <v>0</v>
          </cell>
          <cell r="V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N1017">
            <v>305</v>
          </cell>
          <cell r="AO1017">
            <v>1</v>
          </cell>
          <cell r="AP1017">
            <v>66</v>
          </cell>
          <cell r="BU1017">
            <v>20842808</v>
          </cell>
          <cell r="BV1017">
            <v>0</v>
          </cell>
          <cell r="BX1017">
            <v>0</v>
          </cell>
          <cell r="CV1017">
            <v>0</v>
          </cell>
          <cell r="CW1017">
            <v>0</v>
          </cell>
        </row>
        <row r="1018">
          <cell r="B1018" t="str">
            <v>สปป.2 (ภาคตะวันออกเฉียงเหนือ)</v>
          </cell>
          <cell r="O1018">
            <v>0</v>
          </cell>
          <cell r="P1018">
            <v>1</v>
          </cell>
          <cell r="S1018">
            <v>0</v>
          </cell>
          <cell r="V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N1018">
            <v>43</v>
          </cell>
          <cell r="AO1018">
            <v>1</v>
          </cell>
          <cell r="AP1018">
            <v>66</v>
          </cell>
          <cell r="BU1018">
            <v>2962822</v>
          </cell>
          <cell r="BV1018">
            <v>0</v>
          </cell>
          <cell r="BX1018">
            <v>0</v>
          </cell>
          <cell r="CV1018">
            <v>0</v>
          </cell>
          <cell r="CW1018">
            <v>0</v>
          </cell>
        </row>
        <row r="1019">
          <cell r="B1019" t="str">
            <v>สปป.2 (ภาคตะวันออกเฉียงเหนือ)</v>
          </cell>
          <cell r="O1019">
            <v>0</v>
          </cell>
          <cell r="P1019">
            <v>1</v>
          </cell>
          <cell r="S1019">
            <v>0</v>
          </cell>
          <cell r="V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N1019">
            <v>123</v>
          </cell>
          <cell r="AO1019">
            <v>2</v>
          </cell>
          <cell r="AP1019">
            <v>3</v>
          </cell>
          <cell r="BU1019">
            <v>8428673</v>
          </cell>
          <cell r="BV1019">
            <v>0</v>
          </cell>
          <cell r="BX1019">
            <v>0</v>
          </cell>
          <cell r="CV1019">
            <v>0</v>
          </cell>
          <cell r="CW1019">
            <v>0</v>
          </cell>
        </row>
        <row r="1020">
          <cell r="B1020" t="str">
            <v>สปป.2 (ภาคตะวันออกเฉียงเหนือ)</v>
          </cell>
          <cell r="O1020">
            <v>0</v>
          </cell>
          <cell r="P1020">
            <v>1</v>
          </cell>
          <cell r="S1020">
            <v>0</v>
          </cell>
          <cell r="V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N1020">
            <v>170</v>
          </cell>
          <cell r="AO1020">
            <v>3</v>
          </cell>
          <cell r="AP1020">
            <v>47</v>
          </cell>
          <cell r="BU1020">
            <v>11660719</v>
          </cell>
          <cell r="BV1020">
            <v>0</v>
          </cell>
          <cell r="BX1020">
            <v>0</v>
          </cell>
          <cell r="CV1020">
            <v>0</v>
          </cell>
          <cell r="CW1020">
            <v>0</v>
          </cell>
        </row>
        <row r="1021">
          <cell r="B1021" t="str">
            <v>สปป.2 (ภาคตะวันออกเฉียงเหนือ)</v>
          </cell>
          <cell r="O1021">
            <v>0</v>
          </cell>
          <cell r="P1021">
            <v>1</v>
          </cell>
          <cell r="S1021">
            <v>0</v>
          </cell>
          <cell r="V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N1021">
            <v>31</v>
          </cell>
          <cell r="AO1021">
            <v>2</v>
          </cell>
          <cell r="AP1021">
            <v>51</v>
          </cell>
          <cell r="BU1021">
            <v>2158394</v>
          </cell>
          <cell r="BV1021">
            <v>0</v>
          </cell>
          <cell r="BX1021">
            <v>0</v>
          </cell>
          <cell r="CV1021">
            <v>0</v>
          </cell>
          <cell r="CW1021">
            <v>0</v>
          </cell>
        </row>
        <row r="1022">
          <cell r="B1022" t="str">
            <v>สปป.2 (ภาคตะวันออกเฉียงเหนือ)</v>
          </cell>
          <cell r="O1022">
            <v>0</v>
          </cell>
          <cell r="P1022">
            <v>1</v>
          </cell>
          <cell r="S1022">
            <v>0</v>
          </cell>
          <cell r="V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N1022">
            <v>214</v>
          </cell>
          <cell r="AO1022">
            <v>0</v>
          </cell>
          <cell r="AP1022">
            <v>57</v>
          </cell>
          <cell r="BU1022">
            <v>14613987</v>
          </cell>
          <cell r="BV1022">
            <v>0</v>
          </cell>
          <cell r="BX1022">
            <v>0</v>
          </cell>
          <cell r="CV1022">
            <v>0</v>
          </cell>
          <cell r="CW1022">
            <v>0</v>
          </cell>
        </row>
        <row r="1023">
          <cell r="B1023" t="str">
            <v>สปป.2 (ภาคตะวันออกเฉียงเหนือ)</v>
          </cell>
          <cell r="O1023">
            <v>0</v>
          </cell>
          <cell r="P1023">
            <v>1</v>
          </cell>
          <cell r="S1023">
            <v>0</v>
          </cell>
          <cell r="V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N1023">
            <v>45</v>
          </cell>
          <cell r="AO1023">
            <v>3</v>
          </cell>
          <cell r="AP1023">
            <v>90</v>
          </cell>
          <cell r="BU1023">
            <v>3137528</v>
          </cell>
          <cell r="BV1023">
            <v>0</v>
          </cell>
          <cell r="BX1023">
            <v>0</v>
          </cell>
          <cell r="CV1023">
            <v>0</v>
          </cell>
          <cell r="CW1023">
            <v>0</v>
          </cell>
        </row>
        <row r="1024">
          <cell r="B1024" t="str">
            <v>สปป.2 (ภาคตะวันออกเฉียงเหนือ)</v>
          </cell>
          <cell r="O1024">
            <v>0</v>
          </cell>
          <cell r="P1024">
            <v>1</v>
          </cell>
          <cell r="S1024">
            <v>0</v>
          </cell>
          <cell r="V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N1024">
            <v>217</v>
          </cell>
          <cell r="AO1024">
            <v>2</v>
          </cell>
          <cell r="AP1024">
            <v>91</v>
          </cell>
          <cell r="BU1024">
            <v>550054728</v>
          </cell>
          <cell r="BV1024">
            <v>0</v>
          </cell>
          <cell r="BX1024">
            <v>0</v>
          </cell>
          <cell r="CV1024">
            <v>0</v>
          </cell>
          <cell r="CW1024">
            <v>0</v>
          </cell>
        </row>
        <row r="1025">
          <cell r="B1025" t="str">
            <v>สปป.2 (ภาคตะวันออกเฉียงเหนือ)</v>
          </cell>
          <cell r="O1025">
            <v>1</v>
          </cell>
          <cell r="P1025">
            <v>0</v>
          </cell>
          <cell r="S1025">
            <v>0</v>
          </cell>
          <cell r="V1025">
            <v>1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N1025">
            <v>0</v>
          </cell>
          <cell r="AO1025">
            <v>0</v>
          </cell>
          <cell r="AP1025">
            <v>0</v>
          </cell>
          <cell r="BU1025">
            <v>0</v>
          </cell>
          <cell r="BV1025">
            <v>0</v>
          </cell>
          <cell r="BX1025">
            <v>0</v>
          </cell>
          <cell r="CV1025">
            <v>9</v>
          </cell>
          <cell r="CW1025">
            <v>0</v>
          </cell>
        </row>
        <row r="1026">
          <cell r="B1026" t="str">
            <v>สปป.2 (ภาคตะวันออกเฉียงเหนือ)</v>
          </cell>
          <cell r="O1026">
            <v>0</v>
          </cell>
          <cell r="P1026">
            <v>0</v>
          </cell>
          <cell r="S1026">
            <v>1</v>
          </cell>
          <cell r="V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33</v>
          </cell>
          <cell r="AH1026">
            <v>0.51800000000000002</v>
          </cell>
          <cell r="AN1026">
            <v>0</v>
          </cell>
          <cell r="AO1026">
            <v>0</v>
          </cell>
          <cell r="AP1026">
            <v>0</v>
          </cell>
          <cell r="BU1026">
            <v>0</v>
          </cell>
          <cell r="BV1026">
            <v>2000</v>
          </cell>
          <cell r="BX1026">
            <v>0</v>
          </cell>
          <cell r="CV1026">
            <v>0</v>
          </cell>
          <cell r="CW1026">
            <v>0</v>
          </cell>
        </row>
        <row r="1027">
          <cell r="B1027" t="str">
            <v>อช.คลองวังเจ้า</v>
          </cell>
          <cell r="O1027">
            <v>0</v>
          </cell>
          <cell r="P1027">
            <v>0</v>
          </cell>
          <cell r="S1027">
            <v>0</v>
          </cell>
          <cell r="V1027">
            <v>1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N1027">
            <v>0</v>
          </cell>
          <cell r="AO1027">
            <v>0</v>
          </cell>
          <cell r="AP1027">
            <v>0</v>
          </cell>
          <cell r="BU1027">
            <v>0</v>
          </cell>
          <cell r="BV1027">
            <v>0</v>
          </cell>
          <cell r="BX1027">
            <v>0</v>
          </cell>
          <cell r="CV1027">
            <v>0</v>
          </cell>
          <cell r="CW1027">
            <v>0</v>
          </cell>
        </row>
        <row r="1028">
          <cell r="B1028" t="str">
            <v>ขสป.เขาสนามเพรียง</v>
          </cell>
          <cell r="O1028">
            <v>1</v>
          </cell>
          <cell r="P1028">
            <v>1</v>
          </cell>
          <cell r="S1028">
            <v>0</v>
          </cell>
          <cell r="V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N1028">
            <v>3</v>
          </cell>
          <cell r="AO1028">
            <v>2</v>
          </cell>
          <cell r="AP1028">
            <v>36</v>
          </cell>
          <cell r="BU1028">
            <v>65747</v>
          </cell>
          <cell r="BV1028">
            <v>0</v>
          </cell>
          <cell r="BX1028">
            <v>0</v>
          </cell>
          <cell r="CV1028">
            <v>0</v>
          </cell>
          <cell r="CW1028">
            <v>0</v>
          </cell>
        </row>
        <row r="1029">
          <cell r="B1029" t="str">
            <v>ขสป.น้ำปาด</v>
          </cell>
          <cell r="O1029">
            <v>1</v>
          </cell>
          <cell r="P1029">
            <v>0</v>
          </cell>
          <cell r="S1029">
            <v>0</v>
          </cell>
          <cell r="V1029">
            <v>1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N1029">
            <v>0</v>
          </cell>
          <cell r="AO1029">
            <v>0</v>
          </cell>
          <cell r="AP1029">
            <v>0</v>
          </cell>
          <cell r="BU1029">
            <v>0</v>
          </cell>
          <cell r="BV1029">
            <v>0</v>
          </cell>
          <cell r="BX1029">
            <v>0</v>
          </cell>
          <cell r="CV1029">
            <v>0</v>
          </cell>
          <cell r="CW1029">
            <v>0</v>
          </cell>
        </row>
        <row r="1030">
          <cell r="B1030" t="str">
            <v>อช.ต้นสักใหญ่</v>
          </cell>
          <cell r="O1030">
            <v>1</v>
          </cell>
          <cell r="P1030">
            <v>0</v>
          </cell>
          <cell r="S1030">
            <v>0</v>
          </cell>
          <cell r="V1030">
            <v>1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N1030">
            <v>0</v>
          </cell>
          <cell r="AO1030">
            <v>0</v>
          </cell>
          <cell r="AP1030">
            <v>0</v>
          </cell>
          <cell r="BU1030">
            <v>0</v>
          </cell>
          <cell r="BV1030">
            <v>0</v>
          </cell>
          <cell r="BX1030">
            <v>0</v>
          </cell>
          <cell r="CV1030">
            <v>0</v>
          </cell>
          <cell r="CW1030">
            <v>0</v>
          </cell>
        </row>
        <row r="1031">
          <cell r="B1031" t="str">
            <v>ด่านตรวจสัตว์ป่าหนองคาย</v>
          </cell>
          <cell r="O1031">
            <v>1</v>
          </cell>
          <cell r="P1031">
            <v>0</v>
          </cell>
          <cell r="S1031">
            <v>0</v>
          </cell>
          <cell r="V1031">
            <v>1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N1031">
            <v>0</v>
          </cell>
          <cell r="AO1031">
            <v>0</v>
          </cell>
          <cell r="AP1031">
            <v>0</v>
          </cell>
          <cell r="BU1031">
            <v>0</v>
          </cell>
          <cell r="BV1031">
            <v>0</v>
          </cell>
          <cell r="BX1031">
            <v>0</v>
          </cell>
          <cell r="CV1031">
            <v>6</v>
          </cell>
          <cell r="CW1031">
            <v>0</v>
          </cell>
        </row>
        <row r="1032">
          <cell r="B1032" t="str">
            <v>ด่านตรวจสัตว์ป่าหนองคาย</v>
          </cell>
          <cell r="O1032">
            <v>0</v>
          </cell>
          <cell r="P1032">
            <v>0</v>
          </cell>
          <cell r="S1032">
            <v>0</v>
          </cell>
          <cell r="V1032">
            <v>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N1032">
            <v>0</v>
          </cell>
          <cell r="AO1032">
            <v>0</v>
          </cell>
          <cell r="AP1032">
            <v>0</v>
          </cell>
          <cell r="BU1032">
            <v>0</v>
          </cell>
          <cell r="BV1032">
            <v>0</v>
          </cell>
          <cell r="BX1032">
            <v>4</v>
          </cell>
          <cell r="CV1032">
            <v>0</v>
          </cell>
          <cell r="CW1032">
            <v>0</v>
          </cell>
        </row>
        <row r="1033">
          <cell r="B1033" t="str">
            <v>อช.ขุนพะวอ</v>
          </cell>
          <cell r="O1033">
            <v>1</v>
          </cell>
          <cell r="P1033">
            <v>0</v>
          </cell>
          <cell r="S1033">
            <v>0</v>
          </cell>
          <cell r="V1033">
            <v>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N1033">
            <v>0</v>
          </cell>
          <cell r="AO1033">
            <v>0</v>
          </cell>
          <cell r="AP1033">
            <v>0</v>
          </cell>
          <cell r="BU1033">
            <v>0</v>
          </cell>
          <cell r="BV1033">
            <v>0</v>
          </cell>
          <cell r="BX1033">
            <v>0</v>
          </cell>
          <cell r="CV1033">
            <v>1</v>
          </cell>
          <cell r="CW1033">
            <v>0</v>
          </cell>
        </row>
        <row r="1034">
          <cell r="B1034" t="str">
            <v>อช.น้ำตกชาติตระการ</v>
          </cell>
          <cell r="O1034">
            <v>1</v>
          </cell>
          <cell r="P1034">
            <v>0</v>
          </cell>
          <cell r="S1034">
            <v>0</v>
          </cell>
          <cell r="V1034">
            <v>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N1034">
            <v>0</v>
          </cell>
          <cell r="AO1034">
            <v>0</v>
          </cell>
          <cell r="AP1034">
            <v>0</v>
          </cell>
          <cell r="BU1034">
            <v>0</v>
          </cell>
          <cell r="BV1034">
            <v>0</v>
          </cell>
          <cell r="BX1034">
            <v>0</v>
          </cell>
          <cell r="CV1034">
            <v>0</v>
          </cell>
          <cell r="CW1034">
            <v>0</v>
          </cell>
        </row>
        <row r="1035">
          <cell r="B1035" t="str">
            <v>สบอ.11 (พิษณุโลก)</v>
          </cell>
          <cell r="O1035">
            <v>1</v>
          </cell>
          <cell r="P1035">
            <v>1</v>
          </cell>
          <cell r="S1035">
            <v>0</v>
          </cell>
          <cell r="V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N1035">
            <v>9</v>
          </cell>
          <cell r="AO1035">
            <v>1</v>
          </cell>
          <cell r="AP1035">
            <v>32</v>
          </cell>
          <cell r="BU1035">
            <v>636718.56999999995</v>
          </cell>
          <cell r="BV1035">
            <v>0</v>
          </cell>
          <cell r="BX1035">
            <v>0</v>
          </cell>
          <cell r="CV1035">
            <v>0</v>
          </cell>
          <cell r="CW1035">
            <v>0</v>
          </cell>
        </row>
        <row r="1036">
          <cell r="B1036" t="str">
            <v>อช.ภูผายล</v>
          </cell>
          <cell r="O1036">
            <v>0</v>
          </cell>
          <cell r="P1036">
            <v>1</v>
          </cell>
          <cell r="S1036">
            <v>0</v>
          </cell>
          <cell r="V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N1036">
            <v>46</v>
          </cell>
          <cell r="AO1036">
            <v>1</v>
          </cell>
          <cell r="AP1036">
            <v>96</v>
          </cell>
          <cell r="BU1036">
            <v>3172673</v>
          </cell>
          <cell r="BV1036">
            <v>0</v>
          </cell>
          <cell r="BX1036">
            <v>0</v>
          </cell>
          <cell r="CV1036">
            <v>0</v>
          </cell>
          <cell r="CW1036">
            <v>0</v>
          </cell>
        </row>
        <row r="1037">
          <cell r="B1037" t="str">
            <v>สบอ.11 (พิษณุโลก)</v>
          </cell>
          <cell r="O1037">
            <v>0</v>
          </cell>
          <cell r="P1037">
            <v>1</v>
          </cell>
          <cell r="S1037">
            <v>0</v>
          </cell>
          <cell r="V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N1037">
            <v>68</v>
          </cell>
          <cell r="AO1037">
            <v>0</v>
          </cell>
          <cell r="AP1037">
            <v>0</v>
          </cell>
          <cell r="BU1037">
            <v>11601.51</v>
          </cell>
          <cell r="BV1037">
            <v>0</v>
          </cell>
          <cell r="BX1037">
            <v>0</v>
          </cell>
          <cell r="CV1037">
            <v>0</v>
          </cell>
          <cell r="CW1037">
            <v>0</v>
          </cell>
        </row>
        <row r="1038">
          <cell r="B1038" t="str">
            <v>ขสป.ภูผาแดง</v>
          </cell>
          <cell r="O1038">
            <v>1</v>
          </cell>
          <cell r="P1038">
            <v>0</v>
          </cell>
          <cell r="S1038">
            <v>0</v>
          </cell>
          <cell r="V1038">
            <v>1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N1038">
            <v>0</v>
          </cell>
          <cell r="AO1038">
            <v>0</v>
          </cell>
          <cell r="AP1038">
            <v>0</v>
          </cell>
          <cell r="BU1038">
            <v>0</v>
          </cell>
          <cell r="BV1038">
            <v>534</v>
          </cell>
          <cell r="BX1038">
            <v>0</v>
          </cell>
          <cell r="CV1038">
            <v>3</v>
          </cell>
          <cell r="CW1038">
            <v>0</v>
          </cell>
        </row>
        <row r="1039">
          <cell r="B1039" t="str">
            <v>อช.ภูผายล</v>
          </cell>
          <cell r="O1039">
            <v>0</v>
          </cell>
          <cell r="P1039">
            <v>1</v>
          </cell>
          <cell r="S1039">
            <v>0</v>
          </cell>
          <cell r="V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N1039">
            <v>27</v>
          </cell>
          <cell r="AO1039">
            <v>0</v>
          </cell>
          <cell r="AP1039">
            <v>76</v>
          </cell>
          <cell r="BU1039">
            <v>1855560</v>
          </cell>
          <cell r="BV1039">
            <v>0</v>
          </cell>
          <cell r="BX1039">
            <v>0</v>
          </cell>
          <cell r="CV1039">
            <v>0</v>
          </cell>
          <cell r="CW1039">
            <v>0</v>
          </cell>
        </row>
        <row r="1040">
          <cell r="B1040" t="str">
            <v>อช.นายูง-น้ำโสม (เตรียมการ)</v>
          </cell>
          <cell r="O1040">
            <v>0</v>
          </cell>
          <cell r="P1040">
            <v>1</v>
          </cell>
          <cell r="S1040">
            <v>0</v>
          </cell>
          <cell r="V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N1040">
            <v>2</v>
          </cell>
          <cell r="AO1040">
            <v>3</v>
          </cell>
          <cell r="AP1040">
            <v>80</v>
          </cell>
          <cell r="BU1040">
            <v>201320</v>
          </cell>
          <cell r="BV1040">
            <v>0</v>
          </cell>
          <cell r="BX1040">
            <v>0</v>
          </cell>
          <cell r="CV1040">
            <v>0</v>
          </cell>
          <cell r="CW1040">
            <v>0</v>
          </cell>
        </row>
        <row r="1041">
          <cell r="B1041" t="str">
            <v>อช.นายูง-น้ำโสม (เตรียมการ)</v>
          </cell>
          <cell r="O1041">
            <v>0</v>
          </cell>
          <cell r="P1041">
            <v>1</v>
          </cell>
          <cell r="S1041">
            <v>0</v>
          </cell>
          <cell r="V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N1041">
            <v>4</v>
          </cell>
          <cell r="AO1041">
            <v>3</v>
          </cell>
          <cell r="AP1041">
            <v>92</v>
          </cell>
          <cell r="BU1041">
            <v>339856</v>
          </cell>
          <cell r="BV1041">
            <v>0</v>
          </cell>
          <cell r="BX1041">
            <v>0</v>
          </cell>
          <cell r="CV1041">
            <v>0</v>
          </cell>
          <cell r="CW1041">
            <v>0</v>
          </cell>
        </row>
        <row r="1042">
          <cell r="B1042" t="str">
            <v>ขสป.แม่จริม</v>
          </cell>
          <cell r="O1042">
            <v>0</v>
          </cell>
          <cell r="P1042">
            <v>0</v>
          </cell>
          <cell r="S1042">
            <v>0</v>
          </cell>
          <cell r="V1042">
            <v>1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N1042">
            <v>0</v>
          </cell>
          <cell r="AO1042">
            <v>0</v>
          </cell>
          <cell r="AP1042">
            <v>0</v>
          </cell>
          <cell r="BU1042">
            <v>0</v>
          </cell>
          <cell r="BV1042">
            <v>600</v>
          </cell>
          <cell r="BX1042">
            <v>0</v>
          </cell>
          <cell r="CV1042">
            <v>1</v>
          </cell>
          <cell r="CW1042">
            <v>0</v>
          </cell>
        </row>
        <row r="1043">
          <cell r="B1043" t="str">
            <v>ขหล.เขาน้อย-เขาประดู่</v>
          </cell>
          <cell r="O1043">
            <v>1</v>
          </cell>
          <cell r="P1043">
            <v>0</v>
          </cell>
          <cell r="S1043">
            <v>0</v>
          </cell>
          <cell r="V1043">
            <v>1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N1043">
            <v>0</v>
          </cell>
          <cell r="AO1043">
            <v>0</v>
          </cell>
          <cell r="AP1043">
            <v>0</v>
          </cell>
          <cell r="BU1043">
            <v>0</v>
          </cell>
          <cell r="BV1043">
            <v>10000</v>
          </cell>
          <cell r="BX1043">
            <v>2</v>
          </cell>
          <cell r="CV1043">
            <v>0</v>
          </cell>
          <cell r="CW1043">
            <v>0</v>
          </cell>
        </row>
        <row r="1044">
          <cell r="B1044" t="str">
            <v>ขหล.เขาน้อย-เขาประดู่</v>
          </cell>
          <cell r="O1044">
            <v>1</v>
          </cell>
          <cell r="P1044">
            <v>0</v>
          </cell>
          <cell r="S1044">
            <v>0</v>
          </cell>
          <cell r="V1044">
            <v>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N1044">
            <v>0</v>
          </cell>
          <cell r="AO1044">
            <v>0</v>
          </cell>
          <cell r="AP1044">
            <v>0</v>
          </cell>
          <cell r="BU1044">
            <v>0</v>
          </cell>
          <cell r="BV1044">
            <v>55000</v>
          </cell>
          <cell r="BX1044">
            <v>11</v>
          </cell>
          <cell r="CV1044">
            <v>0</v>
          </cell>
          <cell r="CW1044">
            <v>0</v>
          </cell>
        </row>
        <row r="1045">
          <cell r="B1045" t="str">
            <v>ขสป.ภูขัด</v>
          </cell>
          <cell r="O1045">
            <v>0</v>
          </cell>
          <cell r="P1045">
            <v>1</v>
          </cell>
          <cell r="S1045">
            <v>0</v>
          </cell>
          <cell r="V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N1045">
            <v>7</v>
          </cell>
          <cell r="AO1045">
            <v>1</v>
          </cell>
          <cell r="AP1045">
            <v>28</v>
          </cell>
          <cell r="BU1045">
            <v>549032</v>
          </cell>
          <cell r="BV1045">
            <v>0</v>
          </cell>
          <cell r="BX1045">
            <v>0</v>
          </cell>
          <cell r="CV1045">
            <v>0</v>
          </cell>
          <cell r="CW1045">
            <v>0</v>
          </cell>
        </row>
        <row r="1046">
          <cell r="B1046" t="str">
            <v>อช.น้ำตกชาติตระการ</v>
          </cell>
          <cell r="O1046">
            <v>0</v>
          </cell>
          <cell r="P1046">
            <v>1</v>
          </cell>
          <cell r="S1046">
            <v>0</v>
          </cell>
          <cell r="V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N1046">
            <v>17</v>
          </cell>
          <cell r="AO1046">
            <v>3</v>
          </cell>
          <cell r="AP1046">
            <v>64</v>
          </cell>
          <cell r="BU1046">
            <v>1222253</v>
          </cell>
          <cell r="BV1046">
            <v>0</v>
          </cell>
          <cell r="BX1046">
            <v>0</v>
          </cell>
          <cell r="CV1046">
            <v>0</v>
          </cell>
          <cell r="CW1046">
            <v>0</v>
          </cell>
        </row>
        <row r="1047">
          <cell r="B1047" t="str">
            <v>อช.น้ำตกชาติตระการ</v>
          </cell>
          <cell r="O1047">
            <v>0</v>
          </cell>
          <cell r="P1047">
            <v>1</v>
          </cell>
          <cell r="S1047">
            <v>0</v>
          </cell>
          <cell r="V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N1047">
            <v>3</v>
          </cell>
          <cell r="AO1047">
            <v>0</v>
          </cell>
          <cell r="AP1047">
            <v>80</v>
          </cell>
          <cell r="BU1047">
            <v>218381</v>
          </cell>
          <cell r="BV1047">
            <v>0</v>
          </cell>
          <cell r="BX1047">
            <v>0</v>
          </cell>
          <cell r="CV1047">
            <v>0</v>
          </cell>
          <cell r="CW1047">
            <v>0</v>
          </cell>
        </row>
        <row r="1048">
          <cell r="B1048" t="str">
            <v>อช.น้ำตกชาติตระการ</v>
          </cell>
          <cell r="O1048">
            <v>0</v>
          </cell>
          <cell r="P1048">
            <v>1</v>
          </cell>
          <cell r="S1048">
            <v>0</v>
          </cell>
          <cell r="V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N1048">
            <v>18</v>
          </cell>
          <cell r="AO1048">
            <v>2</v>
          </cell>
          <cell r="AP1048">
            <v>76</v>
          </cell>
          <cell r="BU1048">
            <v>1275484</v>
          </cell>
          <cell r="BV1048">
            <v>0</v>
          </cell>
          <cell r="BX1048">
            <v>0</v>
          </cell>
          <cell r="CV1048">
            <v>0</v>
          </cell>
          <cell r="CW1048">
            <v>0</v>
          </cell>
        </row>
        <row r="1049">
          <cell r="B1049" t="str">
            <v>อช.นายูง-น้ำโสม (เตรียมการ)</v>
          </cell>
          <cell r="O1049">
            <v>0</v>
          </cell>
          <cell r="P1049">
            <v>1</v>
          </cell>
          <cell r="S1049">
            <v>0</v>
          </cell>
          <cell r="V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N1049">
            <v>6</v>
          </cell>
          <cell r="AO1049">
            <v>2</v>
          </cell>
          <cell r="AP1049">
            <v>88</v>
          </cell>
          <cell r="BU1049">
            <v>458601</v>
          </cell>
          <cell r="BV1049">
            <v>0</v>
          </cell>
          <cell r="BX1049">
            <v>0</v>
          </cell>
          <cell r="CV1049">
            <v>0</v>
          </cell>
          <cell r="CW1049">
            <v>0</v>
          </cell>
        </row>
        <row r="1050">
          <cell r="B1050" t="str">
            <v>อช.นายูง-น้ำโสม (เตรียมการ)</v>
          </cell>
          <cell r="O1050">
            <v>0</v>
          </cell>
          <cell r="P1050">
            <v>1</v>
          </cell>
          <cell r="S1050">
            <v>0</v>
          </cell>
          <cell r="V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N1050">
            <v>5</v>
          </cell>
          <cell r="AO1050">
            <v>1</v>
          </cell>
          <cell r="AP1050">
            <v>1</v>
          </cell>
          <cell r="BU1050">
            <v>358452</v>
          </cell>
          <cell r="BV1050">
            <v>0</v>
          </cell>
          <cell r="BX1050">
            <v>0</v>
          </cell>
          <cell r="CV1050">
            <v>0</v>
          </cell>
          <cell r="CW1050">
            <v>0</v>
          </cell>
        </row>
        <row r="1051">
          <cell r="B1051" t="str">
            <v>อช.นายูง-น้ำโสม (เตรียมการ)</v>
          </cell>
          <cell r="O1051">
            <v>0</v>
          </cell>
          <cell r="P1051">
            <v>1</v>
          </cell>
          <cell r="S1051">
            <v>0</v>
          </cell>
          <cell r="V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N1051">
            <v>17</v>
          </cell>
          <cell r="AO1051">
            <v>2</v>
          </cell>
          <cell r="AP1051">
            <v>4</v>
          </cell>
          <cell r="BU1051">
            <v>1194956</v>
          </cell>
          <cell r="BV1051">
            <v>0</v>
          </cell>
          <cell r="BX1051">
            <v>0</v>
          </cell>
          <cell r="CV1051">
            <v>0</v>
          </cell>
          <cell r="CW1051">
            <v>0</v>
          </cell>
        </row>
        <row r="1052">
          <cell r="B1052" t="str">
            <v>อช.นายูง-น้ำโสม (เตรียมการ)</v>
          </cell>
          <cell r="O1052">
            <v>0</v>
          </cell>
          <cell r="P1052">
            <v>1</v>
          </cell>
          <cell r="S1052">
            <v>0</v>
          </cell>
          <cell r="V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N1052">
            <v>2</v>
          </cell>
          <cell r="AO1052">
            <v>2</v>
          </cell>
          <cell r="AP1052">
            <v>72</v>
          </cell>
          <cell r="BU1052">
            <v>182894</v>
          </cell>
          <cell r="BV1052">
            <v>0</v>
          </cell>
          <cell r="BX1052">
            <v>0</v>
          </cell>
          <cell r="CV1052">
            <v>0</v>
          </cell>
          <cell r="CW1052">
            <v>0</v>
          </cell>
        </row>
        <row r="1053">
          <cell r="B1053" t="str">
            <v>ขสป.ห้วยขาแข้ง</v>
          </cell>
          <cell r="O1053">
            <v>1</v>
          </cell>
          <cell r="P1053">
            <v>0</v>
          </cell>
          <cell r="S1053">
            <v>0</v>
          </cell>
          <cell r="V1053">
            <v>1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N1053">
            <v>0</v>
          </cell>
          <cell r="AO1053">
            <v>0</v>
          </cell>
          <cell r="AP1053">
            <v>0</v>
          </cell>
          <cell r="BU1053">
            <v>0</v>
          </cell>
          <cell r="BV1053">
            <v>0</v>
          </cell>
          <cell r="BX1053">
            <v>1</v>
          </cell>
          <cell r="CV1053">
            <v>0</v>
          </cell>
          <cell r="CW1053">
            <v>0</v>
          </cell>
        </row>
        <row r="1054">
          <cell r="B1054" t="str">
            <v>ขสป.ห้วยขาแข้ง</v>
          </cell>
          <cell r="O1054">
            <v>0</v>
          </cell>
          <cell r="P1054">
            <v>0</v>
          </cell>
          <cell r="S1054">
            <v>0</v>
          </cell>
          <cell r="V1054">
            <v>1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N1054">
            <v>0</v>
          </cell>
          <cell r="AO1054">
            <v>0</v>
          </cell>
          <cell r="AP1054">
            <v>0</v>
          </cell>
          <cell r="BU1054">
            <v>0</v>
          </cell>
          <cell r="BV1054">
            <v>0</v>
          </cell>
          <cell r="BX1054">
            <v>1</v>
          </cell>
          <cell r="CV1054">
            <v>3</v>
          </cell>
          <cell r="CW1054">
            <v>0</v>
          </cell>
        </row>
        <row r="1055">
          <cell r="B1055" t="str">
            <v>ขสป.ห้วยขาแข้ง</v>
          </cell>
          <cell r="O1055">
            <v>1</v>
          </cell>
          <cell r="P1055">
            <v>0</v>
          </cell>
          <cell r="S1055">
            <v>0</v>
          </cell>
          <cell r="V1055">
            <v>1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N1055">
            <v>0</v>
          </cell>
          <cell r="AO1055">
            <v>0</v>
          </cell>
          <cell r="AP1055">
            <v>0</v>
          </cell>
          <cell r="BU1055">
            <v>0</v>
          </cell>
          <cell r="BV1055">
            <v>0</v>
          </cell>
          <cell r="BX1055">
            <v>28</v>
          </cell>
          <cell r="CV1055">
            <v>0</v>
          </cell>
          <cell r="CW1055">
            <v>0</v>
          </cell>
        </row>
        <row r="1056">
          <cell r="B1056" t="str">
            <v>ขสป.ห้วยขาแข้ง</v>
          </cell>
          <cell r="O1056">
            <v>1</v>
          </cell>
          <cell r="P1056">
            <v>0</v>
          </cell>
          <cell r="S1056">
            <v>0</v>
          </cell>
          <cell r="V1056">
            <v>1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N1056">
            <v>0</v>
          </cell>
          <cell r="AO1056">
            <v>0</v>
          </cell>
          <cell r="AP1056">
            <v>0</v>
          </cell>
          <cell r="BU1056">
            <v>0</v>
          </cell>
          <cell r="BV1056">
            <v>0</v>
          </cell>
          <cell r="BX1056">
            <v>1</v>
          </cell>
          <cell r="CV1056">
            <v>0</v>
          </cell>
          <cell r="CW1056">
            <v>0</v>
          </cell>
        </row>
        <row r="1057">
          <cell r="B1057" t="str">
            <v>อช.นายูง-น้ำโสม (เตรียมการ)</v>
          </cell>
          <cell r="O1057">
            <v>0</v>
          </cell>
          <cell r="P1057">
            <v>1</v>
          </cell>
          <cell r="S1057">
            <v>0</v>
          </cell>
          <cell r="V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N1057">
            <v>7</v>
          </cell>
          <cell r="AO1057">
            <v>2</v>
          </cell>
          <cell r="AP1057">
            <v>40</v>
          </cell>
          <cell r="BU1057">
            <v>518656</v>
          </cell>
          <cell r="BV1057">
            <v>0</v>
          </cell>
          <cell r="BX1057">
            <v>0</v>
          </cell>
          <cell r="CV1057">
            <v>0</v>
          </cell>
          <cell r="CW1057">
            <v>0</v>
          </cell>
        </row>
        <row r="1058">
          <cell r="B1058" t="str">
            <v>อช.นายูง-น้ำโสม (เตรียมการ)</v>
          </cell>
          <cell r="O1058">
            <v>0</v>
          </cell>
          <cell r="P1058">
            <v>1</v>
          </cell>
          <cell r="S1058">
            <v>0</v>
          </cell>
          <cell r="V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N1058">
            <v>3</v>
          </cell>
          <cell r="AO1058">
            <v>3</v>
          </cell>
          <cell r="AP1058">
            <v>84</v>
          </cell>
          <cell r="BU1058">
            <v>270247</v>
          </cell>
          <cell r="BV1058">
            <v>0</v>
          </cell>
          <cell r="BX1058">
            <v>0</v>
          </cell>
          <cell r="CV1058">
            <v>0</v>
          </cell>
          <cell r="CW1058">
            <v>0</v>
          </cell>
        </row>
        <row r="1059">
          <cell r="B1059" t="str">
            <v>อช.นายูง-น้ำโสม (เตรียมการ)</v>
          </cell>
          <cell r="O1059">
            <v>0</v>
          </cell>
          <cell r="P1059">
            <v>1</v>
          </cell>
          <cell r="S1059">
            <v>0</v>
          </cell>
          <cell r="V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N1059">
            <v>5</v>
          </cell>
          <cell r="AO1059">
            <v>3</v>
          </cell>
          <cell r="AP1059">
            <v>20</v>
          </cell>
          <cell r="BU1059">
            <v>395816</v>
          </cell>
          <cell r="BV1059">
            <v>0</v>
          </cell>
          <cell r="BX1059">
            <v>0</v>
          </cell>
          <cell r="CV1059">
            <v>0</v>
          </cell>
          <cell r="CW1059">
            <v>0</v>
          </cell>
        </row>
        <row r="1060">
          <cell r="B1060" t="str">
            <v>ขสป.แม่จริม</v>
          </cell>
          <cell r="O1060">
            <v>0</v>
          </cell>
          <cell r="P1060">
            <v>1</v>
          </cell>
          <cell r="S1060">
            <v>0</v>
          </cell>
          <cell r="V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N1060">
            <v>0</v>
          </cell>
          <cell r="AO1060">
            <v>0</v>
          </cell>
          <cell r="AP1060">
            <v>0</v>
          </cell>
          <cell r="BU1060">
            <v>0</v>
          </cell>
          <cell r="BV1060">
            <v>600</v>
          </cell>
          <cell r="BX1060">
            <v>0</v>
          </cell>
          <cell r="CV1060">
            <v>0</v>
          </cell>
          <cell r="CW1060">
            <v>0</v>
          </cell>
        </row>
        <row r="1061">
          <cell r="B1061" t="str">
            <v>อช.นายูง-น้ำโสม (เตรียมการ)</v>
          </cell>
          <cell r="O1061">
            <v>1</v>
          </cell>
          <cell r="P1061">
            <v>0</v>
          </cell>
          <cell r="S1061">
            <v>0</v>
          </cell>
          <cell r="V1061">
            <v>1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N1061">
            <v>0</v>
          </cell>
          <cell r="AO1061">
            <v>0</v>
          </cell>
          <cell r="AP1061">
            <v>0</v>
          </cell>
          <cell r="BU1061">
            <v>0</v>
          </cell>
          <cell r="BV1061">
            <v>0</v>
          </cell>
          <cell r="BX1061">
            <v>0</v>
          </cell>
          <cell r="CV1061">
            <v>2</v>
          </cell>
          <cell r="CW1061">
            <v>0</v>
          </cell>
        </row>
        <row r="1062">
          <cell r="B1062" t="str">
            <v>สปป.2 (ภาคตะวันออกเฉียงเหนือ)</v>
          </cell>
          <cell r="O1062">
            <v>1</v>
          </cell>
          <cell r="P1062">
            <v>0</v>
          </cell>
          <cell r="S1062">
            <v>0</v>
          </cell>
          <cell r="V1062">
            <v>1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N1062">
            <v>0</v>
          </cell>
          <cell r="AO1062">
            <v>0</v>
          </cell>
          <cell r="AP1062">
            <v>0</v>
          </cell>
          <cell r="BU1062">
            <v>0</v>
          </cell>
          <cell r="BV1062">
            <v>0</v>
          </cell>
          <cell r="BX1062">
            <v>10</v>
          </cell>
          <cell r="CV1062">
            <v>0</v>
          </cell>
          <cell r="CW1062">
            <v>0</v>
          </cell>
        </row>
        <row r="1063">
          <cell r="B1063" t="str">
            <v>สปป.2 (ภาคตะวันออกเฉียงเหนือ)</v>
          </cell>
          <cell r="O1063">
            <v>1</v>
          </cell>
          <cell r="P1063">
            <v>0</v>
          </cell>
          <cell r="S1063">
            <v>0</v>
          </cell>
          <cell r="V1063">
            <v>1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N1063">
            <v>0</v>
          </cell>
          <cell r="AO1063">
            <v>0</v>
          </cell>
          <cell r="AP1063">
            <v>0</v>
          </cell>
          <cell r="BU1063">
            <v>0</v>
          </cell>
          <cell r="BV1063">
            <v>0</v>
          </cell>
          <cell r="BX1063">
            <v>6</v>
          </cell>
          <cell r="CV1063">
            <v>0</v>
          </cell>
          <cell r="CW1063">
            <v>0</v>
          </cell>
        </row>
        <row r="1064">
          <cell r="B1064" t="str">
            <v>สปป.2 (ภาคตะวันออกเฉียงเหนือ)</v>
          </cell>
          <cell r="O1064">
            <v>0</v>
          </cell>
          <cell r="P1064">
            <v>1</v>
          </cell>
          <cell r="S1064">
            <v>0</v>
          </cell>
          <cell r="V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N1064">
            <v>13</v>
          </cell>
          <cell r="AO1064">
            <v>0</v>
          </cell>
          <cell r="AP1064">
            <v>9</v>
          </cell>
          <cell r="BU1064">
            <v>696602</v>
          </cell>
          <cell r="BV1064">
            <v>0</v>
          </cell>
          <cell r="BX1064">
            <v>0</v>
          </cell>
          <cell r="CV1064">
            <v>0</v>
          </cell>
          <cell r="CW1064">
            <v>0</v>
          </cell>
        </row>
        <row r="1065">
          <cell r="B1065" t="str">
            <v>สปป.2 (ภาคตะวันออกเฉียงเหนือ)</v>
          </cell>
          <cell r="O1065">
            <v>1</v>
          </cell>
          <cell r="P1065">
            <v>0</v>
          </cell>
          <cell r="S1065">
            <v>0</v>
          </cell>
          <cell r="V1065">
            <v>1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N1065">
            <v>0</v>
          </cell>
          <cell r="AO1065">
            <v>0</v>
          </cell>
          <cell r="AP1065">
            <v>0</v>
          </cell>
          <cell r="BU1065">
            <v>0</v>
          </cell>
          <cell r="BV1065">
            <v>3240</v>
          </cell>
          <cell r="BX1065">
            <v>21</v>
          </cell>
          <cell r="CV1065">
            <v>0</v>
          </cell>
          <cell r="CW1065">
            <v>0</v>
          </cell>
        </row>
        <row r="1066">
          <cell r="B1066" t="str">
            <v>สปป.2 (ภาคตะวันออกเฉียงเหนือ)</v>
          </cell>
          <cell r="O1066">
            <v>0</v>
          </cell>
          <cell r="P1066">
            <v>0</v>
          </cell>
          <cell r="S1066">
            <v>0</v>
          </cell>
          <cell r="V1066">
            <v>1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N1066">
            <v>0</v>
          </cell>
          <cell r="AO1066">
            <v>0</v>
          </cell>
          <cell r="AP1066">
            <v>0</v>
          </cell>
          <cell r="BU1066">
            <v>0</v>
          </cell>
          <cell r="BV1066">
            <v>0</v>
          </cell>
          <cell r="BX1066">
            <v>11</v>
          </cell>
          <cell r="CV1066">
            <v>0</v>
          </cell>
          <cell r="CW1066">
            <v>0</v>
          </cell>
        </row>
        <row r="1067">
          <cell r="B1067" t="str">
            <v>สปป.2 (ภาคตะวันออกเฉียงเหนือ)</v>
          </cell>
          <cell r="O1067">
            <v>0</v>
          </cell>
          <cell r="P1067">
            <v>0</v>
          </cell>
          <cell r="S1067">
            <v>0</v>
          </cell>
          <cell r="V1067">
            <v>1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N1067">
            <v>0</v>
          </cell>
          <cell r="AO1067">
            <v>0</v>
          </cell>
          <cell r="AP1067">
            <v>0</v>
          </cell>
          <cell r="BU1067">
            <v>0</v>
          </cell>
          <cell r="BV1067">
            <v>0</v>
          </cell>
          <cell r="BX1067">
            <v>0</v>
          </cell>
          <cell r="CV1067">
            <v>2</v>
          </cell>
          <cell r="CW1067">
            <v>0</v>
          </cell>
        </row>
        <row r="1068">
          <cell r="B1068" t="str">
            <v>สปป.2 (ภาคตะวันออกเฉียงเหนือ)</v>
          </cell>
          <cell r="O1068">
            <v>0</v>
          </cell>
          <cell r="P1068">
            <v>0</v>
          </cell>
          <cell r="S1068">
            <v>1</v>
          </cell>
          <cell r="V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12</v>
          </cell>
          <cell r="AH1068">
            <v>0.15</v>
          </cell>
          <cell r="AN1068">
            <v>0</v>
          </cell>
          <cell r="AO1068">
            <v>0</v>
          </cell>
          <cell r="AP1068">
            <v>0</v>
          </cell>
          <cell r="BU1068">
            <v>0</v>
          </cell>
          <cell r="BV1068">
            <v>1000</v>
          </cell>
          <cell r="BX1068">
            <v>0</v>
          </cell>
          <cell r="CV1068">
            <v>0</v>
          </cell>
          <cell r="CW1068">
            <v>0</v>
          </cell>
        </row>
        <row r="1069">
          <cell r="B1069" t="str">
            <v>สปป.2 (ภาคตะวันออกเฉียงเหนือ)</v>
          </cell>
          <cell r="O1069">
            <v>1</v>
          </cell>
          <cell r="P1069">
            <v>0</v>
          </cell>
          <cell r="S1069">
            <v>0</v>
          </cell>
          <cell r="V1069">
            <v>1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N1069">
            <v>0</v>
          </cell>
          <cell r="AO1069">
            <v>0</v>
          </cell>
          <cell r="AP1069">
            <v>0</v>
          </cell>
          <cell r="BU1069">
            <v>0</v>
          </cell>
          <cell r="BV1069">
            <v>200</v>
          </cell>
          <cell r="BX1069">
            <v>0</v>
          </cell>
          <cell r="CV1069">
            <v>1</v>
          </cell>
          <cell r="CW1069">
            <v>0</v>
          </cell>
        </row>
        <row r="1070">
          <cell r="B1070" t="str">
            <v>สปป.2 (ภาคตะวันออกเฉียงเหนือ)</v>
          </cell>
          <cell r="O1070">
            <v>1</v>
          </cell>
          <cell r="P1070">
            <v>0</v>
          </cell>
          <cell r="S1070">
            <v>1</v>
          </cell>
          <cell r="V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6</v>
          </cell>
          <cell r="AF1070">
            <v>0.36799999999999999</v>
          </cell>
          <cell r="AG1070">
            <v>4</v>
          </cell>
          <cell r="AH1070">
            <v>0.74399999999999999</v>
          </cell>
          <cell r="AN1070">
            <v>0</v>
          </cell>
          <cell r="AO1070">
            <v>0</v>
          </cell>
          <cell r="AP1070">
            <v>0</v>
          </cell>
          <cell r="BU1070">
            <v>0</v>
          </cell>
          <cell r="BV1070">
            <v>6000</v>
          </cell>
          <cell r="BX1070">
            <v>0</v>
          </cell>
          <cell r="CV1070">
            <v>0</v>
          </cell>
          <cell r="CW1070">
            <v>0</v>
          </cell>
        </row>
        <row r="1071">
          <cell r="B1071" t="str">
            <v>สปป.2 (ภาคตะวันออกเฉียงเหนือ)</v>
          </cell>
          <cell r="O1071">
            <v>0</v>
          </cell>
          <cell r="P1071">
            <v>1</v>
          </cell>
          <cell r="S1071">
            <v>0</v>
          </cell>
          <cell r="V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N1071">
            <v>8</v>
          </cell>
          <cell r="AO1071">
            <v>2</v>
          </cell>
          <cell r="AP1071">
            <v>57</v>
          </cell>
          <cell r="BU1071">
            <v>589800</v>
          </cell>
          <cell r="BV1071">
            <v>0</v>
          </cell>
          <cell r="BX1071">
            <v>0</v>
          </cell>
          <cell r="CV1071">
            <v>0</v>
          </cell>
          <cell r="CW1071">
            <v>0</v>
          </cell>
        </row>
        <row r="1072">
          <cell r="B1072" t="str">
            <v>สบอ.14 (ตาก)</v>
          </cell>
          <cell r="O1072">
            <v>0</v>
          </cell>
          <cell r="P1072">
            <v>1</v>
          </cell>
          <cell r="S1072">
            <v>0</v>
          </cell>
          <cell r="V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N1072">
            <v>4</v>
          </cell>
          <cell r="AO1072">
            <v>2</v>
          </cell>
          <cell r="AP1072">
            <v>0</v>
          </cell>
          <cell r="BU1072">
            <v>307099</v>
          </cell>
          <cell r="BV1072">
            <v>0</v>
          </cell>
          <cell r="BX1072">
            <v>0</v>
          </cell>
          <cell r="CV1072">
            <v>0</v>
          </cell>
          <cell r="CW1072">
            <v>0</v>
          </cell>
        </row>
        <row r="1073">
          <cell r="B1073" t="str">
            <v>สบอ.14 (ตาก)</v>
          </cell>
          <cell r="O1073">
            <v>0</v>
          </cell>
          <cell r="P1073">
            <v>0</v>
          </cell>
          <cell r="S1073">
            <v>1</v>
          </cell>
          <cell r="V1073">
            <v>0</v>
          </cell>
          <cell r="AA1073">
            <v>17</v>
          </cell>
          <cell r="AB1073">
            <v>0.9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N1073">
            <v>0</v>
          </cell>
          <cell r="AO1073">
            <v>0</v>
          </cell>
          <cell r="AP1073">
            <v>0</v>
          </cell>
          <cell r="BU1073">
            <v>0</v>
          </cell>
          <cell r="BV1073">
            <v>54000</v>
          </cell>
          <cell r="BX1073">
            <v>0</v>
          </cell>
          <cell r="CV1073">
            <v>0</v>
          </cell>
          <cell r="CW1073">
            <v>0</v>
          </cell>
        </row>
        <row r="1074">
          <cell r="B1074" t="str">
            <v>สบอ.14 (ตาก)</v>
          </cell>
          <cell r="O1074">
            <v>0</v>
          </cell>
          <cell r="P1074">
            <v>0</v>
          </cell>
          <cell r="S1074">
            <v>1</v>
          </cell>
          <cell r="V1074">
            <v>0</v>
          </cell>
          <cell r="AA1074">
            <v>15</v>
          </cell>
          <cell r="AB1074">
            <v>1.44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N1074">
            <v>0</v>
          </cell>
          <cell r="AO1074">
            <v>0</v>
          </cell>
          <cell r="AP1074">
            <v>0</v>
          </cell>
          <cell r="BU1074">
            <v>0</v>
          </cell>
          <cell r="BV1074">
            <v>86400</v>
          </cell>
          <cell r="BX1074">
            <v>0</v>
          </cell>
          <cell r="CV1074">
            <v>0</v>
          </cell>
          <cell r="CW1074">
            <v>0</v>
          </cell>
        </row>
        <row r="1075">
          <cell r="B1075" t="str">
            <v>สบอ.14 (ตาก)</v>
          </cell>
          <cell r="O1075">
            <v>0</v>
          </cell>
          <cell r="P1075">
            <v>0</v>
          </cell>
          <cell r="S1075">
            <v>1</v>
          </cell>
          <cell r="V1075">
            <v>0</v>
          </cell>
          <cell r="AA1075">
            <v>6</v>
          </cell>
          <cell r="AB1075">
            <v>0.76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N1075">
            <v>0</v>
          </cell>
          <cell r="AO1075">
            <v>0</v>
          </cell>
          <cell r="AP1075">
            <v>0</v>
          </cell>
          <cell r="BU1075">
            <v>0</v>
          </cell>
          <cell r="BV1075">
            <v>7080</v>
          </cell>
          <cell r="BX1075">
            <v>0</v>
          </cell>
          <cell r="CV1075">
            <v>0</v>
          </cell>
          <cell r="CW1075">
            <v>0</v>
          </cell>
        </row>
        <row r="1076">
          <cell r="B1076" t="str">
            <v>สบอ.14 (ตาก)</v>
          </cell>
          <cell r="O1076">
            <v>0</v>
          </cell>
          <cell r="P1076">
            <v>1</v>
          </cell>
          <cell r="S1076">
            <v>0</v>
          </cell>
          <cell r="V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32</v>
          </cell>
          <cell r="AF1076">
            <v>2.6</v>
          </cell>
          <cell r="AG1076">
            <v>0</v>
          </cell>
          <cell r="AH1076">
            <v>0</v>
          </cell>
          <cell r="AN1076">
            <v>1</v>
          </cell>
          <cell r="AO1076">
            <v>3</v>
          </cell>
          <cell r="AP1076">
            <v>4</v>
          </cell>
          <cell r="BU1076">
            <v>120109.82</v>
          </cell>
          <cell r="BV1076">
            <v>55470</v>
          </cell>
          <cell r="BX1076">
            <v>0</v>
          </cell>
          <cell r="CV1076">
            <v>0</v>
          </cell>
          <cell r="CW1076">
            <v>0</v>
          </cell>
        </row>
        <row r="1077">
          <cell r="B1077" t="str">
            <v>สบอ.14 (ตาก)</v>
          </cell>
          <cell r="O1077">
            <v>0</v>
          </cell>
          <cell r="P1077">
            <v>0</v>
          </cell>
          <cell r="S1077">
            <v>1</v>
          </cell>
          <cell r="V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8</v>
          </cell>
          <cell r="AF1077">
            <v>2.2599999999999998</v>
          </cell>
          <cell r="AG1077">
            <v>0</v>
          </cell>
          <cell r="AH1077">
            <v>0</v>
          </cell>
          <cell r="AN1077">
            <v>0</v>
          </cell>
          <cell r="AO1077">
            <v>0</v>
          </cell>
          <cell r="AP1077">
            <v>0</v>
          </cell>
          <cell r="BU1077">
            <v>0</v>
          </cell>
          <cell r="BV1077">
            <v>2260</v>
          </cell>
          <cell r="BX1077">
            <v>0</v>
          </cell>
          <cell r="CV1077">
            <v>0</v>
          </cell>
          <cell r="CW1077">
            <v>0</v>
          </cell>
        </row>
        <row r="1078">
          <cell r="B1078" t="str">
            <v>สบอ.14 (ตาก)</v>
          </cell>
          <cell r="O1078">
            <v>1</v>
          </cell>
          <cell r="P1078">
            <v>1</v>
          </cell>
          <cell r="S1078">
            <v>0</v>
          </cell>
          <cell r="V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N1078">
            <v>10</v>
          </cell>
          <cell r="AO1078">
            <v>0</v>
          </cell>
          <cell r="AP1078">
            <v>8</v>
          </cell>
          <cell r="BU1078">
            <v>683807</v>
          </cell>
          <cell r="BV1078">
            <v>0</v>
          </cell>
          <cell r="BX1078">
            <v>0</v>
          </cell>
          <cell r="CV1078">
            <v>0</v>
          </cell>
          <cell r="CW1078">
            <v>0</v>
          </cell>
        </row>
        <row r="1079">
          <cell r="B1079" t="str">
            <v>สบอ.12 (นครสวรรค์)</v>
          </cell>
          <cell r="O1079">
            <v>0</v>
          </cell>
          <cell r="P1079">
            <v>0</v>
          </cell>
          <cell r="S1079">
            <v>1</v>
          </cell>
          <cell r="V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3</v>
          </cell>
          <cell r="AF1079">
            <v>2.14</v>
          </cell>
          <cell r="AG1079">
            <v>0</v>
          </cell>
          <cell r="AH1079">
            <v>0</v>
          </cell>
          <cell r="AN1079">
            <v>0</v>
          </cell>
          <cell r="AO1079">
            <v>0</v>
          </cell>
          <cell r="AP1079">
            <v>0</v>
          </cell>
          <cell r="BU1079">
            <v>0</v>
          </cell>
          <cell r="BV1079">
            <v>0</v>
          </cell>
          <cell r="BX1079">
            <v>0</v>
          </cell>
          <cell r="CV1079">
            <v>0</v>
          </cell>
          <cell r="CW1079">
            <v>0</v>
          </cell>
        </row>
        <row r="1080">
          <cell r="B1080" t="str">
            <v>ด่านตรวจสัตว์ป่าหนองคาย</v>
          </cell>
          <cell r="O1080">
            <v>0</v>
          </cell>
          <cell r="P1080">
            <v>0</v>
          </cell>
          <cell r="S1080">
            <v>0</v>
          </cell>
          <cell r="V1080">
            <v>1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N1080">
            <v>0</v>
          </cell>
          <cell r="AO1080">
            <v>0</v>
          </cell>
          <cell r="AP1080">
            <v>0</v>
          </cell>
          <cell r="BU1080">
            <v>0</v>
          </cell>
          <cell r="BV1080">
            <v>0</v>
          </cell>
          <cell r="BX1080">
            <v>0</v>
          </cell>
          <cell r="CV1080">
            <v>0</v>
          </cell>
          <cell r="CW1080">
            <v>0</v>
          </cell>
        </row>
        <row r="1081">
          <cell r="B1081" t="str">
            <v>อช.คลองวังเจ้า</v>
          </cell>
          <cell r="O1081">
            <v>0</v>
          </cell>
          <cell r="P1081">
            <v>1</v>
          </cell>
          <cell r="S1081">
            <v>0</v>
          </cell>
          <cell r="V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N1081">
            <v>1</v>
          </cell>
          <cell r="AO1081">
            <v>1</v>
          </cell>
          <cell r="AP1081">
            <v>16</v>
          </cell>
          <cell r="BU1081">
            <v>88035</v>
          </cell>
          <cell r="BV1081">
            <v>0</v>
          </cell>
          <cell r="BX1081">
            <v>0</v>
          </cell>
          <cell r="CV1081">
            <v>0</v>
          </cell>
          <cell r="CW1081">
            <v>0</v>
          </cell>
        </row>
        <row r="1082">
          <cell r="B1082" t="str">
            <v>อช.คลองวังเจ้า</v>
          </cell>
          <cell r="O1082">
            <v>0</v>
          </cell>
          <cell r="P1082">
            <v>1</v>
          </cell>
          <cell r="S1082">
            <v>0</v>
          </cell>
          <cell r="V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N1082">
            <v>1</v>
          </cell>
          <cell r="AO1082">
            <v>1</v>
          </cell>
          <cell r="AP1082">
            <v>32</v>
          </cell>
          <cell r="BU1082">
            <v>90764</v>
          </cell>
          <cell r="BV1082">
            <v>0</v>
          </cell>
          <cell r="BX1082">
            <v>0</v>
          </cell>
          <cell r="CV1082">
            <v>0</v>
          </cell>
          <cell r="CW1082">
            <v>0</v>
          </cell>
        </row>
        <row r="1083">
          <cell r="B1083" t="str">
            <v>อช.คลองวังเจ้า</v>
          </cell>
          <cell r="O1083">
            <v>0</v>
          </cell>
          <cell r="P1083">
            <v>1</v>
          </cell>
          <cell r="S1083">
            <v>0</v>
          </cell>
          <cell r="V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N1083">
            <v>1</v>
          </cell>
          <cell r="AO1083">
            <v>1</v>
          </cell>
          <cell r="AP1083">
            <v>32</v>
          </cell>
          <cell r="BU1083">
            <v>93703</v>
          </cell>
          <cell r="BV1083">
            <v>0</v>
          </cell>
          <cell r="BX1083">
            <v>0</v>
          </cell>
          <cell r="CV1083">
            <v>0</v>
          </cell>
          <cell r="CW1083">
            <v>0</v>
          </cell>
        </row>
        <row r="1084">
          <cell r="B1084" t="str">
            <v>สปป.3 (ภาคเหนือ)</v>
          </cell>
          <cell r="O1084">
            <v>2</v>
          </cell>
          <cell r="P1084">
            <v>0</v>
          </cell>
          <cell r="S1084">
            <v>0</v>
          </cell>
          <cell r="V1084">
            <v>1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N1084">
            <v>0</v>
          </cell>
          <cell r="AO1084">
            <v>0</v>
          </cell>
          <cell r="AP1084">
            <v>0</v>
          </cell>
          <cell r="BU1084">
            <v>0</v>
          </cell>
          <cell r="BV1084">
            <v>58300</v>
          </cell>
          <cell r="BX1084">
            <v>11</v>
          </cell>
          <cell r="CV1084">
            <v>0</v>
          </cell>
          <cell r="CW1084">
            <v>0</v>
          </cell>
        </row>
        <row r="1085">
          <cell r="B1085" t="str">
            <v>สปป.3 (ภาคเหนือ)</v>
          </cell>
          <cell r="O1085">
            <v>1</v>
          </cell>
          <cell r="P1085">
            <v>0</v>
          </cell>
          <cell r="S1085">
            <v>0</v>
          </cell>
          <cell r="V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N1085">
            <v>0</v>
          </cell>
          <cell r="AO1085">
            <v>0</v>
          </cell>
          <cell r="AP1085">
            <v>0</v>
          </cell>
          <cell r="BU1085">
            <v>0</v>
          </cell>
          <cell r="BV1085">
            <v>0</v>
          </cell>
          <cell r="BX1085">
            <v>2</v>
          </cell>
          <cell r="CV1085">
            <v>0</v>
          </cell>
          <cell r="CW1085">
            <v>0</v>
          </cell>
        </row>
        <row r="1086">
          <cell r="B1086" t="str">
            <v>อช.ขุนพะวอ</v>
          </cell>
          <cell r="O1086">
            <v>1</v>
          </cell>
          <cell r="P1086">
            <v>0</v>
          </cell>
          <cell r="S1086">
            <v>0</v>
          </cell>
          <cell r="V1086">
            <v>1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N1086">
            <v>0</v>
          </cell>
          <cell r="AO1086">
            <v>0</v>
          </cell>
          <cell r="AP1086">
            <v>0</v>
          </cell>
          <cell r="BU1086">
            <v>0</v>
          </cell>
          <cell r="BV1086">
            <v>750</v>
          </cell>
          <cell r="BX1086">
            <v>0</v>
          </cell>
          <cell r="CV1086">
            <v>2</v>
          </cell>
          <cell r="CW1086">
            <v>0</v>
          </cell>
        </row>
        <row r="1087">
          <cell r="B1087" t="str">
            <v>อช.ภูพาน</v>
          </cell>
          <cell r="O1087">
            <v>0</v>
          </cell>
          <cell r="P1087">
            <v>0</v>
          </cell>
          <cell r="S1087">
            <v>1</v>
          </cell>
          <cell r="V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5</v>
          </cell>
          <cell r="AF1087">
            <v>0.49</v>
          </cell>
          <cell r="AG1087">
            <v>0</v>
          </cell>
          <cell r="AH1087">
            <v>0</v>
          </cell>
          <cell r="AN1087">
            <v>0</v>
          </cell>
          <cell r="AO1087">
            <v>0</v>
          </cell>
          <cell r="AP1087">
            <v>0</v>
          </cell>
          <cell r="BU1087">
            <v>0</v>
          </cell>
          <cell r="BV1087">
            <v>49000</v>
          </cell>
          <cell r="BX1087">
            <v>0</v>
          </cell>
          <cell r="CV1087">
            <v>0</v>
          </cell>
          <cell r="CW1087">
            <v>0</v>
          </cell>
        </row>
        <row r="1088">
          <cell r="B1088" t="str">
            <v>อช.ภูผาเหล็ก</v>
          </cell>
          <cell r="O1088">
            <v>0</v>
          </cell>
          <cell r="P1088">
            <v>0</v>
          </cell>
          <cell r="S1088">
            <v>1</v>
          </cell>
          <cell r="V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2</v>
          </cell>
          <cell r="AF1088">
            <v>0.28000000000000003</v>
          </cell>
          <cell r="AG1088">
            <v>1</v>
          </cell>
          <cell r="AH1088">
            <v>0.03</v>
          </cell>
          <cell r="AN1088">
            <v>0</v>
          </cell>
          <cell r="AO1088">
            <v>0</v>
          </cell>
          <cell r="AP1088">
            <v>0</v>
          </cell>
          <cell r="BU1088">
            <v>0</v>
          </cell>
          <cell r="BV1088">
            <v>10000</v>
          </cell>
          <cell r="BX1088">
            <v>0</v>
          </cell>
          <cell r="CV1088">
            <v>0</v>
          </cell>
          <cell r="CW1088">
            <v>0</v>
          </cell>
        </row>
        <row r="1089">
          <cell r="B1089" t="str">
            <v>อช.รามคำแหง</v>
          </cell>
          <cell r="O1089">
            <v>1</v>
          </cell>
          <cell r="P1089">
            <v>0</v>
          </cell>
          <cell r="S1089">
            <v>0</v>
          </cell>
          <cell r="V1089">
            <v>1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N1089">
            <v>0</v>
          </cell>
          <cell r="AO1089">
            <v>0</v>
          </cell>
          <cell r="AP1089">
            <v>0</v>
          </cell>
          <cell r="BU1089">
            <v>0</v>
          </cell>
          <cell r="BV1089">
            <v>0</v>
          </cell>
          <cell r="BX1089">
            <v>0</v>
          </cell>
          <cell r="CV1089">
            <v>1</v>
          </cell>
          <cell r="CW1089">
            <v>0</v>
          </cell>
        </row>
        <row r="1090">
          <cell r="B1090" t="str">
            <v>ด่านตรวจสัตว์ป่าแม่สอด</v>
          </cell>
          <cell r="O1090">
            <v>1</v>
          </cell>
          <cell r="P1090">
            <v>0</v>
          </cell>
          <cell r="S1090">
            <v>0</v>
          </cell>
          <cell r="V1090">
            <v>1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N1090">
            <v>0</v>
          </cell>
          <cell r="AO1090">
            <v>0</v>
          </cell>
          <cell r="AP1090">
            <v>0</v>
          </cell>
          <cell r="BU1090">
            <v>0</v>
          </cell>
          <cell r="BV1090">
            <v>400</v>
          </cell>
          <cell r="BX1090">
            <v>1</v>
          </cell>
          <cell r="CV1090">
            <v>0</v>
          </cell>
          <cell r="CW1090">
            <v>0</v>
          </cell>
        </row>
        <row r="1091">
          <cell r="B1091" t="str">
            <v>สบอ.14 (ตาก)</v>
          </cell>
          <cell r="O1091">
            <v>0</v>
          </cell>
          <cell r="P1091">
            <v>1</v>
          </cell>
          <cell r="S1091">
            <v>0</v>
          </cell>
          <cell r="V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N1091">
            <v>0</v>
          </cell>
          <cell r="AO1091">
            <v>0</v>
          </cell>
          <cell r="AP1091">
            <v>70</v>
          </cell>
          <cell r="BU1091">
            <v>11942.7</v>
          </cell>
          <cell r="BV1091">
            <v>19200</v>
          </cell>
          <cell r="BX1091">
            <v>3</v>
          </cell>
          <cell r="CV1091">
            <v>3</v>
          </cell>
          <cell r="CW1091">
            <v>0</v>
          </cell>
        </row>
        <row r="1092">
          <cell r="B1092" t="str">
            <v>อช.ภูหินร่องกล้า</v>
          </cell>
          <cell r="O1092">
            <v>1</v>
          </cell>
          <cell r="P1092">
            <v>0</v>
          </cell>
          <cell r="S1092">
            <v>0</v>
          </cell>
          <cell r="V1092">
            <v>1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N1092">
            <v>0</v>
          </cell>
          <cell r="AO1092">
            <v>0</v>
          </cell>
          <cell r="AP1092">
            <v>0</v>
          </cell>
          <cell r="BU1092">
            <v>0</v>
          </cell>
          <cell r="BV1092">
            <v>0</v>
          </cell>
          <cell r="BX1092">
            <v>0</v>
          </cell>
          <cell r="CV1092">
            <v>0</v>
          </cell>
          <cell r="CW1092">
            <v>0</v>
          </cell>
        </row>
        <row r="1093">
          <cell r="B1093" t="str">
            <v>ขสป.พนมดงรัก</v>
          </cell>
          <cell r="O1093">
            <v>1</v>
          </cell>
          <cell r="P1093">
            <v>0</v>
          </cell>
          <cell r="S1093">
            <v>1</v>
          </cell>
          <cell r="V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1</v>
          </cell>
          <cell r="AF1093">
            <v>0.23</v>
          </cell>
          <cell r="AG1093">
            <v>0</v>
          </cell>
          <cell r="AH1093">
            <v>0</v>
          </cell>
          <cell r="AN1093">
            <v>0</v>
          </cell>
          <cell r="AO1093">
            <v>0</v>
          </cell>
          <cell r="AP1093">
            <v>0</v>
          </cell>
          <cell r="BU1093">
            <v>0</v>
          </cell>
          <cell r="BV1093">
            <v>11500</v>
          </cell>
          <cell r="BX1093">
            <v>0</v>
          </cell>
          <cell r="CV1093">
            <v>0</v>
          </cell>
          <cell r="CW1093">
            <v>0</v>
          </cell>
        </row>
        <row r="1094">
          <cell r="B1094" t="str">
            <v>อช.เขาพระวิหาร</v>
          </cell>
          <cell r="O1094">
            <v>2</v>
          </cell>
          <cell r="P1094">
            <v>0</v>
          </cell>
          <cell r="S1094">
            <v>1</v>
          </cell>
          <cell r="V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2</v>
          </cell>
          <cell r="AF1094">
            <v>0.76200000000000001</v>
          </cell>
          <cell r="AG1094">
            <v>0</v>
          </cell>
          <cell r="AH1094">
            <v>0</v>
          </cell>
          <cell r="AN1094">
            <v>0</v>
          </cell>
          <cell r="AO1094">
            <v>0</v>
          </cell>
          <cell r="AP1094">
            <v>0</v>
          </cell>
          <cell r="BU1094">
            <v>0</v>
          </cell>
          <cell r="BV1094">
            <v>19560</v>
          </cell>
          <cell r="BX1094">
            <v>0</v>
          </cell>
          <cell r="CV1094">
            <v>0</v>
          </cell>
          <cell r="CW1094">
            <v>0</v>
          </cell>
        </row>
        <row r="1095">
          <cell r="B1095" t="str">
            <v>ขสป.ห้วยศาลา</v>
          </cell>
          <cell r="O1095">
            <v>0</v>
          </cell>
          <cell r="P1095">
            <v>1</v>
          </cell>
          <cell r="S1095">
            <v>0</v>
          </cell>
          <cell r="V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N1095">
            <v>2</v>
          </cell>
          <cell r="AO1095">
            <v>2</v>
          </cell>
          <cell r="AP1095">
            <v>95</v>
          </cell>
          <cell r="BU1095">
            <v>417000</v>
          </cell>
          <cell r="BV1095">
            <v>0</v>
          </cell>
          <cell r="BX1095">
            <v>0</v>
          </cell>
          <cell r="CV1095">
            <v>0</v>
          </cell>
          <cell r="CW1095">
            <v>0</v>
          </cell>
        </row>
        <row r="1096">
          <cell r="B1096" t="str">
            <v>ขสป.ห้วยศาลา</v>
          </cell>
          <cell r="O1096">
            <v>2</v>
          </cell>
          <cell r="P1096">
            <v>0</v>
          </cell>
          <cell r="S1096">
            <v>1</v>
          </cell>
          <cell r="V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2</v>
          </cell>
          <cell r="AH1096">
            <v>0.16</v>
          </cell>
          <cell r="AN1096">
            <v>0</v>
          </cell>
          <cell r="AO1096">
            <v>0</v>
          </cell>
          <cell r="AP1096">
            <v>0</v>
          </cell>
          <cell r="BU1096">
            <v>0</v>
          </cell>
          <cell r="BV1096">
            <v>80000</v>
          </cell>
          <cell r="BX1096">
            <v>0</v>
          </cell>
          <cell r="CV1096">
            <v>0</v>
          </cell>
          <cell r="CW1096">
            <v>0</v>
          </cell>
        </row>
        <row r="1097">
          <cell r="B1097" t="str">
            <v>ขสป.ห้วยทับทัน-ห้วยสำราญ</v>
          </cell>
          <cell r="O1097">
            <v>0</v>
          </cell>
          <cell r="P1097">
            <v>0</v>
          </cell>
          <cell r="S1097">
            <v>1</v>
          </cell>
          <cell r="V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19</v>
          </cell>
          <cell r="AF1097">
            <v>2.5630000000000002</v>
          </cell>
          <cell r="AG1097">
            <v>0</v>
          </cell>
          <cell r="AH1097">
            <v>0</v>
          </cell>
          <cell r="AN1097">
            <v>0</v>
          </cell>
          <cell r="AO1097">
            <v>0</v>
          </cell>
          <cell r="AP1097">
            <v>0</v>
          </cell>
          <cell r="BU1097">
            <v>0</v>
          </cell>
          <cell r="BV1097">
            <v>640750</v>
          </cell>
          <cell r="BX1097">
            <v>0</v>
          </cell>
          <cell r="CV1097">
            <v>0</v>
          </cell>
          <cell r="CW1097">
            <v>0</v>
          </cell>
        </row>
        <row r="1098">
          <cell r="B1098" t="str">
            <v>อช.ภูจองนายอย</v>
          </cell>
          <cell r="O1098">
            <v>1</v>
          </cell>
          <cell r="P1098">
            <v>0</v>
          </cell>
          <cell r="S1098">
            <v>1</v>
          </cell>
          <cell r="V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1</v>
          </cell>
          <cell r="AF1098">
            <v>3.3000000000000002E-2</v>
          </cell>
          <cell r="AG1098">
            <v>0</v>
          </cell>
          <cell r="AH1098">
            <v>0</v>
          </cell>
          <cell r="AN1098">
            <v>0</v>
          </cell>
          <cell r="AO1098">
            <v>0</v>
          </cell>
          <cell r="AP1098">
            <v>0</v>
          </cell>
          <cell r="BU1098">
            <v>0</v>
          </cell>
          <cell r="BV1098">
            <v>3300</v>
          </cell>
          <cell r="BX1098">
            <v>0</v>
          </cell>
          <cell r="CV1098">
            <v>0</v>
          </cell>
          <cell r="CW1098">
            <v>0</v>
          </cell>
        </row>
        <row r="1099">
          <cell r="B1099" t="str">
            <v>อช.เขาพระวิหาร</v>
          </cell>
          <cell r="O1099">
            <v>0</v>
          </cell>
          <cell r="P1099">
            <v>0</v>
          </cell>
          <cell r="S1099">
            <v>1</v>
          </cell>
          <cell r="V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3</v>
          </cell>
          <cell r="AF1099">
            <v>0.16200000000000001</v>
          </cell>
          <cell r="AG1099">
            <v>0</v>
          </cell>
          <cell r="AH1099">
            <v>0</v>
          </cell>
          <cell r="AN1099">
            <v>0</v>
          </cell>
          <cell r="AO1099">
            <v>0</v>
          </cell>
          <cell r="AP1099">
            <v>0</v>
          </cell>
          <cell r="BU1099">
            <v>0</v>
          </cell>
          <cell r="BV1099">
            <v>40500</v>
          </cell>
          <cell r="BX1099">
            <v>0</v>
          </cell>
          <cell r="CV1099">
            <v>0</v>
          </cell>
          <cell r="CW1099">
            <v>0</v>
          </cell>
        </row>
        <row r="1100">
          <cell r="B1100" t="str">
            <v>ขสป.ห้วยศาลา</v>
          </cell>
          <cell r="O1100">
            <v>1</v>
          </cell>
          <cell r="P1100">
            <v>0</v>
          </cell>
          <cell r="S1100">
            <v>0</v>
          </cell>
          <cell r="V1100">
            <v>1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N1100">
            <v>0</v>
          </cell>
          <cell r="AO1100">
            <v>0</v>
          </cell>
          <cell r="AP1100">
            <v>0</v>
          </cell>
          <cell r="BU1100">
            <v>0</v>
          </cell>
          <cell r="BV1100">
            <v>3300</v>
          </cell>
          <cell r="BX1100">
            <v>0</v>
          </cell>
          <cell r="CV1100">
            <v>5</v>
          </cell>
          <cell r="CW1100">
            <v>0</v>
          </cell>
        </row>
        <row r="1101">
          <cell r="B1101" t="str">
            <v>ขสป.ห้วยศาลา</v>
          </cell>
          <cell r="O1101">
            <v>0</v>
          </cell>
          <cell r="P1101">
            <v>1</v>
          </cell>
          <cell r="S1101">
            <v>0</v>
          </cell>
          <cell r="V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N1101">
            <v>10</v>
          </cell>
          <cell r="AO1101">
            <v>3</v>
          </cell>
          <cell r="AP1101">
            <v>89</v>
          </cell>
          <cell r="BU1101">
            <v>1713000</v>
          </cell>
          <cell r="BV1101">
            <v>0</v>
          </cell>
          <cell r="BX1101">
            <v>0</v>
          </cell>
          <cell r="CV1101">
            <v>0</v>
          </cell>
          <cell r="CW1101">
            <v>0</v>
          </cell>
        </row>
        <row r="1102">
          <cell r="B1102" t="str">
            <v>อช.ภูสระดอกบัว</v>
          </cell>
          <cell r="O1102">
            <v>0</v>
          </cell>
          <cell r="P1102">
            <v>1</v>
          </cell>
          <cell r="S1102">
            <v>0</v>
          </cell>
          <cell r="V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N1102">
            <v>2</v>
          </cell>
          <cell r="AO1102">
            <v>3</v>
          </cell>
          <cell r="AP1102">
            <v>92</v>
          </cell>
          <cell r="BU1102">
            <v>203367.77</v>
          </cell>
          <cell r="BV1102">
            <v>0</v>
          </cell>
          <cell r="BX1102">
            <v>0</v>
          </cell>
          <cell r="CV1102">
            <v>0</v>
          </cell>
          <cell r="CW1102">
            <v>0</v>
          </cell>
        </row>
        <row r="1103">
          <cell r="B1103" t="str">
            <v>อช.เขาพระวิหาร</v>
          </cell>
          <cell r="O1103">
            <v>0</v>
          </cell>
          <cell r="P1103">
            <v>0</v>
          </cell>
          <cell r="S1103">
            <v>1</v>
          </cell>
          <cell r="V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5</v>
          </cell>
          <cell r="AF1103">
            <v>0.54600000000000004</v>
          </cell>
          <cell r="AG1103">
            <v>0</v>
          </cell>
          <cell r="AH1103">
            <v>0</v>
          </cell>
          <cell r="AN1103">
            <v>0</v>
          </cell>
          <cell r="AO1103">
            <v>0</v>
          </cell>
          <cell r="AP1103">
            <v>0</v>
          </cell>
          <cell r="BU1103">
            <v>0</v>
          </cell>
          <cell r="BV1103">
            <v>136500</v>
          </cell>
          <cell r="BX1103">
            <v>0</v>
          </cell>
          <cell r="CV1103">
            <v>0</v>
          </cell>
          <cell r="CW1103">
            <v>0</v>
          </cell>
        </row>
        <row r="1104">
          <cell r="B1104" t="str">
            <v>อช.ภูสระดอกบัว</v>
          </cell>
          <cell r="O1104">
            <v>0</v>
          </cell>
          <cell r="P1104">
            <v>1</v>
          </cell>
          <cell r="S1104">
            <v>0</v>
          </cell>
          <cell r="V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N1104">
            <v>4</v>
          </cell>
          <cell r="AO1104">
            <v>0</v>
          </cell>
          <cell r="AP1104">
            <v>76</v>
          </cell>
          <cell r="BU1104">
            <v>285943.28000000003</v>
          </cell>
          <cell r="BV1104">
            <v>0</v>
          </cell>
          <cell r="BX1104">
            <v>0</v>
          </cell>
          <cell r="CV1104">
            <v>0</v>
          </cell>
          <cell r="CW1104">
            <v>0</v>
          </cell>
        </row>
        <row r="1105">
          <cell r="B1105" t="str">
            <v>อช.ภูสระดอกบัว</v>
          </cell>
          <cell r="O1105">
            <v>0</v>
          </cell>
          <cell r="P1105">
            <v>1</v>
          </cell>
          <cell r="S1105">
            <v>0</v>
          </cell>
          <cell r="V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N1105">
            <v>7</v>
          </cell>
          <cell r="AO1105">
            <v>0</v>
          </cell>
          <cell r="AP1105">
            <v>76</v>
          </cell>
          <cell r="BU1105">
            <v>490675.94</v>
          </cell>
          <cell r="BV1105">
            <v>0</v>
          </cell>
          <cell r="BX1105">
            <v>0</v>
          </cell>
          <cell r="CV1105">
            <v>0</v>
          </cell>
          <cell r="CW1105">
            <v>0</v>
          </cell>
        </row>
        <row r="1106">
          <cell r="B1106" t="str">
            <v>ขสป.บุณฑริก-ยอดมน</v>
          </cell>
          <cell r="O1106">
            <v>1</v>
          </cell>
          <cell r="P1106">
            <v>0</v>
          </cell>
          <cell r="S1106">
            <v>1</v>
          </cell>
          <cell r="V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3</v>
          </cell>
          <cell r="AF1106">
            <v>0.02</v>
          </cell>
          <cell r="AG1106">
            <v>0</v>
          </cell>
          <cell r="AH1106">
            <v>0</v>
          </cell>
          <cell r="AN1106">
            <v>0</v>
          </cell>
          <cell r="AO1106">
            <v>0</v>
          </cell>
          <cell r="AP1106">
            <v>0</v>
          </cell>
          <cell r="BU1106">
            <v>0</v>
          </cell>
          <cell r="BV1106">
            <v>700</v>
          </cell>
          <cell r="BX1106">
            <v>0</v>
          </cell>
          <cell r="CV1106">
            <v>0</v>
          </cell>
          <cell r="CW1106">
            <v>0</v>
          </cell>
        </row>
        <row r="1107">
          <cell r="B1107" t="str">
            <v>อช.ผาแต้ม</v>
          </cell>
          <cell r="O1107">
            <v>0</v>
          </cell>
          <cell r="P1107">
            <v>0</v>
          </cell>
          <cell r="S1107">
            <v>1</v>
          </cell>
          <cell r="V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7</v>
          </cell>
          <cell r="AF1107">
            <v>2.44</v>
          </cell>
          <cell r="AG1107">
            <v>0</v>
          </cell>
          <cell r="AH1107">
            <v>0</v>
          </cell>
          <cell r="AN1107">
            <v>0</v>
          </cell>
          <cell r="AO1107">
            <v>0</v>
          </cell>
          <cell r="AP1107">
            <v>0</v>
          </cell>
          <cell r="BU1107">
            <v>0</v>
          </cell>
          <cell r="BV1107">
            <v>55000</v>
          </cell>
          <cell r="BX1107">
            <v>0</v>
          </cell>
          <cell r="CV1107">
            <v>0</v>
          </cell>
          <cell r="CW1107">
            <v>0</v>
          </cell>
        </row>
        <row r="1108">
          <cell r="B1108" t="str">
            <v>ขสป.บุณฑริก-ยอดมน</v>
          </cell>
          <cell r="O1108">
            <v>1</v>
          </cell>
          <cell r="P1108">
            <v>0</v>
          </cell>
          <cell r="S1108">
            <v>0</v>
          </cell>
          <cell r="V1108">
            <v>1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N1108">
            <v>0</v>
          </cell>
          <cell r="AO1108">
            <v>0</v>
          </cell>
          <cell r="AP1108">
            <v>0</v>
          </cell>
          <cell r="BU1108">
            <v>0</v>
          </cell>
          <cell r="BV1108">
            <v>0</v>
          </cell>
          <cell r="BX1108">
            <v>0</v>
          </cell>
          <cell r="CV1108">
            <v>20</v>
          </cell>
          <cell r="CW1108">
            <v>0</v>
          </cell>
        </row>
        <row r="1109">
          <cell r="B1109" t="str">
            <v>อช.ภูสระดอกบัว</v>
          </cell>
          <cell r="O1109">
            <v>0</v>
          </cell>
          <cell r="P1109">
            <v>1</v>
          </cell>
          <cell r="S1109">
            <v>0</v>
          </cell>
          <cell r="V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N1109">
            <v>7</v>
          </cell>
          <cell r="AO1109">
            <v>3</v>
          </cell>
          <cell r="AP1109">
            <v>20</v>
          </cell>
          <cell r="BU1109">
            <v>532304.91</v>
          </cell>
          <cell r="BV1109">
            <v>0</v>
          </cell>
          <cell r="BX1109">
            <v>0</v>
          </cell>
          <cell r="CV1109">
            <v>0</v>
          </cell>
          <cell r="CW1109">
            <v>0</v>
          </cell>
        </row>
        <row r="1110">
          <cell r="B1110" t="str">
            <v>อช.ภูสระดอกบัว</v>
          </cell>
          <cell r="O1110">
            <v>0</v>
          </cell>
          <cell r="P1110">
            <v>1</v>
          </cell>
          <cell r="S1110">
            <v>0</v>
          </cell>
          <cell r="V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N1110">
            <v>9</v>
          </cell>
          <cell r="AO1110">
            <v>1</v>
          </cell>
          <cell r="AP1110">
            <v>72</v>
          </cell>
          <cell r="BU1110">
            <v>643542.99</v>
          </cell>
          <cell r="BV1110">
            <v>0</v>
          </cell>
          <cell r="BX1110">
            <v>0</v>
          </cell>
          <cell r="CV1110">
            <v>0</v>
          </cell>
          <cell r="CW1110">
            <v>0</v>
          </cell>
        </row>
        <row r="1111">
          <cell r="B1111" t="str">
            <v>อช.ภูผายล</v>
          </cell>
          <cell r="O1111">
            <v>0</v>
          </cell>
          <cell r="P1111">
            <v>0</v>
          </cell>
          <cell r="S1111">
            <v>1</v>
          </cell>
          <cell r="V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2</v>
          </cell>
          <cell r="AH1111">
            <v>0.16</v>
          </cell>
          <cell r="AN1111">
            <v>0</v>
          </cell>
          <cell r="AO1111">
            <v>0</v>
          </cell>
          <cell r="AP1111">
            <v>0</v>
          </cell>
          <cell r="BU1111">
            <v>0</v>
          </cell>
          <cell r="BV1111">
            <v>12000</v>
          </cell>
          <cell r="BX1111">
            <v>0</v>
          </cell>
          <cell r="CV1111">
            <v>0</v>
          </cell>
          <cell r="CW1111">
            <v>0</v>
          </cell>
        </row>
        <row r="1112">
          <cell r="B1112" t="str">
            <v>อช.ภูผายล</v>
          </cell>
          <cell r="O1112">
            <v>0</v>
          </cell>
          <cell r="P1112">
            <v>0</v>
          </cell>
          <cell r="S1112">
            <v>1</v>
          </cell>
          <cell r="V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10</v>
          </cell>
          <cell r="AH1112">
            <v>0.83</v>
          </cell>
          <cell r="AN1112">
            <v>0</v>
          </cell>
          <cell r="AO1112">
            <v>0</v>
          </cell>
          <cell r="AP1112">
            <v>0</v>
          </cell>
          <cell r="BU1112">
            <v>0</v>
          </cell>
          <cell r="BV1112">
            <v>58100</v>
          </cell>
          <cell r="BX1112">
            <v>0</v>
          </cell>
          <cell r="CV1112">
            <v>0</v>
          </cell>
          <cell r="CW1112">
            <v>0</v>
          </cell>
        </row>
        <row r="1113">
          <cell r="B1113" t="str">
            <v>อช.ภูผายล</v>
          </cell>
          <cell r="O1113">
            <v>0</v>
          </cell>
          <cell r="P1113">
            <v>0</v>
          </cell>
          <cell r="S1113">
            <v>1</v>
          </cell>
          <cell r="V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8</v>
          </cell>
          <cell r="AH1113">
            <v>0.66</v>
          </cell>
          <cell r="AN1113">
            <v>0</v>
          </cell>
          <cell r="AO1113">
            <v>0</v>
          </cell>
          <cell r="AP1113">
            <v>0</v>
          </cell>
          <cell r="BU1113">
            <v>0</v>
          </cell>
          <cell r="BV1113">
            <v>46200</v>
          </cell>
          <cell r="BX1113">
            <v>0</v>
          </cell>
          <cell r="CV1113">
            <v>0</v>
          </cell>
          <cell r="CW1113">
            <v>0</v>
          </cell>
        </row>
        <row r="1114">
          <cell r="B1114" t="str">
            <v>อช.ภูผายล</v>
          </cell>
          <cell r="O1114">
            <v>1</v>
          </cell>
          <cell r="P1114">
            <v>1</v>
          </cell>
          <cell r="S1114">
            <v>0</v>
          </cell>
          <cell r="V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4</v>
          </cell>
          <cell r="AF1114">
            <v>0.95</v>
          </cell>
          <cell r="AG1114">
            <v>0</v>
          </cell>
          <cell r="AH1114">
            <v>0</v>
          </cell>
          <cell r="AN1114">
            <v>3</v>
          </cell>
          <cell r="AO1114">
            <v>1</v>
          </cell>
          <cell r="AP1114">
            <v>28</v>
          </cell>
          <cell r="BU1114">
            <v>226570.81</v>
          </cell>
          <cell r="BV1114">
            <v>4400</v>
          </cell>
          <cell r="BX1114">
            <v>0</v>
          </cell>
          <cell r="CV1114">
            <v>0</v>
          </cell>
          <cell r="CW1114">
            <v>0</v>
          </cell>
        </row>
        <row r="1115">
          <cell r="B1115" t="str">
            <v>อช.ภูผายล</v>
          </cell>
          <cell r="O1115">
            <v>1</v>
          </cell>
          <cell r="P1115">
            <v>0</v>
          </cell>
          <cell r="S1115">
            <v>1</v>
          </cell>
          <cell r="V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2</v>
          </cell>
          <cell r="AH1115">
            <v>0.08</v>
          </cell>
          <cell r="AN1115">
            <v>0</v>
          </cell>
          <cell r="AO1115">
            <v>0</v>
          </cell>
          <cell r="AP1115">
            <v>0</v>
          </cell>
          <cell r="BU1115">
            <v>0</v>
          </cell>
          <cell r="BV1115">
            <v>5600</v>
          </cell>
          <cell r="BX1115">
            <v>0</v>
          </cell>
          <cell r="CV1115">
            <v>0</v>
          </cell>
          <cell r="CW1115">
            <v>0</v>
          </cell>
        </row>
        <row r="1116">
          <cell r="B1116" t="str">
            <v>อช.ภูจองนายอย</v>
          </cell>
          <cell r="O1116">
            <v>1</v>
          </cell>
          <cell r="P1116">
            <v>0</v>
          </cell>
          <cell r="S1116">
            <v>1</v>
          </cell>
          <cell r="V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17</v>
          </cell>
          <cell r="AF1116">
            <v>0.186</v>
          </cell>
          <cell r="AG1116">
            <v>0</v>
          </cell>
          <cell r="AH1116">
            <v>0</v>
          </cell>
          <cell r="AN1116">
            <v>0</v>
          </cell>
          <cell r="AO1116">
            <v>0</v>
          </cell>
          <cell r="AP1116">
            <v>0</v>
          </cell>
          <cell r="BU1116">
            <v>0</v>
          </cell>
          <cell r="BV1116">
            <v>48000</v>
          </cell>
          <cell r="BX1116">
            <v>0</v>
          </cell>
          <cell r="CV1116">
            <v>0</v>
          </cell>
          <cell r="CW1116">
            <v>0</v>
          </cell>
        </row>
        <row r="1117">
          <cell r="B1117" t="str">
            <v>สปป.2 (ภาคตะวันออกเฉียงเหนือ)</v>
          </cell>
          <cell r="O1117">
            <v>1</v>
          </cell>
          <cell r="P1117">
            <v>0</v>
          </cell>
          <cell r="S1117">
            <v>1</v>
          </cell>
          <cell r="V1117">
            <v>0</v>
          </cell>
          <cell r="AA1117">
            <v>2</v>
          </cell>
          <cell r="AB1117">
            <v>0.20599999999999999</v>
          </cell>
          <cell r="AC1117">
            <v>0</v>
          </cell>
          <cell r="AD1117">
            <v>0</v>
          </cell>
          <cell r="AE1117">
            <v>5</v>
          </cell>
          <cell r="AF1117">
            <v>2.2999999999999998</v>
          </cell>
          <cell r="AG1117">
            <v>0</v>
          </cell>
          <cell r="AH1117">
            <v>0</v>
          </cell>
          <cell r="AN1117">
            <v>0</v>
          </cell>
          <cell r="AO1117">
            <v>0</v>
          </cell>
          <cell r="AP1117">
            <v>0</v>
          </cell>
          <cell r="BU1117">
            <v>0</v>
          </cell>
          <cell r="BV1117">
            <v>52610</v>
          </cell>
          <cell r="BX1117">
            <v>0</v>
          </cell>
          <cell r="CV1117">
            <v>0</v>
          </cell>
          <cell r="CW1117">
            <v>0</v>
          </cell>
        </row>
        <row r="1118">
          <cell r="B1118" t="str">
            <v>อช.ภูจองนายอย</v>
          </cell>
          <cell r="O1118">
            <v>1</v>
          </cell>
          <cell r="P1118">
            <v>0</v>
          </cell>
          <cell r="S1118">
            <v>1</v>
          </cell>
          <cell r="V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1</v>
          </cell>
          <cell r="AF1118">
            <v>1.2999999999999999E-2</v>
          </cell>
          <cell r="AG1118">
            <v>0</v>
          </cell>
          <cell r="AH1118">
            <v>0</v>
          </cell>
          <cell r="AN1118">
            <v>0</v>
          </cell>
          <cell r="AO1118">
            <v>0</v>
          </cell>
          <cell r="AP1118">
            <v>0</v>
          </cell>
          <cell r="BU1118">
            <v>0</v>
          </cell>
          <cell r="BV1118">
            <v>3250</v>
          </cell>
          <cell r="BX1118">
            <v>0</v>
          </cell>
          <cell r="CV1118">
            <v>0</v>
          </cell>
          <cell r="CW1118">
            <v>0</v>
          </cell>
        </row>
        <row r="1119">
          <cell r="B1119" t="str">
            <v>ขสป.ห้วยทับทัน-ห้วยสำราญ</v>
          </cell>
          <cell r="O1119">
            <v>0</v>
          </cell>
          <cell r="P1119">
            <v>0</v>
          </cell>
          <cell r="S1119">
            <v>1</v>
          </cell>
          <cell r="V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1</v>
          </cell>
          <cell r="AF1119">
            <v>0.69</v>
          </cell>
          <cell r="AG1119">
            <v>0</v>
          </cell>
          <cell r="AH1119">
            <v>0</v>
          </cell>
          <cell r="AN1119">
            <v>0</v>
          </cell>
          <cell r="AO1119">
            <v>0</v>
          </cell>
          <cell r="AP1119">
            <v>0</v>
          </cell>
          <cell r="BU1119">
            <v>0</v>
          </cell>
          <cell r="BV1119">
            <v>24150</v>
          </cell>
          <cell r="BX1119">
            <v>0</v>
          </cell>
          <cell r="CV1119">
            <v>0</v>
          </cell>
          <cell r="CW1119">
            <v>0</v>
          </cell>
        </row>
        <row r="1120">
          <cell r="B1120" t="str">
            <v>ขสป.ห้วยทับทัน-ห้วยสำราญ</v>
          </cell>
          <cell r="O1120">
            <v>0</v>
          </cell>
          <cell r="P1120">
            <v>0</v>
          </cell>
          <cell r="S1120">
            <v>1</v>
          </cell>
          <cell r="V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7</v>
          </cell>
          <cell r="AF1120">
            <v>0.72</v>
          </cell>
          <cell r="AG1120">
            <v>0</v>
          </cell>
          <cell r="AH1120">
            <v>0</v>
          </cell>
          <cell r="AN1120">
            <v>0</v>
          </cell>
          <cell r="AO1120">
            <v>0</v>
          </cell>
          <cell r="AP1120">
            <v>0</v>
          </cell>
          <cell r="BU1120">
            <v>0</v>
          </cell>
          <cell r="BV1120">
            <v>180000</v>
          </cell>
          <cell r="BX1120">
            <v>0</v>
          </cell>
          <cell r="CV1120">
            <v>0</v>
          </cell>
          <cell r="CW1120">
            <v>0</v>
          </cell>
        </row>
        <row r="1121">
          <cell r="B1121" t="str">
            <v>อช.ภูสระดอกบัว</v>
          </cell>
          <cell r="O1121">
            <v>0</v>
          </cell>
          <cell r="P1121">
            <v>1</v>
          </cell>
          <cell r="S1121">
            <v>0</v>
          </cell>
          <cell r="V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N1121">
            <v>4</v>
          </cell>
          <cell r="AO1121">
            <v>0</v>
          </cell>
          <cell r="AP1121">
            <v>76</v>
          </cell>
          <cell r="BU1121">
            <v>285943.28000000003</v>
          </cell>
          <cell r="BV1121">
            <v>0</v>
          </cell>
          <cell r="BX1121">
            <v>0</v>
          </cell>
          <cell r="CV1121">
            <v>0</v>
          </cell>
          <cell r="CW1121">
            <v>0</v>
          </cell>
        </row>
        <row r="1122">
          <cell r="B1122" t="str">
            <v>อช.ภูสระดอกบัว</v>
          </cell>
          <cell r="O1122">
            <v>0</v>
          </cell>
          <cell r="P1122">
            <v>1</v>
          </cell>
          <cell r="S1122">
            <v>0</v>
          </cell>
          <cell r="V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N1122">
            <v>0</v>
          </cell>
          <cell r="AO1122">
            <v>3</v>
          </cell>
          <cell r="AP1122">
            <v>76</v>
          </cell>
          <cell r="BU1122">
            <v>64149.56</v>
          </cell>
          <cell r="BV1122">
            <v>0</v>
          </cell>
          <cell r="BX1122">
            <v>0</v>
          </cell>
          <cell r="CV1122">
            <v>0</v>
          </cell>
          <cell r="CW1122">
            <v>0</v>
          </cell>
        </row>
        <row r="1123">
          <cell r="B1123" t="str">
            <v>อช.ภูสระดอกบัว</v>
          </cell>
          <cell r="O1123">
            <v>0</v>
          </cell>
          <cell r="P1123">
            <v>1</v>
          </cell>
          <cell r="S1123">
            <v>0</v>
          </cell>
          <cell r="V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N1123">
            <v>1</v>
          </cell>
          <cell r="AO1123">
            <v>3</v>
          </cell>
          <cell r="AP1123">
            <v>28</v>
          </cell>
          <cell r="BU1123">
            <v>124204.48</v>
          </cell>
          <cell r="BV1123">
            <v>0</v>
          </cell>
          <cell r="BX1123">
            <v>0</v>
          </cell>
          <cell r="CV1123">
            <v>0</v>
          </cell>
          <cell r="CW1123">
            <v>0</v>
          </cell>
        </row>
        <row r="1124">
          <cell r="B1124" t="str">
            <v>อช.ภูสระดอกบัว</v>
          </cell>
          <cell r="O1124">
            <v>0</v>
          </cell>
          <cell r="P1124">
            <v>1</v>
          </cell>
          <cell r="S1124">
            <v>0</v>
          </cell>
          <cell r="V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N1124">
            <v>3</v>
          </cell>
          <cell r="AO1124">
            <v>3</v>
          </cell>
          <cell r="AP1124">
            <v>8</v>
          </cell>
          <cell r="BU1124">
            <v>257280.7</v>
          </cell>
          <cell r="BV1124">
            <v>0</v>
          </cell>
          <cell r="BX1124">
            <v>0</v>
          </cell>
          <cell r="CV1124">
            <v>0</v>
          </cell>
          <cell r="CW1124">
            <v>0</v>
          </cell>
        </row>
        <row r="1125">
          <cell r="B1125" t="str">
            <v>ขสป.ผาผึ้ง</v>
          </cell>
          <cell r="O1125">
            <v>2</v>
          </cell>
          <cell r="P1125">
            <v>0</v>
          </cell>
          <cell r="S1125">
            <v>0</v>
          </cell>
          <cell r="V1125">
            <v>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N1125">
            <v>0</v>
          </cell>
          <cell r="AO1125">
            <v>0</v>
          </cell>
          <cell r="AP1125">
            <v>0</v>
          </cell>
          <cell r="BU1125">
            <v>0</v>
          </cell>
          <cell r="BV1125">
            <v>0</v>
          </cell>
          <cell r="BX1125">
            <v>0</v>
          </cell>
          <cell r="CV1125">
            <v>7</v>
          </cell>
          <cell r="CW1125">
            <v>0</v>
          </cell>
        </row>
        <row r="1126">
          <cell r="B1126" t="str">
            <v>ขสป.ผาผึ้ง</v>
          </cell>
          <cell r="O1126">
            <v>1</v>
          </cell>
          <cell r="P1126">
            <v>0</v>
          </cell>
          <cell r="S1126">
            <v>0</v>
          </cell>
          <cell r="V1126">
            <v>1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N1126">
            <v>0</v>
          </cell>
          <cell r="AO1126">
            <v>0</v>
          </cell>
          <cell r="AP1126">
            <v>0</v>
          </cell>
          <cell r="BU1126">
            <v>0</v>
          </cell>
          <cell r="BV1126">
            <v>0</v>
          </cell>
          <cell r="BX1126">
            <v>83</v>
          </cell>
          <cell r="CV1126">
            <v>13</v>
          </cell>
          <cell r="CW1126">
            <v>1</v>
          </cell>
        </row>
        <row r="1127">
          <cell r="B1127" t="str">
            <v>ขสป.ผาผึ้ง</v>
          </cell>
          <cell r="O1127">
            <v>1</v>
          </cell>
          <cell r="P1127">
            <v>0</v>
          </cell>
          <cell r="S1127">
            <v>0</v>
          </cell>
          <cell r="V1127">
            <v>1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N1127">
            <v>0</v>
          </cell>
          <cell r="AO1127">
            <v>0</v>
          </cell>
          <cell r="AP1127">
            <v>0</v>
          </cell>
          <cell r="BU1127">
            <v>0</v>
          </cell>
          <cell r="BV1127">
            <v>0</v>
          </cell>
          <cell r="BX1127">
            <v>187</v>
          </cell>
          <cell r="CV1127">
            <v>14</v>
          </cell>
          <cell r="CW1127">
            <v>0</v>
          </cell>
        </row>
        <row r="1128">
          <cell r="B1128" t="str">
            <v>อช.ภูผายล</v>
          </cell>
          <cell r="O1128">
            <v>0</v>
          </cell>
          <cell r="P1128">
            <v>0</v>
          </cell>
          <cell r="S1128">
            <v>1</v>
          </cell>
          <cell r="V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12</v>
          </cell>
          <cell r="AH1128">
            <v>1.1599999999999999</v>
          </cell>
          <cell r="AN1128">
            <v>0</v>
          </cell>
          <cell r="AO1128">
            <v>0</v>
          </cell>
          <cell r="AP1128">
            <v>0</v>
          </cell>
          <cell r="BU1128">
            <v>0</v>
          </cell>
          <cell r="BV1128">
            <v>24000</v>
          </cell>
          <cell r="BX1128">
            <v>0</v>
          </cell>
          <cell r="CV1128">
            <v>0</v>
          </cell>
          <cell r="CW1128">
            <v>0</v>
          </cell>
        </row>
        <row r="1129">
          <cell r="B1129" t="str">
            <v>อช.ทับลาน</v>
          </cell>
          <cell r="O1129">
            <v>0</v>
          </cell>
          <cell r="P1129">
            <v>0</v>
          </cell>
          <cell r="S1129">
            <v>1</v>
          </cell>
          <cell r="V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3</v>
          </cell>
          <cell r="AF1129">
            <v>0.53</v>
          </cell>
          <cell r="AG1129">
            <v>0</v>
          </cell>
          <cell r="AH1129">
            <v>0</v>
          </cell>
          <cell r="AN1129">
            <v>0</v>
          </cell>
          <cell r="AO1129">
            <v>0</v>
          </cell>
          <cell r="AP1129">
            <v>0</v>
          </cell>
          <cell r="BU1129">
            <v>0</v>
          </cell>
          <cell r="BV1129">
            <v>4770</v>
          </cell>
          <cell r="BX1129">
            <v>0</v>
          </cell>
          <cell r="CV1129">
            <v>0</v>
          </cell>
          <cell r="CW1129">
            <v>0</v>
          </cell>
        </row>
        <row r="1130">
          <cell r="B1130" t="str">
            <v>อช.ภูเวียง</v>
          </cell>
          <cell r="O1130">
            <v>1</v>
          </cell>
          <cell r="P1130">
            <v>0</v>
          </cell>
          <cell r="S1130">
            <v>0</v>
          </cell>
          <cell r="V1130">
            <v>1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N1130">
            <v>0</v>
          </cell>
          <cell r="AO1130">
            <v>0</v>
          </cell>
          <cell r="AP1130">
            <v>0</v>
          </cell>
          <cell r="BU1130">
            <v>0</v>
          </cell>
          <cell r="BV1130">
            <v>0</v>
          </cell>
          <cell r="BX1130">
            <v>0</v>
          </cell>
          <cell r="CV1130">
            <v>4</v>
          </cell>
          <cell r="CW1130">
            <v>0</v>
          </cell>
        </row>
        <row r="1131">
          <cell r="B1131" t="str">
            <v>ขสป.พนมดงรัก</v>
          </cell>
          <cell r="O1131">
            <v>5</v>
          </cell>
          <cell r="P1131">
            <v>0</v>
          </cell>
          <cell r="S1131">
            <v>1</v>
          </cell>
          <cell r="V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1</v>
          </cell>
          <cell r="AH1131">
            <v>2.5999999999999999E-2</v>
          </cell>
          <cell r="AN1131">
            <v>0</v>
          </cell>
          <cell r="AO1131">
            <v>0</v>
          </cell>
          <cell r="AP1131">
            <v>0</v>
          </cell>
          <cell r="BU1131">
            <v>0</v>
          </cell>
          <cell r="BV1131">
            <v>1300</v>
          </cell>
          <cell r="BX1131">
            <v>0</v>
          </cell>
          <cell r="CV1131">
            <v>0</v>
          </cell>
          <cell r="CW1131">
            <v>0</v>
          </cell>
        </row>
        <row r="1132">
          <cell r="B1132" t="str">
            <v>ขสป.พนมดงรัก</v>
          </cell>
          <cell r="O1132">
            <v>1</v>
          </cell>
          <cell r="P1132">
            <v>0</v>
          </cell>
          <cell r="S1132">
            <v>1</v>
          </cell>
          <cell r="V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3</v>
          </cell>
          <cell r="AF1132">
            <v>3.7999999999999999E-2</v>
          </cell>
          <cell r="AG1132">
            <v>0</v>
          </cell>
          <cell r="AH1132">
            <v>0</v>
          </cell>
          <cell r="AN1132">
            <v>0</v>
          </cell>
          <cell r="AO1132">
            <v>0</v>
          </cell>
          <cell r="AP1132">
            <v>0</v>
          </cell>
          <cell r="BU1132">
            <v>0</v>
          </cell>
          <cell r="BV1132">
            <v>1900</v>
          </cell>
          <cell r="BX1132">
            <v>0</v>
          </cell>
          <cell r="CV1132">
            <v>0</v>
          </cell>
          <cell r="CW1132">
            <v>0</v>
          </cell>
        </row>
        <row r="1133">
          <cell r="B1133" t="str">
            <v>ขสป.พนมดงรัก</v>
          </cell>
          <cell r="O1133">
            <v>0</v>
          </cell>
          <cell r="P1133">
            <v>0</v>
          </cell>
          <cell r="S1133">
            <v>1</v>
          </cell>
          <cell r="V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15</v>
          </cell>
          <cell r="AF1133">
            <v>0.40300000000000002</v>
          </cell>
          <cell r="AG1133">
            <v>0</v>
          </cell>
          <cell r="AH1133">
            <v>0</v>
          </cell>
          <cell r="AN1133">
            <v>0</v>
          </cell>
          <cell r="AO1133">
            <v>0</v>
          </cell>
          <cell r="AP1133">
            <v>0</v>
          </cell>
          <cell r="BU1133">
            <v>0</v>
          </cell>
          <cell r="BV1133">
            <v>135750</v>
          </cell>
          <cell r="BX1133">
            <v>0</v>
          </cell>
          <cell r="CV1133">
            <v>0</v>
          </cell>
          <cell r="CW1133">
            <v>0</v>
          </cell>
        </row>
        <row r="1134">
          <cell r="B1134" t="str">
            <v>ขสป.ห้วยศาลา</v>
          </cell>
          <cell r="O1134">
            <v>0</v>
          </cell>
          <cell r="P1134">
            <v>0</v>
          </cell>
          <cell r="S1134">
            <v>1</v>
          </cell>
          <cell r="V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7</v>
          </cell>
          <cell r="AH1134">
            <v>0.38</v>
          </cell>
          <cell r="AN1134">
            <v>0</v>
          </cell>
          <cell r="AO1134">
            <v>0</v>
          </cell>
          <cell r="AP1134">
            <v>0</v>
          </cell>
          <cell r="BU1134">
            <v>0</v>
          </cell>
          <cell r="BV1134">
            <v>190000</v>
          </cell>
          <cell r="BX1134">
            <v>0</v>
          </cell>
          <cell r="CV1134">
            <v>0</v>
          </cell>
          <cell r="CW1134">
            <v>0</v>
          </cell>
        </row>
        <row r="1135">
          <cell r="B1135" t="str">
            <v>ขสป.ห้วยศาลา</v>
          </cell>
          <cell r="O1135">
            <v>0</v>
          </cell>
          <cell r="P1135">
            <v>0</v>
          </cell>
          <cell r="S1135">
            <v>1</v>
          </cell>
          <cell r="V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13</v>
          </cell>
          <cell r="AF1135">
            <v>1.3</v>
          </cell>
          <cell r="AG1135">
            <v>0</v>
          </cell>
          <cell r="AH1135">
            <v>0</v>
          </cell>
          <cell r="AN1135">
            <v>0</v>
          </cell>
          <cell r="AO1135">
            <v>0</v>
          </cell>
          <cell r="AP1135">
            <v>0</v>
          </cell>
          <cell r="BU1135">
            <v>0</v>
          </cell>
          <cell r="BV1135">
            <v>325000</v>
          </cell>
          <cell r="BX1135">
            <v>0</v>
          </cell>
          <cell r="CV1135">
            <v>0</v>
          </cell>
          <cell r="CW1135">
            <v>0</v>
          </cell>
        </row>
        <row r="1136">
          <cell r="B1136" t="str">
            <v>ขสป.ห้วยทับทัน-ห้วยสำราญ</v>
          </cell>
          <cell r="O1136">
            <v>0</v>
          </cell>
          <cell r="P1136">
            <v>0</v>
          </cell>
          <cell r="S1136">
            <v>1</v>
          </cell>
          <cell r="V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4</v>
          </cell>
          <cell r="AF1136">
            <v>0.52300000000000002</v>
          </cell>
          <cell r="AG1136">
            <v>0</v>
          </cell>
          <cell r="AH1136">
            <v>0</v>
          </cell>
          <cell r="AN1136">
            <v>0</v>
          </cell>
          <cell r="AO1136">
            <v>0</v>
          </cell>
          <cell r="AP1136">
            <v>0</v>
          </cell>
          <cell r="BU1136">
            <v>0</v>
          </cell>
          <cell r="BV1136">
            <v>130750</v>
          </cell>
          <cell r="BX1136">
            <v>0</v>
          </cell>
          <cell r="CV1136">
            <v>0</v>
          </cell>
          <cell r="CW1136">
            <v>0</v>
          </cell>
        </row>
        <row r="1137">
          <cell r="B1137" t="str">
            <v>ขสป.บุณฑริก-ยอดมน</v>
          </cell>
          <cell r="O1137">
            <v>2</v>
          </cell>
          <cell r="P1137">
            <v>0</v>
          </cell>
          <cell r="S1137">
            <v>1</v>
          </cell>
          <cell r="V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13</v>
          </cell>
          <cell r="AF1137">
            <v>0.21</v>
          </cell>
          <cell r="AG1137">
            <v>0</v>
          </cell>
          <cell r="AH1137">
            <v>0</v>
          </cell>
          <cell r="AN1137">
            <v>0</v>
          </cell>
          <cell r="AO1137">
            <v>0</v>
          </cell>
          <cell r="AP1137">
            <v>0</v>
          </cell>
          <cell r="BU1137">
            <v>0</v>
          </cell>
          <cell r="BV1137">
            <v>10500</v>
          </cell>
          <cell r="BX1137">
            <v>0</v>
          </cell>
          <cell r="CV1137">
            <v>0</v>
          </cell>
          <cell r="CW1137">
            <v>0</v>
          </cell>
        </row>
        <row r="1138">
          <cell r="B1138" t="str">
            <v>ขสป.บุณฑริก-ยอดมน</v>
          </cell>
          <cell r="O1138">
            <v>1</v>
          </cell>
          <cell r="P1138">
            <v>0</v>
          </cell>
          <cell r="S1138">
            <v>0</v>
          </cell>
          <cell r="V1138">
            <v>1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N1138">
            <v>0</v>
          </cell>
          <cell r="AO1138">
            <v>0</v>
          </cell>
          <cell r="AP1138">
            <v>0</v>
          </cell>
          <cell r="BU1138">
            <v>0</v>
          </cell>
          <cell r="BV1138">
            <v>0</v>
          </cell>
          <cell r="BX1138">
            <v>2</v>
          </cell>
          <cell r="CV1138">
            <v>0</v>
          </cell>
          <cell r="CW1138">
            <v>1</v>
          </cell>
        </row>
        <row r="1139">
          <cell r="B1139" t="str">
            <v>ขสป.ห้วยศาลา</v>
          </cell>
          <cell r="O1139">
            <v>1</v>
          </cell>
          <cell r="P1139">
            <v>0</v>
          </cell>
          <cell r="S1139">
            <v>1</v>
          </cell>
          <cell r="V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1</v>
          </cell>
          <cell r="AH1139">
            <v>7.0000000000000007E-2</v>
          </cell>
          <cell r="AN1139">
            <v>0</v>
          </cell>
          <cell r="AO1139">
            <v>0</v>
          </cell>
          <cell r="AP1139">
            <v>0</v>
          </cell>
          <cell r="BU1139">
            <v>0</v>
          </cell>
          <cell r="BV1139">
            <v>35000</v>
          </cell>
          <cell r="BX1139">
            <v>0</v>
          </cell>
          <cell r="CV1139">
            <v>0</v>
          </cell>
          <cell r="CW1139">
            <v>0</v>
          </cell>
        </row>
        <row r="1140">
          <cell r="B1140" t="str">
            <v>ขสป.ดงใหญ่</v>
          </cell>
          <cell r="O1140">
            <v>0</v>
          </cell>
          <cell r="P1140">
            <v>0</v>
          </cell>
          <cell r="S1140">
            <v>1</v>
          </cell>
          <cell r="V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19</v>
          </cell>
          <cell r="AF1140">
            <v>0.32</v>
          </cell>
          <cell r="AG1140">
            <v>0</v>
          </cell>
          <cell r="AH1140">
            <v>0</v>
          </cell>
          <cell r="AN1140">
            <v>0</v>
          </cell>
          <cell r="AO1140">
            <v>0</v>
          </cell>
          <cell r="AP1140">
            <v>0</v>
          </cell>
          <cell r="BU1140">
            <v>0</v>
          </cell>
          <cell r="BV1140">
            <v>16000</v>
          </cell>
          <cell r="BX1140">
            <v>0</v>
          </cell>
          <cell r="CV1140">
            <v>0</v>
          </cell>
          <cell r="CW1140">
            <v>0</v>
          </cell>
        </row>
        <row r="1141">
          <cell r="B1141" t="str">
            <v>ขสป.พนมดงรัก</v>
          </cell>
          <cell r="O1141">
            <v>0</v>
          </cell>
          <cell r="P1141">
            <v>0</v>
          </cell>
          <cell r="S1141">
            <v>1</v>
          </cell>
          <cell r="V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11</v>
          </cell>
          <cell r="AF1141">
            <v>0.09</v>
          </cell>
          <cell r="AG1141">
            <v>0</v>
          </cell>
          <cell r="AH1141">
            <v>0</v>
          </cell>
          <cell r="AN1141">
            <v>0</v>
          </cell>
          <cell r="AO1141">
            <v>0</v>
          </cell>
          <cell r="AP1141">
            <v>0</v>
          </cell>
          <cell r="BU1141">
            <v>0</v>
          </cell>
          <cell r="BV1141">
            <v>4500</v>
          </cell>
          <cell r="BX1141">
            <v>0</v>
          </cell>
          <cell r="CV1141">
            <v>0</v>
          </cell>
          <cell r="CW1141">
            <v>0</v>
          </cell>
        </row>
        <row r="1142">
          <cell r="B1142" t="str">
            <v>ขสป.ภูสีฐาน</v>
          </cell>
          <cell r="O1142">
            <v>0</v>
          </cell>
          <cell r="P1142">
            <v>0</v>
          </cell>
          <cell r="S1142">
            <v>1</v>
          </cell>
          <cell r="V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13</v>
          </cell>
          <cell r="AF1142">
            <v>0.52700000000000002</v>
          </cell>
          <cell r="AG1142">
            <v>0</v>
          </cell>
          <cell r="AH1142">
            <v>0</v>
          </cell>
          <cell r="AN1142">
            <v>0</v>
          </cell>
          <cell r="AO1142">
            <v>0</v>
          </cell>
          <cell r="AP1142">
            <v>0</v>
          </cell>
          <cell r="BU1142">
            <v>0</v>
          </cell>
          <cell r="BV1142">
            <v>26350</v>
          </cell>
          <cell r="BX1142">
            <v>0</v>
          </cell>
          <cell r="CV1142">
            <v>0</v>
          </cell>
          <cell r="CW1142">
            <v>0</v>
          </cell>
        </row>
        <row r="1143">
          <cell r="B1143" t="str">
            <v>ขสป.ผาผึ้ง</v>
          </cell>
          <cell r="O1143">
            <v>0</v>
          </cell>
          <cell r="P1143">
            <v>1</v>
          </cell>
          <cell r="S1143">
            <v>0</v>
          </cell>
          <cell r="V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N1143">
            <v>2</v>
          </cell>
          <cell r="AO1143">
            <v>2</v>
          </cell>
          <cell r="AP1143">
            <v>25</v>
          </cell>
          <cell r="BU1143">
            <v>174875.81</v>
          </cell>
          <cell r="BV1143">
            <v>0</v>
          </cell>
          <cell r="BX1143">
            <v>0</v>
          </cell>
          <cell r="CV1143">
            <v>0</v>
          </cell>
          <cell r="CW1143">
            <v>0</v>
          </cell>
        </row>
        <row r="1144">
          <cell r="B1144" t="str">
            <v>ขสป.บุณฑริก-ยอดมน</v>
          </cell>
          <cell r="O1144">
            <v>0</v>
          </cell>
          <cell r="P1144">
            <v>0</v>
          </cell>
          <cell r="S1144">
            <v>1</v>
          </cell>
          <cell r="V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5</v>
          </cell>
          <cell r="AF1144">
            <v>0.36</v>
          </cell>
          <cell r="AG1144">
            <v>0</v>
          </cell>
          <cell r="AH1144">
            <v>0</v>
          </cell>
          <cell r="AN1144">
            <v>0</v>
          </cell>
          <cell r="AO1144">
            <v>0</v>
          </cell>
          <cell r="AP1144">
            <v>0</v>
          </cell>
          <cell r="BU1144">
            <v>0</v>
          </cell>
          <cell r="BV1144">
            <v>10800</v>
          </cell>
          <cell r="BX1144">
            <v>0</v>
          </cell>
          <cell r="CV1144">
            <v>0</v>
          </cell>
          <cell r="CW1144">
            <v>0</v>
          </cell>
        </row>
        <row r="1145">
          <cell r="B1145" t="str">
            <v>อช.เขาพระวิหาร</v>
          </cell>
          <cell r="O1145">
            <v>2</v>
          </cell>
          <cell r="P1145">
            <v>0</v>
          </cell>
          <cell r="S1145">
            <v>1</v>
          </cell>
          <cell r="V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3</v>
          </cell>
          <cell r="AF1145">
            <v>0.37</v>
          </cell>
          <cell r="AG1145">
            <v>0</v>
          </cell>
          <cell r="AH1145">
            <v>0</v>
          </cell>
          <cell r="AN1145">
            <v>0</v>
          </cell>
          <cell r="AO1145">
            <v>0</v>
          </cell>
          <cell r="AP1145">
            <v>0</v>
          </cell>
          <cell r="BU1145">
            <v>0</v>
          </cell>
          <cell r="BV1145">
            <v>92500</v>
          </cell>
          <cell r="BX1145">
            <v>0</v>
          </cell>
          <cell r="CV1145">
            <v>0</v>
          </cell>
          <cell r="CW1145">
            <v>0</v>
          </cell>
        </row>
        <row r="1146">
          <cell r="B1146" t="str">
            <v>อช.ภูผายล</v>
          </cell>
          <cell r="O1146">
            <v>0</v>
          </cell>
          <cell r="P1146">
            <v>1</v>
          </cell>
          <cell r="S1146">
            <v>0</v>
          </cell>
          <cell r="V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N1146">
            <v>4</v>
          </cell>
          <cell r="AO1146">
            <v>0</v>
          </cell>
          <cell r="AP1146">
            <v>9</v>
          </cell>
          <cell r="BU1146">
            <v>274512.37</v>
          </cell>
          <cell r="BV1146">
            <v>0</v>
          </cell>
          <cell r="BX1146">
            <v>0</v>
          </cell>
          <cell r="CV1146">
            <v>0</v>
          </cell>
          <cell r="CW1146">
            <v>0</v>
          </cell>
        </row>
        <row r="1147">
          <cell r="B1147" t="str">
            <v>อช.ภูผายล</v>
          </cell>
          <cell r="O1147">
            <v>0</v>
          </cell>
          <cell r="P1147">
            <v>1</v>
          </cell>
          <cell r="S1147">
            <v>0</v>
          </cell>
          <cell r="V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N1147">
            <v>19</v>
          </cell>
          <cell r="AO1147">
            <v>2</v>
          </cell>
          <cell r="AP1147">
            <v>57</v>
          </cell>
          <cell r="BU1147">
            <v>1340487.0900000001</v>
          </cell>
          <cell r="BV1147">
            <v>0</v>
          </cell>
          <cell r="BX1147">
            <v>0</v>
          </cell>
          <cell r="CV1147">
            <v>0</v>
          </cell>
          <cell r="CW1147">
            <v>0</v>
          </cell>
        </row>
        <row r="1148">
          <cell r="B1148" t="str">
            <v>อช.ภูผายล</v>
          </cell>
          <cell r="O1148">
            <v>0</v>
          </cell>
          <cell r="P1148">
            <v>1</v>
          </cell>
          <cell r="S1148">
            <v>0</v>
          </cell>
          <cell r="V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N1148">
            <v>5</v>
          </cell>
          <cell r="AO1148">
            <v>3</v>
          </cell>
          <cell r="AP1148">
            <v>52</v>
          </cell>
          <cell r="BU1148">
            <v>401276.01</v>
          </cell>
          <cell r="BV1148">
            <v>0</v>
          </cell>
          <cell r="BX1148">
            <v>0</v>
          </cell>
          <cell r="CV1148">
            <v>0</v>
          </cell>
          <cell r="CW1148">
            <v>0</v>
          </cell>
        </row>
        <row r="1149">
          <cell r="B1149" t="str">
            <v>อช.ภูสระดอกบัว</v>
          </cell>
          <cell r="O1149">
            <v>0</v>
          </cell>
          <cell r="P1149">
            <v>1</v>
          </cell>
          <cell r="S1149">
            <v>0</v>
          </cell>
          <cell r="V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N1149">
            <v>12</v>
          </cell>
          <cell r="AO1149">
            <v>2</v>
          </cell>
          <cell r="AP1149">
            <v>12</v>
          </cell>
          <cell r="BU1149">
            <v>855100.07</v>
          </cell>
          <cell r="BV1149">
            <v>0</v>
          </cell>
          <cell r="BX1149">
            <v>0</v>
          </cell>
          <cell r="CV1149">
            <v>0</v>
          </cell>
          <cell r="CW1149">
            <v>0</v>
          </cell>
        </row>
        <row r="1150">
          <cell r="B1150" t="str">
            <v>ขสป.ยอดโดม</v>
          </cell>
          <cell r="O1150">
            <v>0</v>
          </cell>
          <cell r="P1150">
            <v>0</v>
          </cell>
          <cell r="S1150">
            <v>1</v>
          </cell>
          <cell r="V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5</v>
          </cell>
          <cell r="AF1150">
            <v>0.49</v>
          </cell>
          <cell r="AG1150">
            <v>4</v>
          </cell>
          <cell r="AH1150">
            <v>0.04</v>
          </cell>
          <cell r="AN1150">
            <v>0</v>
          </cell>
          <cell r="AO1150">
            <v>0</v>
          </cell>
          <cell r="AP1150">
            <v>0</v>
          </cell>
          <cell r="BU1150">
            <v>0</v>
          </cell>
          <cell r="BV1150">
            <v>5700</v>
          </cell>
          <cell r="BX1150">
            <v>0</v>
          </cell>
          <cell r="CV1150">
            <v>0</v>
          </cell>
          <cell r="CW1150">
            <v>0</v>
          </cell>
        </row>
        <row r="1151">
          <cell r="B1151" t="str">
            <v>อช.น้ำพอง</v>
          </cell>
          <cell r="O1151">
            <v>1</v>
          </cell>
          <cell r="P1151">
            <v>0</v>
          </cell>
          <cell r="S1151">
            <v>0</v>
          </cell>
          <cell r="V1151">
            <v>1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N1151">
            <v>0</v>
          </cell>
          <cell r="AO1151">
            <v>0</v>
          </cell>
          <cell r="AP1151">
            <v>0</v>
          </cell>
          <cell r="BU1151">
            <v>0</v>
          </cell>
          <cell r="BV1151">
            <v>1120</v>
          </cell>
          <cell r="BX1151">
            <v>0</v>
          </cell>
          <cell r="CV1151">
            <v>0</v>
          </cell>
          <cell r="CW1151">
            <v>0</v>
          </cell>
        </row>
        <row r="1152">
          <cell r="B1152" t="str">
            <v>ขหล.ถ้ำผาน้ำทิพย์</v>
          </cell>
          <cell r="O1152">
            <v>2</v>
          </cell>
          <cell r="P1152">
            <v>0</v>
          </cell>
          <cell r="S1152">
            <v>1</v>
          </cell>
          <cell r="V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15</v>
          </cell>
          <cell r="AF1152">
            <v>0.45</v>
          </cell>
          <cell r="AG1152">
            <v>1</v>
          </cell>
          <cell r="AH1152">
            <v>7.0000000000000007E-2</v>
          </cell>
          <cell r="AN1152">
            <v>0</v>
          </cell>
          <cell r="AO1152">
            <v>0</v>
          </cell>
          <cell r="AP1152">
            <v>0</v>
          </cell>
          <cell r="BU1152">
            <v>0</v>
          </cell>
          <cell r="BV1152">
            <v>8000</v>
          </cell>
          <cell r="BX1152">
            <v>0</v>
          </cell>
          <cell r="CV1152">
            <v>0</v>
          </cell>
          <cell r="CW1152">
            <v>0</v>
          </cell>
        </row>
        <row r="1153">
          <cell r="B1153" t="str">
            <v>ขสป.บุณฑริก-ยอดมน</v>
          </cell>
          <cell r="O1153">
            <v>0</v>
          </cell>
          <cell r="P1153">
            <v>0</v>
          </cell>
          <cell r="S1153">
            <v>0</v>
          </cell>
          <cell r="V1153">
            <v>1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N1153">
            <v>0</v>
          </cell>
          <cell r="AO1153">
            <v>0</v>
          </cell>
          <cell r="AP1153">
            <v>0</v>
          </cell>
          <cell r="BU1153">
            <v>0</v>
          </cell>
          <cell r="BV1153">
            <v>0</v>
          </cell>
          <cell r="BX1153">
            <v>0</v>
          </cell>
          <cell r="CV1153">
            <v>1</v>
          </cell>
          <cell r="CW1153">
            <v>2500</v>
          </cell>
        </row>
        <row r="1154">
          <cell r="B1154" t="str">
            <v>สปป.2 (ภาคตะวันออกเฉียงเหนือ)</v>
          </cell>
          <cell r="O1154">
            <v>0</v>
          </cell>
          <cell r="P1154">
            <v>0</v>
          </cell>
          <cell r="S1154">
            <v>1</v>
          </cell>
          <cell r="V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7</v>
          </cell>
          <cell r="AF1154">
            <v>0.752</v>
          </cell>
          <cell r="AG1154">
            <v>2</v>
          </cell>
          <cell r="AH1154">
            <v>0.126</v>
          </cell>
          <cell r="AN1154">
            <v>0</v>
          </cell>
          <cell r="AO1154">
            <v>0</v>
          </cell>
          <cell r="AP1154">
            <v>0</v>
          </cell>
          <cell r="BU1154">
            <v>0</v>
          </cell>
          <cell r="BV1154">
            <v>0</v>
          </cell>
          <cell r="BX1154">
            <v>0</v>
          </cell>
          <cell r="CV1154">
            <v>0</v>
          </cell>
          <cell r="CW1154">
            <v>0</v>
          </cell>
        </row>
        <row r="1155">
          <cell r="B1155" t="str">
            <v>ขสป.พนมดงรัก</v>
          </cell>
          <cell r="O1155">
            <v>1</v>
          </cell>
          <cell r="P1155">
            <v>0</v>
          </cell>
          <cell r="S1155">
            <v>1</v>
          </cell>
          <cell r="V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3</v>
          </cell>
          <cell r="AF1155">
            <v>0.01</v>
          </cell>
          <cell r="AG1155">
            <v>0</v>
          </cell>
          <cell r="AH1155">
            <v>0</v>
          </cell>
          <cell r="AN1155">
            <v>0</v>
          </cell>
          <cell r="AO1155">
            <v>0</v>
          </cell>
          <cell r="AP1155">
            <v>0</v>
          </cell>
          <cell r="BU1155">
            <v>0</v>
          </cell>
          <cell r="BV1155">
            <v>2500</v>
          </cell>
          <cell r="BX1155">
            <v>0</v>
          </cell>
          <cell r="CV1155">
            <v>0</v>
          </cell>
          <cell r="CW1155">
            <v>0</v>
          </cell>
        </row>
        <row r="1156">
          <cell r="B1156" t="str">
            <v>อช.ผาแต้ม</v>
          </cell>
          <cell r="O1156">
            <v>0</v>
          </cell>
          <cell r="P1156">
            <v>1</v>
          </cell>
          <cell r="S1156">
            <v>0</v>
          </cell>
          <cell r="V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N1156">
            <v>0</v>
          </cell>
          <cell r="AO1156">
            <v>2</v>
          </cell>
          <cell r="AP1156">
            <v>27</v>
          </cell>
          <cell r="BU1156">
            <v>38728.589999999997</v>
          </cell>
          <cell r="BV1156">
            <v>0</v>
          </cell>
          <cell r="BX1156">
            <v>0</v>
          </cell>
          <cell r="CV1156">
            <v>0</v>
          </cell>
          <cell r="CW1156">
            <v>0</v>
          </cell>
        </row>
        <row r="1157">
          <cell r="B1157" t="str">
            <v>อช.ผาแต้ม</v>
          </cell>
          <cell r="O1157">
            <v>0</v>
          </cell>
          <cell r="P1157">
            <v>1</v>
          </cell>
          <cell r="S1157">
            <v>0</v>
          </cell>
          <cell r="V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N1157">
            <v>0</v>
          </cell>
          <cell r="AO1157">
            <v>0</v>
          </cell>
          <cell r="AP1157">
            <v>60</v>
          </cell>
          <cell r="BU1157">
            <v>10236.629999999999</v>
          </cell>
          <cell r="BV1157">
            <v>0</v>
          </cell>
          <cell r="BX1157">
            <v>0</v>
          </cell>
          <cell r="CV1157">
            <v>0</v>
          </cell>
          <cell r="CW1157">
            <v>0</v>
          </cell>
        </row>
        <row r="1158">
          <cell r="B1158" t="str">
            <v>อช.ภูสระดอกบัว</v>
          </cell>
          <cell r="O1158">
            <v>0</v>
          </cell>
          <cell r="P1158">
            <v>1</v>
          </cell>
          <cell r="S1158">
            <v>0</v>
          </cell>
          <cell r="V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N1158">
            <v>21</v>
          </cell>
          <cell r="AO1158">
            <v>2</v>
          </cell>
          <cell r="AP1158">
            <v>70</v>
          </cell>
          <cell r="BU1158">
            <v>1479193.46</v>
          </cell>
          <cell r="BV1158">
            <v>0</v>
          </cell>
          <cell r="BX1158">
            <v>0</v>
          </cell>
          <cell r="CV1158">
            <v>0</v>
          </cell>
          <cell r="CW1158">
            <v>0</v>
          </cell>
        </row>
        <row r="1159">
          <cell r="B1159" t="str">
            <v>อช.ภูสระดอกบัว</v>
          </cell>
          <cell r="O1159">
            <v>0</v>
          </cell>
          <cell r="P1159">
            <v>1</v>
          </cell>
          <cell r="S1159">
            <v>0</v>
          </cell>
          <cell r="V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N1159">
            <v>3</v>
          </cell>
          <cell r="AO1159">
            <v>3</v>
          </cell>
          <cell r="AP1159">
            <v>2</v>
          </cell>
          <cell r="BU1159">
            <v>256257.04</v>
          </cell>
          <cell r="BV1159">
            <v>0</v>
          </cell>
          <cell r="BX1159">
            <v>0</v>
          </cell>
          <cell r="CV1159">
            <v>0</v>
          </cell>
          <cell r="CW1159">
            <v>0</v>
          </cell>
        </row>
        <row r="1160">
          <cell r="B1160" t="str">
            <v>ขสป.พนมดงรัก</v>
          </cell>
          <cell r="O1160">
            <v>1</v>
          </cell>
          <cell r="P1160">
            <v>0</v>
          </cell>
          <cell r="S1160">
            <v>1</v>
          </cell>
          <cell r="V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1</v>
          </cell>
          <cell r="AH1160">
            <v>4.8000000000000001E-2</v>
          </cell>
          <cell r="AN1160">
            <v>0</v>
          </cell>
          <cell r="AO1160">
            <v>0</v>
          </cell>
          <cell r="AP1160">
            <v>0</v>
          </cell>
          <cell r="BU1160">
            <v>0</v>
          </cell>
          <cell r="BV1160">
            <v>1200</v>
          </cell>
          <cell r="BX1160">
            <v>0</v>
          </cell>
          <cell r="CV1160">
            <v>0</v>
          </cell>
          <cell r="CW1160">
            <v>0</v>
          </cell>
        </row>
        <row r="1161">
          <cell r="B1161" t="str">
            <v>ขสป.ห้วยศาลา</v>
          </cell>
          <cell r="O1161">
            <v>2</v>
          </cell>
          <cell r="P1161">
            <v>0</v>
          </cell>
          <cell r="S1161">
            <v>1</v>
          </cell>
          <cell r="V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3</v>
          </cell>
          <cell r="AH1161">
            <v>0.17</v>
          </cell>
          <cell r="AN1161">
            <v>0</v>
          </cell>
          <cell r="AO1161">
            <v>0</v>
          </cell>
          <cell r="AP1161">
            <v>0</v>
          </cell>
          <cell r="BU1161">
            <v>0</v>
          </cell>
          <cell r="BV1161">
            <v>85000</v>
          </cell>
          <cell r="BX1161">
            <v>0</v>
          </cell>
          <cell r="CV1161">
            <v>0</v>
          </cell>
          <cell r="CW1161">
            <v>0</v>
          </cell>
        </row>
        <row r="1162">
          <cell r="B1162" t="str">
            <v>ขสป.ห้วยทับทัน-ห้วยสำราญ</v>
          </cell>
          <cell r="O1162">
            <v>0</v>
          </cell>
          <cell r="P1162">
            <v>0</v>
          </cell>
          <cell r="S1162">
            <v>1</v>
          </cell>
          <cell r="V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4</v>
          </cell>
          <cell r="AF1162">
            <v>0.34100000000000003</v>
          </cell>
          <cell r="AG1162">
            <v>0</v>
          </cell>
          <cell r="AH1162">
            <v>0</v>
          </cell>
          <cell r="AN1162">
            <v>0</v>
          </cell>
          <cell r="AO1162">
            <v>0</v>
          </cell>
          <cell r="AP1162">
            <v>0</v>
          </cell>
          <cell r="BU1162">
            <v>0</v>
          </cell>
          <cell r="BV1162">
            <v>85250</v>
          </cell>
          <cell r="BX1162">
            <v>0</v>
          </cell>
          <cell r="CV1162">
            <v>0</v>
          </cell>
          <cell r="CW1162">
            <v>0</v>
          </cell>
        </row>
        <row r="1163">
          <cell r="B1163" t="str">
            <v>ขสป.ภูสีฐาน</v>
          </cell>
          <cell r="O1163">
            <v>1</v>
          </cell>
          <cell r="P1163">
            <v>0</v>
          </cell>
          <cell r="S1163">
            <v>1</v>
          </cell>
          <cell r="V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3</v>
          </cell>
          <cell r="AH1163">
            <v>0.55000000000000004</v>
          </cell>
          <cell r="AN1163">
            <v>0</v>
          </cell>
          <cell r="AO1163">
            <v>0</v>
          </cell>
          <cell r="AP1163">
            <v>0</v>
          </cell>
          <cell r="BU1163">
            <v>0</v>
          </cell>
          <cell r="BV1163">
            <v>27500</v>
          </cell>
          <cell r="BX1163">
            <v>0</v>
          </cell>
          <cell r="CV1163">
            <v>0</v>
          </cell>
          <cell r="CW1163">
            <v>0</v>
          </cell>
        </row>
        <row r="1164">
          <cell r="B1164" t="str">
            <v>ขสป.ห้วยศาลา</v>
          </cell>
          <cell r="O1164">
            <v>2</v>
          </cell>
          <cell r="P1164">
            <v>0</v>
          </cell>
          <cell r="S1164">
            <v>1</v>
          </cell>
          <cell r="V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N1164">
            <v>0</v>
          </cell>
          <cell r="AO1164">
            <v>0</v>
          </cell>
          <cell r="AP1164">
            <v>0</v>
          </cell>
          <cell r="BU1164">
            <v>0</v>
          </cell>
          <cell r="BV1164" t="str">
            <v>ไม่แจง</v>
          </cell>
          <cell r="BX1164">
            <v>0</v>
          </cell>
          <cell r="CV1164">
            <v>0</v>
          </cell>
          <cell r="CW1164">
            <v>0</v>
          </cell>
        </row>
        <row r="1165">
          <cell r="B1165" t="str">
            <v>ขสป.ห้วยศาลา</v>
          </cell>
          <cell r="O1165">
            <v>0</v>
          </cell>
          <cell r="P1165">
            <v>0</v>
          </cell>
          <cell r="S1165">
            <v>1</v>
          </cell>
          <cell r="V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28</v>
          </cell>
          <cell r="AF1165">
            <v>0.67</v>
          </cell>
          <cell r="AG1165">
            <v>0</v>
          </cell>
          <cell r="AH1165">
            <v>0</v>
          </cell>
          <cell r="AN1165">
            <v>0</v>
          </cell>
          <cell r="AO1165">
            <v>0</v>
          </cell>
          <cell r="AP1165">
            <v>0</v>
          </cell>
          <cell r="BU1165">
            <v>0</v>
          </cell>
          <cell r="BV1165">
            <v>260000</v>
          </cell>
          <cell r="BX1165">
            <v>0</v>
          </cell>
          <cell r="CV1165">
            <v>0</v>
          </cell>
          <cell r="CW1165">
            <v>0</v>
          </cell>
        </row>
        <row r="1166">
          <cell r="B1166" t="str">
            <v>ขสป.ห้วยทับทัน-ห้วยสำราญ</v>
          </cell>
          <cell r="O1166">
            <v>1</v>
          </cell>
          <cell r="P1166">
            <v>0</v>
          </cell>
          <cell r="S1166">
            <v>1</v>
          </cell>
          <cell r="V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2</v>
          </cell>
          <cell r="AF1166">
            <v>2.9000000000000001E-2</v>
          </cell>
          <cell r="AG1166">
            <v>0</v>
          </cell>
          <cell r="AH1166">
            <v>0</v>
          </cell>
          <cell r="AN1166">
            <v>0</v>
          </cell>
          <cell r="AO1166">
            <v>0</v>
          </cell>
          <cell r="AP1166">
            <v>0</v>
          </cell>
          <cell r="BU1166">
            <v>0</v>
          </cell>
          <cell r="BV1166">
            <v>7250</v>
          </cell>
          <cell r="BX1166">
            <v>0</v>
          </cell>
          <cell r="CV1166">
            <v>0</v>
          </cell>
          <cell r="CW1166">
            <v>0</v>
          </cell>
        </row>
        <row r="1167">
          <cell r="B1167" t="str">
            <v>อช.ภูสระดอกบัว</v>
          </cell>
          <cell r="O1167">
            <v>0</v>
          </cell>
          <cell r="P1167">
            <v>1</v>
          </cell>
          <cell r="S1167">
            <v>0</v>
          </cell>
          <cell r="V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N1167">
            <v>1</v>
          </cell>
          <cell r="AO1167">
            <v>1</v>
          </cell>
          <cell r="AP1167">
            <v>92</v>
          </cell>
          <cell r="BU1167">
            <v>101001.44</v>
          </cell>
          <cell r="BV1167">
            <v>0</v>
          </cell>
          <cell r="BX1167">
            <v>0</v>
          </cell>
          <cell r="CV1167">
            <v>0</v>
          </cell>
          <cell r="CW1167">
            <v>0</v>
          </cell>
        </row>
        <row r="1168">
          <cell r="B1168" t="str">
            <v>อช.ผาแต้ม</v>
          </cell>
          <cell r="O1168">
            <v>0</v>
          </cell>
          <cell r="P1168">
            <v>1</v>
          </cell>
          <cell r="S1168">
            <v>0</v>
          </cell>
          <cell r="V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N1168">
            <v>2</v>
          </cell>
          <cell r="AO1168">
            <v>2</v>
          </cell>
          <cell r="AP1168">
            <v>73</v>
          </cell>
          <cell r="BU1168">
            <v>183065.12</v>
          </cell>
          <cell r="BV1168">
            <v>0</v>
          </cell>
          <cell r="BX1168">
            <v>0</v>
          </cell>
          <cell r="CV1168">
            <v>0</v>
          </cell>
          <cell r="CW1168">
            <v>0</v>
          </cell>
        </row>
        <row r="1169">
          <cell r="B1169" t="str">
            <v>อช.ภูสระดอกบัว</v>
          </cell>
          <cell r="O1169">
            <v>0</v>
          </cell>
          <cell r="P1169">
            <v>1</v>
          </cell>
          <cell r="S1169">
            <v>0</v>
          </cell>
          <cell r="V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N1169">
            <v>2</v>
          </cell>
          <cell r="AO1169">
            <v>2</v>
          </cell>
          <cell r="AP1169">
            <v>12</v>
          </cell>
          <cell r="BU1169">
            <v>172657.87</v>
          </cell>
          <cell r="BV1169">
            <v>0</v>
          </cell>
          <cell r="BX1169">
            <v>0</v>
          </cell>
          <cell r="CV1169">
            <v>0</v>
          </cell>
          <cell r="CW1169">
            <v>0</v>
          </cell>
        </row>
        <row r="1170">
          <cell r="B1170" t="str">
            <v>อช.ภูสระดอกบัว</v>
          </cell>
          <cell r="O1170">
            <v>0</v>
          </cell>
          <cell r="P1170">
            <v>1</v>
          </cell>
          <cell r="S1170">
            <v>0</v>
          </cell>
          <cell r="V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N1170">
            <v>3</v>
          </cell>
          <cell r="AO1170">
            <v>3</v>
          </cell>
          <cell r="AP1170">
            <v>76</v>
          </cell>
          <cell r="BU1170">
            <v>268882.21999999997</v>
          </cell>
          <cell r="BV1170">
            <v>0</v>
          </cell>
          <cell r="BX1170">
            <v>0</v>
          </cell>
          <cell r="CV1170">
            <v>0</v>
          </cell>
          <cell r="CW1170">
            <v>0</v>
          </cell>
        </row>
        <row r="1171">
          <cell r="B1171" t="str">
            <v>อช.ภูสระดอกบัว</v>
          </cell>
          <cell r="O1171">
            <v>0</v>
          </cell>
          <cell r="P1171">
            <v>1</v>
          </cell>
          <cell r="S1171">
            <v>0</v>
          </cell>
          <cell r="V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N1171">
            <v>1</v>
          </cell>
          <cell r="AO1171">
            <v>2</v>
          </cell>
          <cell r="AP1171">
            <v>76</v>
          </cell>
          <cell r="BU1171">
            <v>115332.73</v>
          </cell>
          <cell r="BV1171">
            <v>0</v>
          </cell>
          <cell r="BX1171">
            <v>0</v>
          </cell>
          <cell r="CV1171">
            <v>0</v>
          </cell>
          <cell r="CW1171">
            <v>0</v>
          </cell>
        </row>
        <row r="1172">
          <cell r="B1172" t="str">
            <v>ขหล.ป่าเขาภูหลวง</v>
          </cell>
          <cell r="O1172">
            <v>0</v>
          </cell>
          <cell r="P1172">
            <v>0</v>
          </cell>
          <cell r="S1172">
            <v>1</v>
          </cell>
          <cell r="V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30</v>
          </cell>
          <cell r="AF1172">
            <v>0.189</v>
          </cell>
          <cell r="AG1172">
            <v>0</v>
          </cell>
          <cell r="AH1172">
            <v>0</v>
          </cell>
          <cell r="AN1172">
            <v>0</v>
          </cell>
          <cell r="AO1172">
            <v>0</v>
          </cell>
          <cell r="AP1172">
            <v>0</v>
          </cell>
          <cell r="BU1172">
            <v>0</v>
          </cell>
          <cell r="BV1172">
            <v>0</v>
          </cell>
          <cell r="BX1172">
            <v>0</v>
          </cell>
          <cell r="CV1172">
            <v>0</v>
          </cell>
          <cell r="CW1172">
            <v>0</v>
          </cell>
        </row>
        <row r="1173">
          <cell r="B1173" t="str">
            <v>ขสป.ห้วยศาลา</v>
          </cell>
          <cell r="O1173">
            <v>2</v>
          </cell>
          <cell r="P1173">
            <v>0</v>
          </cell>
          <cell r="S1173">
            <v>1</v>
          </cell>
          <cell r="V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1</v>
          </cell>
          <cell r="AH1173">
            <v>0.06</v>
          </cell>
          <cell r="AN1173">
            <v>0</v>
          </cell>
          <cell r="AO1173">
            <v>0</v>
          </cell>
          <cell r="AP1173">
            <v>0</v>
          </cell>
          <cell r="BU1173">
            <v>0</v>
          </cell>
          <cell r="BV1173">
            <v>30000</v>
          </cell>
          <cell r="BX1173">
            <v>0</v>
          </cell>
          <cell r="CV1173">
            <v>0</v>
          </cell>
          <cell r="CW1173">
            <v>0</v>
          </cell>
        </row>
        <row r="1174">
          <cell r="B1174" t="str">
            <v>ขสป.ห้วยศาลา</v>
          </cell>
          <cell r="O1174">
            <v>0</v>
          </cell>
          <cell r="P1174">
            <v>0</v>
          </cell>
          <cell r="S1174">
            <v>1</v>
          </cell>
          <cell r="V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7</v>
          </cell>
          <cell r="AF1174">
            <v>0.87</v>
          </cell>
          <cell r="AG1174">
            <v>0</v>
          </cell>
          <cell r="AH1174">
            <v>0</v>
          </cell>
          <cell r="AN1174">
            <v>0</v>
          </cell>
          <cell r="AO1174">
            <v>0</v>
          </cell>
          <cell r="AP1174">
            <v>0</v>
          </cell>
          <cell r="BU1174">
            <v>0</v>
          </cell>
          <cell r="BV1174">
            <v>217500</v>
          </cell>
          <cell r="BX1174">
            <v>0</v>
          </cell>
          <cell r="CV1174">
            <v>0</v>
          </cell>
          <cell r="CW1174">
            <v>0</v>
          </cell>
        </row>
        <row r="1175">
          <cell r="B1175" t="str">
            <v>ขสป.ห้วยศาลา</v>
          </cell>
          <cell r="O1175">
            <v>1</v>
          </cell>
          <cell r="P1175">
            <v>0</v>
          </cell>
          <cell r="S1175">
            <v>1</v>
          </cell>
          <cell r="V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4</v>
          </cell>
          <cell r="AH1175">
            <v>0.12</v>
          </cell>
          <cell r="AN1175">
            <v>0</v>
          </cell>
          <cell r="AO1175">
            <v>0</v>
          </cell>
          <cell r="AP1175">
            <v>0</v>
          </cell>
          <cell r="BU1175">
            <v>0</v>
          </cell>
          <cell r="BV1175">
            <v>1440</v>
          </cell>
          <cell r="BX1175">
            <v>0</v>
          </cell>
          <cell r="CV1175">
            <v>0</v>
          </cell>
          <cell r="CW1175">
            <v>0</v>
          </cell>
        </row>
        <row r="1176">
          <cell r="B1176" t="str">
            <v>อช.ภูจองนายอย</v>
          </cell>
          <cell r="O1176">
            <v>0</v>
          </cell>
          <cell r="P1176">
            <v>0</v>
          </cell>
          <cell r="S1176">
            <v>1</v>
          </cell>
          <cell r="V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5</v>
          </cell>
          <cell r="AF1176">
            <v>1.33</v>
          </cell>
          <cell r="AG1176">
            <v>0</v>
          </cell>
          <cell r="AH1176">
            <v>0</v>
          </cell>
          <cell r="AN1176">
            <v>0</v>
          </cell>
          <cell r="AO1176">
            <v>0</v>
          </cell>
          <cell r="AP1176">
            <v>0</v>
          </cell>
          <cell r="BU1176">
            <v>0</v>
          </cell>
          <cell r="BV1176">
            <v>332500</v>
          </cell>
          <cell r="BX1176">
            <v>0</v>
          </cell>
          <cell r="CV1176">
            <v>0</v>
          </cell>
          <cell r="CW1176">
            <v>0</v>
          </cell>
        </row>
        <row r="1177">
          <cell r="B1177" t="str">
            <v>อช.ผาแต้ม</v>
          </cell>
          <cell r="O1177">
            <v>0</v>
          </cell>
          <cell r="P1177">
            <v>0</v>
          </cell>
          <cell r="S1177">
            <v>1</v>
          </cell>
          <cell r="V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4</v>
          </cell>
          <cell r="AF1177">
            <v>0.1</v>
          </cell>
          <cell r="AG1177">
            <v>0</v>
          </cell>
          <cell r="AH1177">
            <v>0</v>
          </cell>
          <cell r="AN1177">
            <v>0</v>
          </cell>
          <cell r="AO1177">
            <v>0</v>
          </cell>
          <cell r="AP1177">
            <v>0</v>
          </cell>
          <cell r="BU1177">
            <v>0</v>
          </cell>
          <cell r="BV1177">
            <v>4000</v>
          </cell>
          <cell r="BX1177">
            <v>0</v>
          </cell>
          <cell r="CV1177">
            <v>0</v>
          </cell>
          <cell r="CW1177">
            <v>0</v>
          </cell>
        </row>
        <row r="1178">
          <cell r="B1178" t="str">
            <v>อช.ผาแต้ม</v>
          </cell>
          <cell r="O1178">
            <v>0</v>
          </cell>
          <cell r="P1178">
            <v>0</v>
          </cell>
          <cell r="S1178">
            <v>1</v>
          </cell>
          <cell r="V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7</v>
          </cell>
          <cell r="AF1178">
            <v>0.04</v>
          </cell>
          <cell r="AG1178">
            <v>0</v>
          </cell>
          <cell r="AH1178">
            <v>0</v>
          </cell>
          <cell r="AN1178">
            <v>0</v>
          </cell>
          <cell r="AO1178">
            <v>0</v>
          </cell>
          <cell r="AP1178">
            <v>0</v>
          </cell>
          <cell r="BU1178">
            <v>0</v>
          </cell>
          <cell r="BV1178">
            <v>3000</v>
          </cell>
          <cell r="BX1178">
            <v>0</v>
          </cell>
          <cell r="CV1178">
            <v>0</v>
          </cell>
          <cell r="CW1178">
            <v>0</v>
          </cell>
        </row>
        <row r="1179">
          <cell r="B1179" t="str">
            <v>อช.ผาแต้ม</v>
          </cell>
          <cell r="O1179">
            <v>0</v>
          </cell>
          <cell r="P1179">
            <v>1</v>
          </cell>
          <cell r="S1179">
            <v>0</v>
          </cell>
          <cell r="V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N1179">
            <v>1</v>
          </cell>
          <cell r="AO1179">
            <v>3</v>
          </cell>
          <cell r="AP1179">
            <v>50</v>
          </cell>
          <cell r="BU1179">
            <v>127957.91</v>
          </cell>
          <cell r="BV1179">
            <v>0</v>
          </cell>
          <cell r="BX1179">
            <v>0</v>
          </cell>
          <cell r="CV1179">
            <v>0</v>
          </cell>
          <cell r="CW1179">
            <v>0</v>
          </cell>
        </row>
        <row r="1180">
          <cell r="B1180" t="str">
            <v>อช.ภูสระดอกบัว</v>
          </cell>
          <cell r="O1180">
            <v>0</v>
          </cell>
          <cell r="P1180">
            <v>1</v>
          </cell>
          <cell r="S1180">
            <v>0</v>
          </cell>
          <cell r="V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N1180">
            <v>1</v>
          </cell>
          <cell r="AO1180">
            <v>1</v>
          </cell>
          <cell r="AP1180">
            <v>76</v>
          </cell>
          <cell r="BU1180">
            <v>98271.67</v>
          </cell>
          <cell r="BV1180">
            <v>0</v>
          </cell>
          <cell r="BX1180">
            <v>0</v>
          </cell>
          <cell r="CV1180">
            <v>0</v>
          </cell>
          <cell r="CW1180">
            <v>0</v>
          </cell>
        </row>
        <row r="1181">
          <cell r="B1181" t="str">
            <v>อช.ภูสระดอกบัว</v>
          </cell>
          <cell r="O1181">
            <v>0</v>
          </cell>
          <cell r="P1181">
            <v>1</v>
          </cell>
          <cell r="S1181">
            <v>0</v>
          </cell>
          <cell r="V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N1181">
            <v>1</v>
          </cell>
          <cell r="AO1181">
            <v>1</v>
          </cell>
          <cell r="AP1181">
            <v>8</v>
          </cell>
          <cell r="BU1181">
            <v>71315.199999999997</v>
          </cell>
          <cell r="BV1181">
            <v>0</v>
          </cell>
          <cell r="BX1181">
            <v>0</v>
          </cell>
          <cell r="CV1181">
            <v>0</v>
          </cell>
          <cell r="CW1181">
            <v>0</v>
          </cell>
        </row>
        <row r="1182">
          <cell r="B1182" t="str">
            <v>อช.ภูสระดอกบัว</v>
          </cell>
          <cell r="O1182">
            <v>0</v>
          </cell>
          <cell r="P1182">
            <v>1</v>
          </cell>
          <cell r="S1182">
            <v>0</v>
          </cell>
          <cell r="V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N1182">
            <v>2</v>
          </cell>
          <cell r="AO1182">
            <v>2</v>
          </cell>
          <cell r="AP1182">
            <v>48</v>
          </cell>
          <cell r="BU1182">
            <v>178799.85</v>
          </cell>
          <cell r="BV1182">
            <v>0</v>
          </cell>
          <cell r="BX1182">
            <v>0</v>
          </cell>
          <cell r="CV1182">
            <v>0</v>
          </cell>
          <cell r="CW1182">
            <v>0</v>
          </cell>
        </row>
        <row r="1183">
          <cell r="B1183" t="str">
            <v>อช.ภูสระดอกบัว</v>
          </cell>
          <cell r="O1183">
            <v>0</v>
          </cell>
          <cell r="P1183">
            <v>1</v>
          </cell>
          <cell r="S1183">
            <v>0</v>
          </cell>
          <cell r="V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N1183">
            <v>1</v>
          </cell>
          <cell r="AO1183">
            <v>2</v>
          </cell>
          <cell r="AP1183">
            <v>44</v>
          </cell>
          <cell r="BU1183">
            <v>109873.19</v>
          </cell>
          <cell r="BV1183">
            <v>0</v>
          </cell>
          <cell r="BX1183">
            <v>0</v>
          </cell>
          <cell r="CV1183">
            <v>0</v>
          </cell>
          <cell r="CW1183">
            <v>0</v>
          </cell>
        </row>
        <row r="1184">
          <cell r="B1184" t="str">
            <v>อช.ภูสระดอกบัว</v>
          </cell>
          <cell r="O1184">
            <v>0</v>
          </cell>
          <cell r="P1184">
            <v>1</v>
          </cell>
          <cell r="S1184">
            <v>0</v>
          </cell>
          <cell r="V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N1184">
            <v>1</v>
          </cell>
          <cell r="AO1184">
            <v>2</v>
          </cell>
          <cell r="AP1184">
            <v>64</v>
          </cell>
          <cell r="BU1184">
            <v>113285.4</v>
          </cell>
          <cell r="BV1184">
            <v>0</v>
          </cell>
          <cell r="BX1184">
            <v>0</v>
          </cell>
          <cell r="CV1184">
            <v>0</v>
          </cell>
          <cell r="CW1184">
            <v>0</v>
          </cell>
        </row>
        <row r="1185">
          <cell r="B1185" t="str">
            <v>อช.ภูสระดอกบัว</v>
          </cell>
          <cell r="O1185">
            <v>0</v>
          </cell>
          <cell r="P1185">
            <v>1</v>
          </cell>
          <cell r="S1185">
            <v>0</v>
          </cell>
          <cell r="V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N1185">
            <v>12</v>
          </cell>
          <cell r="AO1185">
            <v>3</v>
          </cell>
          <cell r="AP1185">
            <v>12</v>
          </cell>
          <cell r="BU1185">
            <v>872161.13</v>
          </cell>
          <cell r="BV1185">
            <v>0</v>
          </cell>
          <cell r="BX1185">
            <v>0</v>
          </cell>
          <cell r="CV1185">
            <v>0</v>
          </cell>
          <cell r="CW1185">
            <v>0</v>
          </cell>
        </row>
        <row r="1186">
          <cell r="B1186" t="str">
            <v>ด่านตรวจสัตว์ป่าช่องเม็ก</v>
          </cell>
          <cell r="O1186">
            <v>1</v>
          </cell>
          <cell r="P1186">
            <v>0</v>
          </cell>
          <cell r="S1186">
            <v>0</v>
          </cell>
          <cell r="V1186">
            <v>1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N1186">
            <v>0</v>
          </cell>
          <cell r="AO1186">
            <v>0</v>
          </cell>
          <cell r="AP1186">
            <v>0</v>
          </cell>
          <cell r="BU1186">
            <v>0</v>
          </cell>
          <cell r="BV1186">
            <v>2800</v>
          </cell>
          <cell r="BX1186">
            <v>0</v>
          </cell>
          <cell r="CV1186">
            <v>12</v>
          </cell>
          <cell r="CW1186">
            <v>1.8</v>
          </cell>
        </row>
        <row r="1187">
          <cell r="B1187" t="str">
            <v>ด่านตรวจสัตว์ป่าช่องเม็ก</v>
          </cell>
          <cell r="O1187">
            <v>1</v>
          </cell>
          <cell r="P1187">
            <v>0</v>
          </cell>
          <cell r="S1187">
            <v>0</v>
          </cell>
          <cell r="V1187">
            <v>1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N1187">
            <v>0</v>
          </cell>
          <cell r="AO1187">
            <v>0</v>
          </cell>
          <cell r="AP1187">
            <v>0</v>
          </cell>
          <cell r="BU1187">
            <v>0</v>
          </cell>
          <cell r="BV1187">
            <v>3400</v>
          </cell>
          <cell r="BX1187">
            <v>0</v>
          </cell>
          <cell r="CV1187">
            <v>17</v>
          </cell>
          <cell r="CW1187">
            <v>2</v>
          </cell>
        </row>
        <row r="1188">
          <cell r="B1188" t="str">
            <v>ขสป.ภูค้อ-ภูกระแต</v>
          </cell>
          <cell r="O1188">
            <v>1</v>
          </cell>
          <cell r="P1188">
            <v>0</v>
          </cell>
          <cell r="S1188">
            <v>0</v>
          </cell>
          <cell r="V1188">
            <v>1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N1188">
            <v>0</v>
          </cell>
          <cell r="AO1188">
            <v>0</v>
          </cell>
          <cell r="AP1188">
            <v>0</v>
          </cell>
          <cell r="BU1188">
            <v>0</v>
          </cell>
          <cell r="BV1188">
            <v>0</v>
          </cell>
          <cell r="BX1188">
            <v>0</v>
          </cell>
          <cell r="CV1188">
            <v>1</v>
          </cell>
          <cell r="CW1188">
            <v>0</v>
          </cell>
        </row>
        <row r="1189">
          <cell r="B1189" t="str">
            <v>อช.ภูกระดึง</v>
          </cell>
          <cell r="O1189">
            <v>1</v>
          </cell>
          <cell r="P1189">
            <v>0</v>
          </cell>
          <cell r="S1189">
            <v>0</v>
          </cell>
          <cell r="V1189">
            <v>1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N1189">
            <v>0</v>
          </cell>
          <cell r="AO1189">
            <v>0</v>
          </cell>
          <cell r="AP1189">
            <v>0</v>
          </cell>
          <cell r="BU1189">
            <v>0</v>
          </cell>
          <cell r="BV1189">
            <v>0</v>
          </cell>
          <cell r="BX1189">
            <v>0</v>
          </cell>
          <cell r="CV1189">
            <v>89</v>
          </cell>
          <cell r="CW1189">
            <v>0</v>
          </cell>
        </row>
        <row r="1190">
          <cell r="B1190" t="str">
            <v>อช.ภูเวียง</v>
          </cell>
          <cell r="O1190">
            <v>1</v>
          </cell>
          <cell r="P1190">
            <v>0</v>
          </cell>
          <cell r="S1190">
            <v>0</v>
          </cell>
          <cell r="V1190">
            <v>1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N1190">
            <v>0</v>
          </cell>
          <cell r="AO1190">
            <v>0</v>
          </cell>
          <cell r="AP1190">
            <v>0</v>
          </cell>
          <cell r="BU1190">
            <v>0</v>
          </cell>
          <cell r="BV1190">
            <v>0</v>
          </cell>
          <cell r="BX1190">
            <v>0</v>
          </cell>
          <cell r="CV1190">
            <v>0</v>
          </cell>
          <cell r="CW1190">
            <v>0</v>
          </cell>
        </row>
        <row r="1191">
          <cell r="B1191" t="str">
            <v>อช.ภูกระดึง</v>
          </cell>
          <cell r="O1191">
            <v>1</v>
          </cell>
          <cell r="P1191">
            <v>0</v>
          </cell>
          <cell r="S1191">
            <v>0</v>
          </cell>
          <cell r="V1191">
            <v>1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N1191">
            <v>0</v>
          </cell>
          <cell r="AO1191">
            <v>0</v>
          </cell>
          <cell r="AP1191">
            <v>0</v>
          </cell>
          <cell r="BU1191">
            <v>0</v>
          </cell>
          <cell r="BV1191">
            <v>0</v>
          </cell>
          <cell r="BX1191">
            <v>0</v>
          </cell>
          <cell r="CV1191">
            <v>125</v>
          </cell>
          <cell r="CW1191">
            <v>8.3000000000000007</v>
          </cell>
        </row>
        <row r="1192">
          <cell r="B1192" t="str">
            <v>อช.ผาแต้ม</v>
          </cell>
          <cell r="O1192">
            <v>0</v>
          </cell>
          <cell r="P1192">
            <v>1</v>
          </cell>
          <cell r="S1192">
            <v>0</v>
          </cell>
          <cell r="V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N1192">
            <v>0</v>
          </cell>
          <cell r="AO1192">
            <v>1</v>
          </cell>
          <cell r="AP1192">
            <v>91</v>
          </cell>
          <cell r="BU1192">
            <v>32586.61</v>
          </cell>
          <cell r="BV1192">
            <v>0</v>
          </cell>
          <cell r="BX1192">
            <v>0</v>
          </cell>
          <cell r="CV1192">
            <v>0</v>
          </cell>
          <cell r="CW1192">
            <v>0</v>
          </cell>
        </row>
        <row r="1193">
          <cell r="B1193" t="str">
            <v>อช.ผาแต้ม</v>
          </cell>
          <cell r="O1193">
            <v>0</v>
          </cell>
          <cell r="P1193">
            <v>1</v>
          </cell>
          <cell r="S1193">
            <v>0</v>
          </cell>
          <cell r="V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N1193">
            <v>1</v>
          </cell>
          <cell r="AO1193">
            <v>1</v>
          </cell>
          <cell r="AP1193">
            <v>87</v>
          </cell>
          <cell r="BU1193">
            <v>100148.39</v>
          </cell>
          <cell r="BV1193">
            <v>0</v>
          </cell>
          <cell r="BX1193">
            <v>0</v>
          </cell>
          <cell r="CV1193">
            <v>0</v>
          </cell>
          <cell r="CW1193">
            <v>0</v>
          </cell>
        </row>
        <row r="1194">
          <cell r="B1194" t="str">
            <v>อช.เขาพระวิหาร</v>
          </cell>
          <cell r="O1194">
            <v>0</v>
          </cell>
          <cell r="P1194">
            <v>1</v>
          </cell>
          <cell r="S1194">
            <v>0</v>
          </cell>
          <cell r="V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N1194">
            <v>10</v>
          </cell>
          <cell r="AO1194">
            <v>2</v>
          </cell>
          <cell r="AP1194">
            <v>15</v>
          </cell>
          <cell r="BU1194">
            <v>719123.46</v>
          </cell>
          <cell r="BV1194">
            <v>0</v>
          </cell>
          <cell r="BX1194">
            <v>0</v>
          </cell>
          <cell r="CV1194">
            <v>0</v>
          </cell>
          <cell r="CW1194">
            <v>0</v>
          </cell>
        </row>
        <row r="1195">
          <cell r="B1195" t="str">
            <v>อช.เขาพระวิหาร</v>
          </cell>
          <cell r="O1195">
            <v>0</v>
          </cell>
          <cell r="P1195">
            <v>1</v>
          </cell>
          <cell r="S1195">
            <v>0</v>
          </cell>
          <cell r="V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N1195">
            <v>5</v>
          </cell>
          <cell r="AO1195">
            <v>1</v>
          </cell>
          <cell r="AP1195">
            <v>76</v>
          </cell>
          <cell r="BU1195">
            <v>371248.55</v>
          </cell>
          <cell r="BV1195">
            <v>0</v>
          </cell>
          <cell r="BX1195">
            <v>0</v>
          </cell>
          <cell r="CV1195">
            <v>0</v>
          </cell>
          <cell r="CW1195">
            <v>0</v>
          </cell>
        </row>
        <row r="1196">
          <cell r="B1196" t="str">
            <v>ขสป.ห้วยศาลา</v>
          </cell>
          <cell r="O1196">
            <v>2</v>
          </cell>
          <cell r="P1196">
            <v>0</v>
          </cell>
          <cell r="S1196">
            <v>1</v>
          </cell>
          <cell r="V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2</v>
          </cell>
          <cell r="AH1196">
            <v>7.0000000000000007E-2</v>
          </cell>
          <cell r="AN1196">
            <v>0</v>
          </cell>
          <cell r="AO1196">
            <v>0</v>
          </cell>
          <cell r="AP1196">
            <v>0</v>
          </cell>
          <cell r="BU1196">
            <v>0</v>
          </cell>
          <cell r="BV1196">
            <v>35000</v>
          </cell>
          <cell r="BX1196">
            <v>0</v>
          </cell>
          <cell r="CV1196">
            <v>0</v>
          </cell>
          <cell r="CW1196">
            <v>0</v>
          </cell>
        </row>
        <row r="1197">
          <cell r="B1197" t="str">
            <v>สปป.2 (ภาคตะวันออกเฉียงเหนือ)</v>
          </cell>
          <cell r="O1197">
            <v>1</v>
          </cell>
          <cell r="P1197">
            <v>0</v>
          </cell>
          <cell r="S1197">
            <v>0</v>
          </cell>
          <cell r="V1197">
            <v>1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N1197">
            <v>0</v>
          </cell>
          <cell r="AO1197">
            <v>0</v>
          </cell>
          <cell r="AP1197">
            <v>0</v>
          </cell>
          <cell r="BU1197">
            <v>0</v>
          </cell>
          <cell r="BV1197">
            <v>0</v>
          </cell>
          <cell r="BX1197">
            <v>0</v>
          </cell>
          <cell r="CV1197">
            <v>1</v>
          </cell>
          <cell r="CW1197">
            <v>0.1</v>
          </cell>
        </row>
        <row r="1198">
          <cell r="B1198" t="str">
            <v>อช.น้ำพอง</v>
          </cell>
          <cell r="O1198">
            <v>0</v>
          </cell>
          <cell r="P1198">
            <v>1</v>
          </cell>
          <cell r="S1198">
            <v>0</v>
          </cell>
          <cell r="V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N1198">
            <v>1</v>
          </cell>
          <cell r="AO1198">
            <v>0</v>
          </cell>
          <cell r="AP1198">
            <v>16</v>
          </cell>
          <cell r="BU1198">
            <v>0</v>
          </cell>
          <cell r="BV1198">
            <v>0</v>
          </cell>
          <cell r="BX1198">
            <v>0</v>
          </cell>
          <cell r="CV1198">
            <v>0</v>
          </cell>
          <cell r="CW1198">
            <v>0</v>
          </cell>
        </row>
        <row r="1199">
          <cell r="B1199" t="str">
            <v>อช.ภูเวียง</v>
          </cell>
          <cell r="O1199">
            <v>1</v>
          </cell>
          <cell r="P1199">
            <v>0</v>
          </cell>
          <cell r="S1199">
            <v>0</v>
          </cell>
          <cell r="V1199">
            <v>1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N1199">
            <v>0</v>
          </cell>
          <cell r="AO1199">
            <v>0</v>
          </cell>
          <cell r="AP1199">
            <v>0</v>
          </cell>
          <cell r="BU1199">
            <v>0</v>
          </cell>
          <cell r="BV1199">
            <v>0</v>
          </cell>
          <cell r="BX1199">
            <v>0</v>
          </cell>
          <cell r="CV1199">
            <v>0</v>
          </cell>
          <cell r="CW1199">
            <v>0</v>
          </cell>
        </row>
        <row r="1200">
          <cell r="B1200" t="str">
            <v>อช.ภูเวียง</v>
          </cell>
          <cell r="O1200">
            <v>2</v>
          </cell>
          <cell r="P1200">
            <v>0</v>
          </cell>
          <cell r="S1200">
            <v>1</v>
          </cell>
          <cell r="V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5</v>
          </cell>
          <cell r="AF1200">
            <v>0.29799999999999999</v>
          </cell>
          <cell r="AG1200">
            <v>0</v>
          </cell>
          <cell r="AH1200">
            <v>0</v>
          </cell>
          <cell r="AN1200">
            <v>0</v>
          </cell>
          <cell r="AO1200">
            <v>0</v>
          </cell>
          <cell r="AP1200">
            <v>0</v>
          </cell>
          <cell r="BU1200">
            <v>0</v>
          </cell>
          <cell r="BV1200">
            <v>25000</v>
          </cell>
          <cell r="BX1200">
            <v>0</v>
          </cell>
          <cell r="CV1200">
            <v>0</v>
          </cell>
          <cell r="CW1200">
            <v>0</v>
          </cell>
        </row>
        <row r="1201">
          <cell r="B1201" t="str">
            <v>อช.ภูผาม่าน</v>
          </cell>
          <cell r="O1201">
            <v>4</v>
          </cell>
          <cell r="P1201">
            <v>0</v>
          </cell>
          <cell r="S1201">
            <v>1</v>
          </cell>
          <cell r="V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5</v>
          </cell>
          <cell r="AF1201">
            <v>0.626</v>
          </cell>
          <cell r="AG1201">
            <v>0</v>
          </cell>
          <cell r="AH1201">
            <v>0</v>
          </cell>
          <cell r="AN1201">
            <v>0</v>
          </cell>
          <cell r="AO1201">
            <v>0</v>
          </cell>
          <cell r="AP1201">
            <v>0</v>
          </cell>
          <cell r="BU1201">
            <v>0</v>
          </cell>
          <cell r="BV1201">
            <v>62600</v>
          </cell>
          <cell r="BX1201">
            <v>0</v>
          </cell>
          <cell r="CV1201">
            <v>0</v>
          </cell>
          <cell r="CW1201">
            <v>0</v>
          </cell>
        </row>
        <row r="1202">
          <cell r="B1202" t="str">
            <v>ขสป.ผาผึ้ง</v>
          </cell>
          <cell r="O1202">
            <v>0</v>
          </cell>
          <cell r="P1202">
            <v>0</v>
          </cell>
          <cell r="S1202">
            <v>1</v>
          </cell>
          <cell r="V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11</v>
          </cell>
          <cell r="AF1202">
            <v>0</v>
          </cell>
          <cell r="AG1202">
            <v>5</v>
          </cell>
          <cell r="AH1202">
            <v>5.55</v>
          </cell>
          <cell r="AN1202">
            <v>0</v>
          </cell>
          <cell r="AO1202">
            <v>0</v>
          </cell>
          <cell r="AP1202">
            <v>0</v>
          </cell>
          <cell r="BU1202">
            <v>0</v>
          </cell>
          <cell r="BV1202">
            <v>844500</v>
          </cell>
          <cell r="BX1202">
            <v>0</v>
          </cell>
          <cell r="CV1202">
            <v>0</v>
          </cell>
          <cell r="CW1202">
            <v>0</v>
          </cell>
        </row>
        <row r="1203">
          <cell r="B1203" t="str">
            <v>อช.เขาใหญ่</v>
          </cell>
          <cell r="O1203">
            <v>2</v>
          </cell>
          <cell r="P1203">
            <v>0</v>
          </cell>
          <cell r="S1203">
            <v>0</v>
          </cell>
          <cell r="V1203">
            <v>1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N1203">
            <v>0</v>
          </cell>
          <cell r="AO1203">
            <v>0</v>
          </cell>
          <cell r="AP1203">
            <v>0</v>
          </cell>
          <cell r="BU1203">
            <v>0</v>
          </cell>
          <cell r="BV1203">
            <v>0</v>
          </cell>
          <cell r="BX1203">
            <v>0</v>
          </cell>
          <cell r="CV1203">
            <v>0</v>
          </cell>
          <cell r="CW1203">
            <v>0</v>
          </cell>
        </row>
        <row r="1204">
          <cell r="B1204" t="str">
            <v>อช.เขาใหญ่</v>
          </cell>
          <cell r="O1204">
            <v>3</v>
          </cell>
          <cell r="P1204">
            <v>0</v>
          </cell>
          <cell r="S1204">
            <v>1</v>
          </cell>
          <cell r="V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2</v>
          </cell>
          <cell r="AF1204">
            <v>0.21</v>
          </cell>
          <cell r="AG1204">
            <v>0</v>
          </cell>
          <cell r="AH1204">
            <v>0</v>
          </cell>
          <cell r="AN1204">
            <v>0</v>
          </cell>
          <cell r="AO1204">
            <v>0</v>
          </cell>
          <cell r="AP1204">
            <v>0</v>
          </cell>
          <cell r="BU1204">
            <v>0</v>
          </cell>
          <cell r="BV1204">
            <v>105000</v>
          </cell>
          <cell r="BX1204">
            <v>0</v>
          </cell>
          <cell r="CV1204">
            <v>0</v>
          </cell>
          <cell r="CW1204">
            <v>0</v>
          </cell>
        </row>
        <row r="1205">
          <cell r="B1205" t="str">
            <v>ขสป.ผาผึ้ง</v>
          </cell>
          <cell r="O1205">
            <v>1</v>
          </cell>
          <cell r="P1205">
            <v>0</v>
          </cell>
          <cell r="S1205">
            <v>0</v>
          </cell>
          <cell r="V1205">
            <v>1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N1205">
            <v>0</v>
          </cell>
          <cell r="AO1205">
            <v>0</v>
          </cell>
          <cell r="AP1205">
            <v>0</v>
          </cell>
          <cell r="BU1205">
            <v>0</v>
          </cell>
          <cell r="BV1205">
            <v>0</v>
          </cell>
          <cell r="BX1205">
            <v>0</v>
          </cell>
          <cell r="CV1205">
            <v>1</v>
          </cell>
          <cell r="CW1205">
            <v>0</v>
          </cell>
        </row>
        <row r="1206">
          <cell r="B1206" t="str">
            <v>อช.ภูผายล</v>
          </cell>
          <cell r="O1206">
            <v>0</v>
          </cell>
          <cell r="P1206">
            <v>1</v>
          </cell>
          <cell r="S1206">
            <v>0</v>
          </cell>
          <cell r="V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N1206">
            <v>18</v>
          </cell>
          <cell r="AO1206">
            <v>3</v>
          </cell>
          <cell r="AP1206">
            <v>6</v>
          </cell>
          <cell r="BU1206">
            <v>1280602.78</v>
          </cell>
          <cell r="BV1206">
            <v>0</v>
          </cell>
          <cell r="BX1206">
            <v>0</v>
          </cell>
          <cell r="CV1206">
            <v>0</v>
          </cell>
          <cell r="CW1206">
            <v>0</v>
          </cell>
        </row>
        <row r="1207">
          <cell r="B1207" t="str">
            <v>ขสป.พนมดงรัก</v>
          </cell>
          <cell r="O1207">
            <v>0</v>
          </cell>
          <cell r="P1207">
            <v>0</v>
          </cell>
          <cell r="S1207">
            <v>1</v>
          </cell>
          <cell r="V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19</v>
          </cell>
          <cell r="AF1207">
            <v>0.26200000000000001</v>
          </cell>
          <cell r="AG1207">
            <v>0</v>
          </cell>
          <cell r="AH1207">
            <v>0</v>
          </cell>
          <cell r="AN1207">
            <v>0</v>
          </cell>
          <cell r="AO1207">
            <v>0</v>
          </cell>
          <cell r="AP1207">
            <v>0</v>
          </cell>
          <cell r="BU1207">
            <v>0</v>
          </cell>
          <cell r="BV1207">
            <v>7725</v>
          </cell>
          <cell r="BX1207">
            <v>0</v>
          </cell>
          <cell r="CV1207">
            <v>0</v>
          </cell>
          <cell r="CW1207">
            <v>0</v>
          </cell>
        </row>
        <row r="1208">
          <cell r="B1208" t="str">
            <v>ขสป.ยอดโดม</v>
          </cell>
          <cell r="O1208">
            <v>1</v>
          </cell>
          <cell r="P1208">
            <v>0</v>
          </cell>
          <cell r="S1208">
            <v>1</v>
          </cell>
          <cell r="V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1</v>
          </cell>
          <cell r="AF1208">
            <v>1.44</v>
          </cell>
          <cell r="AG1208">
            <v>0</v>
          </cell>
          <cell r="AH1208">
            <v>0</v>
          </cell>
          <cell r="AN1208">
            <v>0</v>
          </cell>
          <cell r="AO1208">
            <v>0</v>
          </cell>
          <cell r="AP1208">
            <v>0</v>
          </cell>
          <cell r="BU1208">
            <v>0</v>
          </cell>
          <cell r="BV1208">
            <v>11400</v>
          </cell>
          <cell r="BX1208">
            <v>0</v>
          </cell>
          <cell r="CV1208">
            <v>0</v>
          </cell>
          <cell r="CW1208">
            <v>0</v>
          </cell>
        </row>
        <row r="1209">
          <cell r="B1209" t="str">
            <v>ขสป.ห้วยศาลา</v>
          </cell>
          <cell r="O1209">
            <v>1</v>
          </cell>
          <cell r="P1209">
            <v>0</v>
          </cell>
          <cell r="S1209">
            <v>1</v>
          </cell>
          <cell r="V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1</v>
          </cell>
          <cell r="AH1209">
            <v>0.03</v>
          </cell>
          <cell r="AN1209">
            <v>0</v>
          </cell>
          <cell r="AO1209">
            <v>0</v>
          </cell>
          <cell r="AP1209">
            <v>0</v>
          </cell>
          <cell r="BU1209">
            <v>0</v>
          </cell>
          <cell r="BV1209">
            <v>15000</v>
          </cell>
          <cell r="BX1209">
            <v>0</v>
          </cell>
          <cell r="CV1209">
            <v>0</v>
          </cell>
          <cell r="CW1209">
            <v>0</v>
          </cell>
        </row>
        <row r="1210">
          <cell r="B1210" t="str">
            <v>ขสป.ห้วยศาลา</v>
          </cell>
          <cell r="O1210">
            <v>1</v>
          </cell>
          <cell r="P1210">
            <v>0</v>
          </cell>
          <cell r="S1210">
            <v>1</v>
          </cell>
          <cell r="V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1</v>
          </cell>
          <cell r="AH1210">
            <v>0.05</v>
          </cell>
          <cell r="AN1210">
            <v>0</v>
          </cell>
          <cell r="AO1210">
            <v>0</v>
          </cell>
          <cell r="AP1210">
            <v>0</v>
          </cell>
          <cell r="BU1210">
            <v>0</v>
          </cell>
          <cell r="BV1210">
            <v>25000</v>
          </cell>
          <cell r="BX1210">
            <v>0</v>
          </cell>
          <cell r="CV1210">
            <v>0</v>
          </cell>
          <cell r="CW1210">
            <v>0</v>
          </cell>
        </row>
        <row r="1211">
          <cell r="B1211" t="str">
            <v>ขสป.ห้วยทับทัน-ห้วยสำราญ</v>
          </cell>
          <cell r="O1211">
            <v>0</v>
          </cell>
          <cell r="P1211">
            <v>0</v>
          </cell>
          <cell r="S1211">
            <v>1</v>
          </cell>
          <cell r="V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5</v>
          </cell>
          <cell r="AF1211">
            <v>1.39</v>
          </cell>
          <cell r="AG1211">
            <v>0</v>
          </cell>
          <cell r="AH1211">
            <v>0</v>
          </cell>
          <cell r="AN1211">
            <v>0</v>
          </cell>
          <cell r="AO1211">
            <v>0</v>
          </cell>
          <cell r="AP1211">
            <v>0</v>
          </cell>
          <cell r="BU1211">
            <v>0</v>
          </cell>
          <cell r="BV1211">
            <v>347500</v>
          </cell>
          <cell r="BX1211">
            <v>0</v>
          </cell>
          <cell r="CV1211">
            <v>0</v>
          </cell>
          <cell r="CW1211">
            <v>0</v>
          </cell>
        </row>
        <row r="1212">
          <cell r="B1212" t="str">
            <v>ขสป.ห้วยศาลา</v>
          </cell>
          <cell r="O1212">
            <v>1</v>
          </cell>
          <cell r="P1212">
            <v>0</v>
          </cell>
          <cell r="S1212">
            <v>1</v>
          </cell>
          <cell r="V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6</v>
          </cell>
          <cell r="AF1212">
            <v>3.2000000000000001E-2</v>
          </cell>
          <cell r="AG1212">
            <v>0</v>
          </cell>
          <cell r="AH1212">
            <v>0</v>
          </cell>
          <cell r="AN1212">
            <v>0</v>
          </cell>
          <cell r="AO1212">
            <v>0</v>
          </cell>
          <cell r="AP1212">
            <v>0</v>
          </cell>
          <cell r="BU1212">
            <v>0</v>
          </cell>
          <cell r="BV1212">
            <v>8000</v>
          </cell>
          <cell r="BX1212">
            <v>0</v>
          </cell>
          <cell r="CV1212">
            <v>0</v>
          </cell>
          <cell r="CW1212">
            <v>0</v>
          </cell>
        </row>
        <row r="1213">
          <cell r="B1213" t="str">
            <v>ขสป.พนมดงรัก</v>
          </cell>
          <cell r="O1213">
            <v>0</v>
          </cell>
          <cell r="P1213">
            <v>0</v>
          </cell>
          <cell r="S1213">
            <v>1</v>
          </cell>
          <cell r="V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N1213">
            <v>0</v>
          </cell>
          <cell r="AO1213">
            <v>0</v>
          </cell>
          <cell r="AP1213">
            <v>0</v>
          </cell>
          <cell r="BU1213">
            <v>0</v>
          </cell>
          <cell r="BV1213">
            <v>0</v>
          </cell>
          <cell r="BX1213">
            <v>0</v>
          </cell>
          <cell r="CV1213">
            <v>0</v>
          </cell>
          <cell r="CW1213">
            <v>0</v>
          </cell>
        </row>
        <row r="1214">
          <cell r="B1214" t="str">
            <v>ขสป.พนมดงรัก</v>
          </cell>
          <cell r="O1214">
            <v>0</v>
          </cell>
          <cell r="P1214">
            <v>0</v>
          </cell>
          <cell r="S1214">
            <v>0</v>
          </cell>
          <cell r="V1214">
            <v>1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N1214">
            <v>0</v>
          </cell>
          <cell r="AO1214">
            <v>0</v>
          </cell>
          <cell r="AP1214">
            <v>0</v>
          </cell>
          <cell r="BU1214">
            <v>0</v>
          </cell>
          <cell r="BV1214">
            <v>0</v>
          </cell>
          <cell r="BX1214">
            <v>0</v>
          </cell>
          <cell r="CV1214">
            <v>0</v>
          </cell>
          <cell r="CW1214">
            <v>0</v>
          </cell>
        </row>
        <row r="1215">
          <cell r="B1215" t="str">
            <v>อช.ภูจองนายอย</v>
          </cell>
          <cell r="O1215">
            <v>0</v>
          </cell>
          <cell r="P1215">
            <v>0</v>
          </cell>
          <cell r="S1215">
            <v>0</v>
          </cell>
          <cell r="V1215">
            <v>1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N1215">
            <v>0</v>
          </cell>
          <cell r="AO1215">
            <v>0</v>
          </cell>
          <cell r="AP1215">
            <v>0</v>
          </cell>
          <cell r="BU1215">
            <v>0</v>
          </cell>
          <cell r="BV1215">
            <v>700</v>
          </cell>
          <cell r="BX1215">
            <v>0</v>
          </cell>
          <cell r="CV1215">
            <v>0</v>
          </cell>
          <cell r="CW1215">
            <v>0</v>
          </cell>
        </row>
        <row r="1216">
          <cell r="B1216" t="str">
            <v>ขสป.บุณฑริก-ยอดมน</v>
          </cell>
          <cell r="O1216">
            <v>3</v>
          </cell>
          <cell r="P1216">
            <v>0</v>
          </cell>
          <cell r="S1216">
            <v>0</v>
          </cell>
          <cell r="V1216">
            <v>1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N1216">
            <v>0</v>
          </cell>
          <cell r="AO1216">
            <v>0</v>
          </cell>
          <cell r="AP1216">
            <v>0</v>
          </cell>
          <cell r="BU1216">
            <v>0</v>
          </cell>
          <cell r="BV1216">
            <v>0</v>
          </cell>
          <cell r="BX1216">
            <v>0</v>
          </cell>
          <cell r="CV1216">
            <v>36</v>
          </cell>
          <cell r="CW1216">
            <v>0</v>
          </cell>
        </row>
        <row r="1217">
          <cell r="B1217" t="str">
            <v>อช.ภูผายล</v>
          </cell>
          <cell r="O1217">
            <v>0</v>
          </cell>
          <cell r="P1217">
            <v>1</v>
          </cell>
          <cell r="S1217">
            <v>0</v>
          </cell>
          <cell r="V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N1217">
            <v>14</v>
          </cell>
          <cell r="AO1217">
            <v>0</v>
          </cell>
          <cell r="AP1217">
            <v>52</v>
          </cell>
          <cell r="BU1217">
            <v>964290.82</v>
          </cell>
          <cell r="BV1217">
            <v>0</v>
          </cell>
          <cell r="BX1217">
            <v>0</v>
          </cell>
          <cell r="CV1217">
            <v>0</v>
          </cell>
          <cell r="CW1217">
            <v>0</v>
          </cell>
        </row>
        <row r="1218">
          <cell r="B1218" t="str">
            <v>อช.ภูผายล</v>
          </cell>
          <cell r="O1218">
            <v>0</v>
          </cell>
          <cell r="P1218">
            <v>1</v>
          </cell>
          <cell r="S1218">
            <v>0</v>
          </cell>
          <cell r="V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N1218">
            <v>14</v>
          </cell>
          <cell r="AO1218">
            <v>0</v>
          </cell>
          <cell r="AP1218">
            <v>87</v>
          </cell>
          <cell r="BU1218">
            <v>970262.19</v>
          </cell>
          <cell r="BV1218">
            <v>0</v>
          </cell>
          <cell r="BX1218">
            <v>0</v>
          </cell>
          <cell r="CV1218">
            <v>0</v>
          </cell>
          <cell r="CW1218">
            <v>0</v>
          </cell>
        </row>
        <row r="1219">
          <cell r="B1219" t="str">
            <v>อช.ภูผายล</v>
          </cell>
          <cell r="O1219">
            <v>0</v>
          </cell>
          <cell r="P1219">
            <v>1</v>
          </cell>
          <cell r="S1219">
            <v>0</v>
          </cell>
          <cell r="V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N1219">
            <v>8</v>
          </cell>
          <cell r="AO1219">
            <v>0</v>
          </cell>
          <cell r="AP1219">
            <v>24</v>
          </cell>
          <cell r="BU1219">
            <v>550048.41</v>
          </cell>
          <cell r="BV1219">
            <v>0</v>
          </cell>
          <cell r="BX1219">
            <v>0</v>
          </cell>
          <cell r="CV1219">
            <v>0</v>
          </cell>
          <cell r="CW1219">
            <v>0</v>
          </cell>
        </row>
        <row r="1220">
          <cell r="B1220" t="str">
            <v>อช.ภูผายล</v>
          </cell>
          <cell r="O1220">
            <v>0</v>
          </cell>
          <cell r="P1220">
            <v>1</v>
          </cell>
          <cell r="S1220">
            <v>0</v>
          </cell>
          <cell r="V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N1220">
            <v>25</v>
          </cell>
          <cell r="AO1220">
            <v>2</v>
          </cell>
          <cell r="AP1220">
            <v>28</v>
          </cell>
          <cell r="BU1220">
            <v>1745004.7</v>
          </cell>
          <cell r="BV1220">
            <v>0</v>
          </cell>
          <cell r="BX1220">
            <v>0</v>
          </cell>
          <cell r="CV1220">
            <v>0</v>
          </cell>
          <cell r="CW1220">
            <v>0</v>
          </cell>
        </row>
        <row r="1221">
          <cell r="B1221" t="str">
            <v>อช.ภูผายล</v>
          </cell>
          <cell r="O1221">
            <v>0</v>
          </cell>
          <cell r="P1221">
            <v>1</v>
          </cell>
          <cell r="S1221">
            <v>0</v>
          </cell>
          <cell r="V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N1221">
            <v>1</v>
          </cell>
          <cell r="AO1221">
            <v>2</v>
          </cell>
          <cell r="AP1221">
            <v>18</v>
          </cell>
          <cell r="BU1221">
            <v>105437.31</v>
          </cell>
          <cell r="BV1221">
            <v>0</v>
          </cell>
          <cell r="BX1221">
            <v>0</v>
          </cell>
          <cell r="CV1221">
            <v>0</v>
          </cell>
          <cell r="CW1221">
            <v>0</v>
          </cell>
        </row>
        <row r="1222">
          <cell r="B1222" t="str">
            <v>อช.ภูผายล</v>
          </cell>
          <cell r="O1222">
            <v>0</v>
          </cell>
          <cell r="P1222">
            <v>1</v>
          </cell>
          <cell r="S1222">
            <v>0</v>
          </cell>
          <cell r="V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N1222">
            <v>17</v>
          </cell>
          <cell r="AO1222">
            <v>3</v>
          </cell>
          <cell r="AP1222">
            <v>74</v>
          </cell>
          <cell r="BU1222">
            <v>1223960.08</v>
          </cell>
          <cell r="BV1222">
            <v>0</v>
          </cell>
          <cell r="BX1222">
            <v>0</v>
          </cell>
          <cell r="CV1222">
            <v>0</v>
          </cell>
          <cell r="CW1222">
            <v>0</v>
          </cell>
        </row>
        <row r="1223">
          <cell r="B1223" t="str">
            <v>อช.ภูผายล</v>
          </cell>
          <cell r="O1223">
            <v>0</v>
          </cell>
          <cell r="P1223">
            <v>1</v>
          </cell>
          <cell r="S1223">
            <v>0</v>
          </cell>
          <cell r="V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N1223">
            <v>15</v>
          </cell>
          <cell r="AO1223">
            <v>3</v>
          </cell>
          <cell r="AP1223">
            <v>92</v>
          </cell>
          <cell r="BU1223">
            <v>11090542.630000001</v>
          </cell>
          <cell r="BV1223">
            <v>0</v>
          </cell>
          <cell r="BX1223">
            <v>0</v>
          </cell>
          <cell r="CV1223">
            <v>0</v>
          </cell>
          <cell r="CW1223">
            <v>0</v>
          </cell>
        </row>
        <row r="1224">
          <cell r="B1224" t="str">
            <v>อช.ภูผายล</v>
          </cell>
          <cell r="O1224">
            <v>0</v>
          </cell>
          <cell r="P1224">
            <v>1</v>
          </cell>
          <cell r="S1224">
            <v>0</v>
          </cell>
          <cell r="V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N1224">
            <v>6</v>
          </cell>
          <cell r="AO1224">
            <v>2</v>
          </cell>
          <cell r="AP1224">
            <v>75</v>
          </cell>
          <cell r="BU1224">
            <v>456383.22</v>
          </cell>
          <cell r="BV1224">
            <v>0</v>
          </cell>
          <cell r="BX1224">
            <v>0</v>
          </cell>
          <cell r="CV1224">
            <v>0</v>
          </cell>
          <cell r="CW1224">
            <v>0</v>
          </cell>
        </row>
        <row r="1225">
          <cell r="B1225" t="str">
            <v>อช.ภูผายล</v>
          </cell>
          <cell r="O1225">
            <v>0</v>
          </cell>
          <cell r="P1225">
            <v>1</v>
          </cell>
          <cell r="S1225">
            <v>0</v>
          </cell>
          <cell r="V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N1225">
            <v>7</v>
          </cell>
          <cell r="AO1225">
            <v>1</v>
          </cell>
          <cell r="AP1225">
            <v>29</v>
          </cell>
          <cell r="BU1225">
            <v>499718.3</v>
          </cell>
          <cell r="BV1225">
            <v>0</v>
          </cell>
          <cell r="BX1225">
            <v>0</v>
          </cell>
          <cell r="CV1225">
            <v>0</v>
          </cell>
          <cell r="CW1225">
            <v>0</v>
          </cell>
        </row>
        <row r="1226">
          <cell r="B1226" t="str">
            <v>อช.ภูผายล</v>
          </cell>
          <cell r="O1226">
            <v>0</v>
          </cell>
          <cell r="P1226">
            <v>1</v>
          </cell>
          <cell r="S1226">
            <v>0</v>
          </cell>
          <cell r="V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N1226">
            <v>6</v>
          </cell>
          <cell r="AO1226">
            <v>2</v>
          </cell>
          <cell r="AP1226">
            <v>52</v>
          </cell>
          <cell r="BU1226">
            <v>452459.17</v>
          </cell>
          <cell r="BV1226">
            <v>0</v>
          </cell>
          <cell r="BX1226">
            <v>0</v>
          </cell>
          <cell r="CV1226">
            <v>0</v>
          </cell>
          <cell r="CW1226">
            <v>0</v>
          </cell>
        </row>
        <row r="1227">
          <cell r="B1227" t="str">
            <v>อช.ภูผายล</v>
          </cell>
          <cell r="O1227">
            <v>0</v>
          </cell>
          <cell r="P1227">
            <v>1</v>
          </cell>
          <cell r="S1227">
            <v>0</v>
          </cell>
          <cell r="V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N1227">
            <v>1</v>
          </cell>
          <cell r="AO1227">
            <v>1</v>
          </cell>
          <cell r="AP1227">
            <v>24</v>
          </cell>
          <cell r="BU1227">
            <v>89399.92</v>
          </cell>
          <cell r="BV1227">
            <v>0</v>
          </cell>
          <cell r="BX1227">
            <v>0</v>
          </cell>
          <cell r="CV1227">
            <v>0</v>
          </cell>
          <cell r="CW1227">
            <v>0</v>
          </cell>
        </row>
        <row r="1228">
          <cell r="B1228" t="str">
            <v>อช.ภูผายล</v>
          </cell>
          <cell r="O1228">
            <v>0</v>
          </cell>
          <cell r="P1228">
            <v>1</v>
          </cell>
          <cell r="S1228">
            <v>0</v>
          </cell>
          <cell r="V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N1228">
            <v>1</v>
          </cell>
          <cell r="AO1228">
            <v>2</v>
          </cell>
          <cell r="AP1228">
            <v>0</v>
          </cell>
          <cell r="BU1228">
            <v>102366.33</v>
          </cell>
          <cell r="BV1228">
            <v>0</v>
          </cell>
          <cell r="BX1228">
            <v>0</v>
          </cell>
          <cell r="CV1228">
            <v>0</v>
          </cell>
          <cell r="CW1228">
            <v>0</v>
          </cell>
        </row>
        <row r="1229">
          <cell r="B1229" t="str">
            <v>อช.ภูผายล</v>
          </cell>
          <cell r="O1229">
            <v>0</v>
          </cell>
          <cell r="P1229">
            <v>1</v>
          </cell>
          <cell r="S1229">
            <v>0</v>
          </cell>
          <cell r="V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N1229">
            <v>20</v>
          </cell>
          <cell r="AO1229">
            <v>0</v>
          </cell>
          <cell r="AP1229">
            <v>44</v>
          </cell>
          <cell r="BU1229">
            <v>1372391.26</v>
          </cell>
          <cell r="BV1229">
            <v>0</v>
          </cell>
          <cell r="BX1229">
            <v>0</v>
          </cell>
          <cell r="CV1229">
            <v>0</v>
          </cell>
          <cell r="CW1229">
            <v>0</v>
          </cell>
        </row>
        <row r="1230">
          <cell r="B1230" t="str">
            <v>อช.ภูผายล</v>
          </cell>
          <cell r="O1230">
            <v>0</v>
          </cell>
          <cell r="P1230">
            <v>1</v>
          </cell>
          <cell r="S1230">
            <v>0</v>
          </cell>
          <cell r="V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N1230">
            <v>16</v>
          </cell>
          <cell r="AO1230">
            <v>0</v>
          </cell>
          <cell r="AP1230">
            <v>4</v>
          </cell>
          <cell r="BU1230">
            <v>1092589.96</v>
          </cell>
          <cell r="BV1230">
            <v>0</v>
          </cell>
          <cell r="BX1230">
            <v>0</v>
          </cell>
          <cell r="CV1230">
            <v>0</v>
          </cell>
          <cell r="CW1230">
            <v>0</v>
          </cell>
        </row>
        <row r="1231">
          <cell r="B1231" t="str">
            <v>อช.เขาพระวิหาร</v>
          </cell>
          <cell r="O1231">
            <v>0</v>
          </cell>
          <cell r="P1231">
            <v>1</v>
          </cell>
          <cell r="S1231">
            <v>0</v>
          </cell>
          <cell r="V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N1231">
            <v>3</v>
          </cell>
          <cell r="AO1231">
            <v>1</v>
          </cell>
          <cell r="AP1231">
            <v>9</v>
          </cell>
          <cell r="BU1231">
            <v>207974.26</v>
          </cell>
          <cell r="BV1231">
            <v>0</v>
          </cell>
          <cell r="BX1231">
            <v>0</v>
          </cell>
          <cell r="CV1231">
            <v>0</v>
          </cell>
          <cell r="CW1231">
            <v>0</v>
          </cell>
        </row>
        <row r="1232">
          <cell r="B1232" t="str">
            <v>อช.เขาพระวิหาร</v>
          </cell>
          <cell r="O1232">
            <v>0</v>
          </cell>
          <cell r="P1232">
            <v>1</v>
          </cell>
          <cell r="S1232">
            <v>0</v>
          </cell>
          <cell r="V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N1232">
            <v>1</v>
          </cell>
          <cell r="AO1232">
            <v>2</v>
          </cell>
          <cell r="AP1232">
            <v>10</v>
          </cell>
          <cell r="BU1232">
            <v>104072.43</v>
          </cell>
          <cell r="BV1232">
            <v>0</v>
          </cell>
          <cell r="BX1232">
            <v>0</v>
          </cell>
          <cell r="CV1232">
            <v>0</v>
          </cell>
          <cell r="CW1232">
            <v>0</v>
          </cell>
        </row>
        <row r="1233">
          <cell r="B1233" t="str">
            <v>อช.ภูสระดอกบัว</v>
          </cell>
          <cell r="O1233">
            <v>0</v>
          </cell>
          <cell r="P1233">
            <v>1</v>
          </cell>
          <cell r="S1233">
            <v>0</v>
          </cell>
          <cell r="V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N1233">
            <v>9</v>
          </cell>
          <cell r="AO1233">
            <v>0</v>
          </cell>
          <cell r="AP1233">
            <v>2</v>
          </cell>
          <cell r="BU1233">
            <v>614539.19999999995</v>
          </cell>
          <cell r="BV1233">
            <v>0</v>
          </cell>
          <cell r="BX1233">
            <v>0</v>
          </cell>
          <cell r="CV1233">
            <v>0</v>
          </cell>
          <cell r="CW1233">
            <v>0</v>
          </cell>
        </row>
        <row r="1234">
          <cell r="B1234" t="str">
            <v>อช.ภูผาเทิบ</v>
          </cell>
          <cell r="O1234">
            <v>0</v>
          </cell>
          <cell r="P1234">
            <v>0</v>
          </cell>
          <cell r="S1234">
            <v>1</v>
          </cell>
          <cell r="V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3</v>
          </cell>
          <cell r="AF1234">
            <v>0.41</v>
          </cell>
          <cell r="AG1234">
            <v>0</v>
          </cell>
          <cell r="AH1234">
            <v>0</v>
          </cell>
          <cell r="AN1234">
            <v>0</v>
          </cell>
          <cell r="AO1234">
            <v>0</v>
          </cell>
          <cell r="AP1234">
            <v>0</v>
          </cell>
          <cell r="BU1234">
            <v>0</v>
          </cell>
          <cell r="BV1234" t="str">
            <v>ไม่แจ้ง</v>
          </cell>
          <cell r="BX1234">
            <v>0</v>
          </cell>
          <cell r="CV1234">
            <v>0</v>
          </cell>
          <cell r="CW1234">
            <v>0</v>
          </cell>
        </row>
        <row r="1235">
          <cell r="B1235" t="str">
            <v>อช.ภูจองนายอย</v>
          </cell>
          <cell r="O1235">
            <v>0</v>
          </cell>
          <cell r="P1235">
            <v>0</v>
          </cell>
          <cell r="S1235">
            <v>1</v>
          </cell>
          <cell r="V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2</v>
          </cell>
          <cell r="AF1235">
            <v>0.52</v>
          </cell>
          <cell r="AG1235">
            <v>0</v>
          </cell>
          <cell r="AH1235">
            <v>0</v>
          </cell>
          <cell r="AN1235">
            <v>0</v>
          </cell>
          <cell r="AO1235">
            <v>0</v>
          </cell>
          <cell r="AP1235">
            <v>0</v>
          </cell>
          <cell r="BU1235">
            <v>0</v>
          </cell>
          <cell r="BV1235">
            <v>3900</v>
          </cell>
          <cell r="BX1235">
            <v>0</v>
          </cell>
          <cell r="CV1235">
            <v>0</v>
          </cell>
          <cell r="CW1235">
            <v>0</v>
          </cell>
        </row>
        <row r="1236">
          <cell r="B1236" t="str">
            <v>ขสป.ยอดโดม</v>
          </cell>
          <cell r="O1236">
            <v>0</v>
          </cell>
          <cell r="P1236">
            <v>0</v>
          </cell>
          <cell r="S1236">
            <v>1</v>
          </cell>
          <cell r="V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5</v>
          </cell>
          <cell r="AF1236">
            <v>0.3</v>
          </cell>
          <cell r="AG1236">
            <v>0</v>
          </cell>
          <cell r="AH1236">
            <v>0</v>
          </cell>
          <cell r="AN1236">
            <v>0</v>
          </cell>
          <cell r="AO1236">
            <v>0</v>
          </cell>
          <cell r="AP1236">
            <v>0</v>
          </cell>
          <cell r="BU1236">
            <v>0</v>
          </cell>
          <cell r="BV1236">
            <v>3000</v>
          </cell>
          <cell r="BX1236">
            <v>0</v>
          </cell>
          <cell r="CV1236">
            <v>0</v>
          </cell>
          <cell r="CW1236">
            <v>0</v>
          </cell>
        </row>
        <row r="1237">
          <cell r="B1237" t="str">
            <v>อช.ผาแต้ม</v>
          </cell>
          <cell r="O1237">
            <v>0</v>
          </cell>
          <cell r="P1237">
            <v>0</v>
          </cell>
          <cell r="S1237">
            <v>1</v>
          </cell>
          <cell r="V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5</v>
          </cell>
          <cell r="AF1237">
            <v>0.14299999999999999</v>
          </cell>
          <cell r="AG1237">
            <v>0</v>
          </cell>
          <cell r="AH1237">
            <v>0</v>
          </cell>
          <cell r="AN1237">
            <v>0</v>
          </cell>
          <cell r="AO1237">
            <v>0</v>
          </cell>
          <cell r="AP1237">
            <v>0</v>
          </cell>
          <cell r="BU1237">
            <v>0</v>
          </cell>
          <cell r="BV1237">
            <v>5000</v>
          </cell>
          <cell r="BX1237">
            <v>0</v>
          </cell>
          <cell r="CV1237">
            <v>0</v>
          </cell>
          <cell r="CW1237">
            <v>0</v>
          </cell>
        </row>
        <row r="1238">
          <cell r="B1238" t="str">
            <v>อช.ผาแต้ม</v>
          </cell>
          <cell r="O1238">
            <v>0</v>
          </cell>
          <cell r="P1238">
            <v>0</v>
          </cell>
          <cell r="S1238">
            <v>1</v>
          </cell>
          <cell r="V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3</v>
          </cell>
          <cell r="AF1238">
            <v>0.72</v>
          </cell>
          <cell r="AG1238">
            <v>0</v>
          </cell>
          <cell r="AH1238">
            <v>0</v>
          </cell>
          <cell r="AN1238">
            <v>0</v>
          </cell>
          <cell r="AO1238">
            <v>0</v>
          </cell>
          <cell r="AP1238">
            <v>0</v>
          </cell>
          <cell r="BU1238">
            <v>0</v>
          </cell>
          <cell r="BV1238">
            <v>600000</v>
          </cell>
          <cell r="BX1238">
            <v>0</v>
          </cell>
          <cell r="CV1238">
            <v>0</v>
          </cell>
          <cell r="CW1238">
            <v>0</v>
          </cell>
        </row>
        <row r="1239">
          <cell r="B1239" t="str">
            <v>อช.เขาพระวิหาร</v>
          </cell>
          <cell r="O1239">
            <v>0</v>
          </cell>
          <cell r="P1239">
            <v>0</v>
          </cell>
          <cell r="S1239">
            <v>1</v>
          </cell>
          <cell r="V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6</v>
          </cell>
          <cell r="AF1239">
            <v>0.188</v>
          </cell>
          <cell r="AG1239">
            <v>0</v>
          </cell>
          <cell r="AH1239">
            <v>0</v>
          </cell>
          <cell r="AN1239">
            <v>0</v>
          </cell>
          <cell r="AO1239">
            <v>0</v>
          </cell>
          <cell r="AP1239">
            <v>0</v>
          </cell>
          <cell r="BU1239">
            <v>0</v>
          </cell>
          <cell r="BV1239">
            <v>58500</v>
          </cell>
          <cell r="BX1239">
            <v>0</v>
          </cell>
          <cell r="CV1239">
            <v>0</v>
          </cell>
          <cell r="CW1239">
            <v>0</v>
          </cell>
        </row>
        <row r="1240">
          <cell r="B1240" t="str">
            <v>ขสป.ห้วยทับทัน-ห้วยสำราญ</v>
          </cell>
          <cell r="O1240">
            <v>0</v>
          </cell>
          <cell r="P1240">
            <v>0</v>
          </cell>
          <cell r="S1240">
            <v>1</v>
          </cell>
          <cell r="V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17</v>
          </cell>
          <cell r="AF1240">
            <v>1.6080000000000001</v>
          </cell>
          <cell r="AG1240">
            <v>0</v>
          </cell>
          <cell r="AH1240">
            <v>0</v>
          </cell>
          <cell r="AN1240">
            <v>0</v>
          </cell>
          <cell r="AO1240">
            <v>0</v>
          </cell>
          <cell r="AP1240">
            <v>0</v>
          </cell>
          <cell r="BU1240">
            <v>0</v>
          </cell>
          <cell r="BV1240">
            <v>321000</v>
          </cell>
          <cell r="BX1240">
            <v>0</v>
          </cell>
          <cell r="CV1240">
            <v>0</v>
          </cell>
          <cell r="CW1240">
            <v>0</v>
          </cell>
        </row>
        <row r="1241">
          <cell r="B1241" t="str">
            <v>ขสป.ภูสีฐาน</v>
          </cell>
          <cell r="O1241">
            <v>1</v>
          </cell>
          <cell r="P1241">
            <v>0</v>
          </cell>
          <cell r="S1241">
            <v>0</v>
          </cell>
          <cell r="V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N1241">
            <v>0</v>
          </cell>
          <cell r="AO1241">
            <v>0</v>
          </cell>
          <cell r="AP1241">
            <v>0</v>
          </cell>
          <cell r="BU1241">
            <v>0</v>
          </cell>
          <cell r="BV1241">
            <v>0</v>
          </cell>
          <cell r="BX1241">
            <v>0</v>
          </cell>
          <cell r="CV1241">
            <v>1</v>
          </cell>
          <cell r="CW1241">
            <v>0</v>
          </cell>
        </row>
        <row r="1242">
          <cell r="B1242" t="str">
            <v>อช.ภูผายล</v>
          </cell>
          <cell r="O1242">
            <v>0</v>
          </cell>
          <cell r="P1242">
            <v>1</v>
          </cell>
          <cell r="S1242">
            <v>0</v>
          </cell>
          <cell r="V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N1242">
            <v>14</v>
          </cell>
          <cell r="AO1242">
            <v>2</v>
          </cell>
          <cell r="AP1242">
            <v>2</v>
          </cell>
          <cell r="BU1242">
            <v>989882.41</v>
          </cell>
          <cell r="BV1242">
            <v>0</v>
          </cell>
          <cell r="BX1242">
            <v>0</v>
          </cell>
          <cell r="CV1242">
            <v>0</v>
          </cell>
          <cell r="CW1242">
            <v>0</v>
          </cell>
        </row>
        <row r="1243">
          <cell r="B1243" t="str">
            <v>อช.ภูจองนายอย</v>
          </cell>
          <cell r="O1243">
            <v>0</v>
          </cell>
          <cell r="P1243">
            <v>0</v>
          </cell>
          <cell r="S1243">
            <v>1</v>
          </cell>
          <cell r="V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2</v>
          </cell>
          <cell r="AF1243">
            <v>0.17</v>
          </cell>
          <cell r="AG1243">
            <v>0</v>
          </cell>
          <cell r="AH1243">
            <v>0</v>
          </cell>
          <cell r="AN1243">
            <v>0</v>
          </cell>
          <cell r="AO1243">
            <v>0</v>
          </cell>
          <cell r="AP1243">
            <v>0</v>
          </cell>
          <cell r="BU1243">
            <v>0</v>
          </cell>
          <cell r="BV1243">
            <v>42500</v>
          </cell>
          <cell r="BX1243">
            <v>0</v>
          </cell>
          <cell r="CV1243">
            <v>0</v>
          </cell>
          <cell r="CW1243">
            <v>0</v>
          </cell>
        </row>
        <row r="1244">
          <cell r="B1244" t="str">
            <v>อช.ภูจองนายอย</v>
          </cell>
          <cell r="O1244">
            <v>0</v>
          </cell>
          <cell r="P1244">
            <v>0</v>
          </cell>
          <cell r="S1244">
            <v>1</v>
          </cell>
          <cell r="V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3</v>
          </cell>
          <cell r="AF1244">
            <v>10.34</v>
          </cell>
          <cell r="AG1244">
            <v>0</v>
          </cell>
          <cell r="AH1244">
            <v>0</v>
          </cell>
          <cell r="AN1244">
            <v>0</v>
          </cell>
          <cell r="AO1244">
            <v>0</v>
          </cell>
          <cell r="AP1244">
            <v>0</v>
          </cell>
          <cell r="BU1244">
            <v>0</v>
          </cell>
          <cell r="BV1244">
            <v>85680</v>
          </cell>
          <cell r="BX1244">
            <v>0</v>
          </cell>
          <cell r="CV1244">
            <v>0</v>
          </cell>
          <cell r="CW1244">
            <v>0</v>
          </cell>
        </row>
        <row r="1245">
          <cell r="B1245" t="str">
            <v>ขสป.ห้วยทับทัน-ห้วยสำราญ</v>
          </cell>
          <cell r="O1245">
            <v>1</v>
          </cell>
          <cell r="P1245">
            <v>0</v>
          </cell>
          <cell r="S1245">
            <v>1</v>
          </cell>
          <cell r="V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19</v>
          </cell>
          <cell r="AF1245">
            <v>0.93700000000000006</v>
          </cell>
          <cell r="AG1245">
            <v>0</v>
          </cell>
          <cell r="AH1245">
            <v>0</v>
          </cell>
          <cell r="AN1245">
            <v>0</v>
          </cell>
          <cell r="AO1245">
            <v>0</v>
          </cell>
          <cell r="AP1245">
            <v>0</v>
          </cell>
          <cell r="BU1245">
            <v>0</v>
          </cell>
          <cell r="BV1245">
            <v>1000</v>
          </cell>
          <cell r="BX1245">
            <v>0</v>
          </cell>
          <cell r="CV1245">
            <v>0</v>
          </cell>
          <cell r="CW1245">
            <v>0</v>
          </cell>
        </row>
        <row r="1246">
          <cell r="B1246" t="str">
            <v>ขสป.ห้วยทับทัน-ห้วยสำราญ</v>
          </cell>
          <cell r="O1246">
            <v>1</v>
          </cell>
          <cell r="P1246">
            <v>0</v>
          </cell>
          <cell r="S1246">
            <v>1</v>
          </cell>
          <cell r="V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5</v>
          </cell>
          <cell r="AF1246">
            <v>5.2999999999999999E-2</v>
          </cell>
          <cell r="AG1246">
            <v>2</v>
          </cell>
          <cell r="AH1246">
            <v>7.2999999999999995E-2</v>
          </cell>
          <cell r="AN1246">
            <v>0</v>
          </cell>
          <cell r="AO1246">
            <v>0</v>
          </cell>
          <cell r="AP1246">
            <v>0</v>
          </cell>
          <cell r="BU1246">
            <v>0</v>
          </cell>
          <cell r="BV1246">
            <v>49750</v>
          </cell>
          <cell r="BX1246">
            <v>0</v>
          </cell>
          <cell r="CV1246">
            <v>0</v>
          </cell>
          <cell r="CW1246">
            <v>0</v>
          </cell>
        </row>
        <row r="1247">
          <cell r="B1247" t="str">
            <v>ขสป.ห้วยทับทัน-ห้วยสำราญ</v>
          </cell>
          <cell r="O1247">
            <v>1</v>
          </cell>
          <cell r="P1247">
            <v>0</v>
          </cell>
          <cell r="S1247">
            <v>1</v>
          </cell>
          <cell r="V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1</v>
          </cell>
          <cell r="AF1247">
            <v>2.9000000000000001E-2</v>
          </cell>
          <cell r="AG1247">
            <v>1</v>
          </cell>
          <cell r="AH1247">
            <v>2.7E-2</v>
          </cell>
          <cell r="AN1247">
            <v>0</v>
          </cell>
          <cell r="AO1247">
            <v>0</v>
          </cell>
          <cell r="AP1247">
            <v>0</v>
          </cell>
          <cell r="BU1247">
            <v>0</v>
          </cell>
          <cell r="BV1247">
            <v>20750</v>
          </cell>
          <cell r="BX1247">
            <v>0</v>
          </cell>
          <cell r="CV1247">
            <v>0</v>
          </cell>
          <cell r="CW1247">
            <v>0</v>
          </cell>
        </row>
        <row r="1248">
          <cell r="B1248" t="str">
            <v>ขสป.ห้วยทับทัน-ห้วยสำราญ</v>
          </cell>
          <cell r="O1248">
            <v>0</v>
          </cell>
          <cell r="P1248">
            <v>0</v>
          </cell>
          <cell r="S1248">
            <v>1</v>
          </cell>
          <cell r="V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16</v>
          </cell>
          <cell r="AF1248">
            <v>2.1269999999999998</v>
          </cell>
          <cell r="AG1248">
            <v>0</v>
          </cell>
          <cell r="AH1248">
            <v>0</v>
          </cell>
          <cell r="AN1248">
            <v>0</v>
          </cell>
          <cell r="AO1248">
            <v>0</v>
          </cell>
          <cell r="AP1248">
            <v>0</v>
          </cell>
          <cell r="BU1248">
            <v>0</v>
          </cell>
          <cell r="BV1248">
            <v>531750</v>
          </cell>
          <cell r="BX1248">
            <v>0</v>
          </cell>
          <cell r="CV1248">
            <v>0</v>
          </cell>
          <cell r="CW1248">
            <v>0</v>
          </cell>
        </row>
        <row r="1249">
          <cell r="B1249" t="str">
            <v>ขสป.ห้วยทับทัน-ห้วยสำราญ</v>
          </cell>
          <cell r="O1249">
            <v>0</v>
          </cell>
          <cell r="P1249">
            <v>0</v>
          </cell>
          <cell r="S1249">
            <v>1</v>
          </cell>
          <cell r="V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7</v>
          </cell>
          <cell r="AF1249">
            <v>0.35599999999999998</v>
          </cell>
          <cell r="AG1249">
            <v>0</v>
          </cell>
          <cell r="AH1249">
            <v>0</v>
          </cell>
          <cell r="AN1249">
            <v>0</v>
          </cell>
          <cell r="AO1249">
            <v>0</v>
          </cell>
          <cell r="AP1249">
            <v>0</v>
          </cell>
          <cell r="BU1249">
            <v>0</v>
          </cell>
          <cell r="BV1249">
            <v>1000</v>
          </cell>
          <cell r="BX1249">
            <v>0</v>
          </cell>
          <cell r="CV1249">
            <v>0</v>
          </cell>
          <cell r="CW1249">
            <v>0</v>
          </cell>
        </row>
        <row r="1250">
          <cell r="B1250" t="str">
            <v>ขสป.ห้วยทับทัน-ห้วยสำราญ</v>
          </cell>
          <cell r="O1250">
            <v>1</v>
          </cell>
          <cell r="P1250">
            <v>0</v>
          </cell>
          <cell r="S1250">
            <v>1</v>
          </cell>
          <cell r="V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58</v>
          </cell>
          <cell r="AF1250">
            <v>0.85599999999999998</v>
          </cell>
          <cell r="AG1250">
            <v>0</v>
          </cell>
          <cell r="AH1250">
            <v>0</v>
          </cell>
          <cell r="AN1250">
            <v>0</v>
          </cell>
          <cell r="AO1250">
            <v>0</v>
          </cell>
          <cell r="AP1250">
            <v>0</v>
          </cell>
          <cell r="BU1250">
            <v>0</v>
          </cell>
          <cell r="BV1250">
            <v>214000</v>
          </cell>
          <cell r="BX1250">
            <v>0</v>
          </cell>
          <cell r="CV1250">
            <v>0</v>
          </cell>
          <cell r="CW1250">
            <v>0</v>
          </cell>
        </row>
        <row r="1251">
          <cell r="B1251" t="str">
            <v>อช.ภูผายล</v>
          </cell>
          <cell r="O1251">
            <v>0</v>
          </cell>
          <cell r="P1251">
            <v>1</v>
          </cell>
          <cell r="S1251">
            <v>0</v>
          </cell>
          <cell r="V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N1251">
            <v>4</v>
          </cell>
          <cell r="AO1251">
            <v>0</v>
          </cell>
          <cell r="AP1251">
            <v>32</v>
          </cell>
          <cell r="BU1251">
            <v>278436.40999999997</v>
          </cell>
          <cell r="BV1251">
            <v>0</v>
          </cell>
          <cell r="BX1251">
            <v>0</v>
          </cell>
          <cell r="CV1251">
            <v>0</v>
          </cell>
          <cell r="CW1251">
            <v>0</v>
          </cell>
        </row>
        <row r="1252">
          <cell r="B1252" t="str">
            <v>อช.ภูผายล</v>
          </cell>
          <cell r="O1252">
            <v>0</v>
          </cell>
          <cell r="P1252">
            <v>1</v>
          </cell>
          <cell r="S1252">
            <v>0</v>
          </cell>
          <cell r="V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N1252">
            <v>25</v>
          </cell>
          <cell r="AO1252">
            <v>2</v>
          </cell>
          <cell r="AP1252">
            <v>26</v>
          </cell>
          <cell r="BU1252">
            <v>1744663.48</v>
          </cell>
          <cell r="BV1252">
            <v>0</v>
          </cell>
          <cell r="BX1252">
            <v>0</v>
          </cell>
          <cell r="CV1252">
            <v>0</v>
          </cell>
          <cell r="CW1252">
            <v>0</v>
          </cell>
        </row>
        <row r="1253">
          <cell r="B1253" t="str">
            <v>ขสป.ห้วยทับทัน-ห้วยสำราญ</v>
          </cell>
          <cell r="O1253">
            <v>1</v>
          </cell>
          <cell r="P1253">
            <v>0</v>
          </cell>
          <cell r="S1253">
            <v>1</v>
          </cell>
          <cell r="V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68</v>
          </cell>
          <cell r="AF1253">
            <v>0.70699999999999996</v>
          </cell>
          <cell r="AG1253">
            <v>0</v>
          </cell>
          <cell r="AH1253">
            <v>0</v>
          </cell>
          <cell r="AN1253">
            <v>0</v>
          </cell>
          <cell r="AO1253">
            <v>0</v>
          </cell>
          <cell r="AP1253">
            <v>0</v>
          </cell>
          <cell r="BU1253">
            <v>0</v>
          </cell>
          <cell r="BV1253">
            <v>353500</v>
          </cell>
          <cell r="BX1253">
            <v>0</v>
          </cell>
          <cell r="CV1253">
            <v>0</v>
          </cell>
          <cell r="CW1253">
            <v>0</v>
          </cell>
        </row>
        <row r="1254">
          <cell r="B1254" t="str">
            <v>ขสป.ห้วยทับทัน-ห้วยสำราญ</v>
          </cell>
          <cell r="O1254">
            <v>0</v>
          </cell>
          <cell r="P1254">
            <v>0</v>
          </cell>
          <cell r="S1254">
            <v>1</v>
          </cell>
          <cell r="V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16</v>
          </cell>
          <cell r="AF1254">
            <v>1.57</v>
          </cell>
          <cell r="AG1254">
            <v>0</v>
          </cell>
          <cell r="AH1254">
            <v>0</v>
          </cell>
          <cell r="AN1254">
            <v>0</v>
          </cell>
          <cell r="AO1254">
            <v>0</v>
          </cell>
          <cell r="AP1254">
            <v>0</v>
          </cell>
          <cell r="BU1254">
            <v>0</v>
          </cell>
          <cell r="BV1254">
            <v>314000</v>
          </cell>
          <cell r="BX1254">
            <v>0</v>
          </cell>
          <cell r="CV1254">
            <v>0</v>
          </cell>
          <cell r="CW1254">
            <v>0</v>
          </cell>
        </row>
        <row r="1255">
          <cell r="B1255" t="str">
            <v>อช.ภูผายล</v>
          </cell>
          <cell r="O1255">
            <v>0</v>
          </cell>
          <cell r="P1255">
            <v>1</v>
          </cell>
          <cell r="S1255">
            <v>0</v>
          </cell>
          <cell r="V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N1255">
            <v>4</v>
          </cell>
          <cell r="AO1255">
            <v>0</v>
          </cell>
          <cell r="AP1255">
            <v>32</v>
          </cell>
          <cell r="BU1255">
            <v>278436.40999999997</v>
          </cell>
          <cell r="BV1255">
            <v>0</v>
          </cell>
          <cell r="BX1255">
            <v>0</v>
          </cell>
          <cell r="CV1255">
            <v>0</v>
          </cell>
          <cell r="CW1255">
            <v>0</v>
          </cell>
        </row>
        <row r="1256">
          <cell r="B1256" t="str">
            <v>อช.ภูผายล</v>
          </cell>
          <cell r="O1256">
            <v>0</v>
          </cell>
          <cell r="P1256">
            <v>0</v>
          </cell>
          <cell r="S1256">
            <v>1</v>
          </cell>
          <cell r="V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1</v>
          </cell>
          <cell r="AH1256">
            <v>0.14000000000000001</v>
          </cell>
          <cell r="AN1256">
            <v>0</v>
          </cell>
          <cell r="AO1256">
            <v>0</v>
          </cell>
          <cell r="AP1256">
            <v>0</v>
          </cell>
          <cell r="BU1256">
            <v>0</v>
          </cell>
          <cell r="BV1256">
            <v>10800</v>
          </cell>
          <cell r="BX1256">
            <v>0</v>
          </cell>
          <cell r="CV1256">
            <v>0</v>
          </cell>
          <cell r="CW1256">
            <v>0</v>
          </cell>
        </row>
        <row r="1257">
          <cell r="B1257" t="str">
            <v>อช.ภูแลนคา</v>
          </cell>
          <cell r="O1257">
            <v>2</v>
          </cell>
          <cell r="P1257">
            <v>0</v>
          </cell>
          <cell r="S1257">
            <v>0</v>
          </cell>
          <cell r="V1257">
            <v>1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N1257">
            <v>0</v>
          </cell>
          <cell r="AO1257">
            <v>0</v>
          </cell>
          <cell r="AP1257">
            <v>0</v>
          </cell>
          <cell r="BU1257">
            <v>0</v>
          </cell>
          <cell r="BV1257">
            <v>0</v>
          </cell>
          <cell r="BX1257">
            <v>0</v>
          </cell>
          <cell r="CV1257">
            <v>0</v>
          </cell>
          <cell r="CW1257">
            <v>0</v>
          </cell>
        </row>
        <row r="1258">
          <cell r="B1258" t="str">
            <v>อช.ภูแลนคา</v>
          </cell>
          <cell r="O1258">
            <v>1</v>
          </cell>
          <cell r="P1258">
            <v>0</v>
          </cell>
          <cell r="S1258">
            <v>0</v>
          </cell>
          <cell r="V1258">
            <v>1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N1258">
            <v>0</v>
          </cell>
          <cell r="AO1258">
            <v>0</v>
          </cell>
          <cell r="AP1258">
            <v>0</v>
          </cell>
          <cell r="BU1258">
            <v>0</v>
          </cell>
          <cell r="BV1258">
            <v>300</v>
          </cell>
          <cell r="BX1258">
            <v>0</v>
          </cell>
          <cell r="CV1258">
            <v>0</v>
          </cell>
          <cell r="CW1258">
            <v>0</v>
          </cell>
        </row>
        <row r="1259">
          <cell r="B1259" t="str">
            <v>อช.ภูแลนคา</v>
          </cell>
          <cell r="O1259">
            <v>2</v>
          </cell>
          <cell r="P1259">
            <v>0</v>
          </cell>
          <cell r="S1259">
            <v>0</v>
          </cell>
          <cell r="V1259">
            <v>1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N1259">
            <v>0</v>
          </cell>
          <cell r="AO1259">
            <v>0</v>
          </cell>
          <cell r="AP1259">
            <v>0</v>
          </cell>
          <cell r="BU1259">
            <v>0</v>
          </cell>
          <cell r="BV1259">
            <v>0</v>
          </cell>
          <cell r="BX1259">
            <v>0</v>
          </cell>
          <cell r="CV1259">
            <v>1</v>
          </cell>
          <cell r="CW1259">
            <v>0</v>
          </cell>
        </row>
        <row r="1260">
          <cell r="B1260" t="str">
            <v>อช.ภูผาม่าน</v>
          </cell>
          <cell r="O1260">
            <v>0</v>
          </cell>
          <cell r="P1260">
            <v>0</v>
          </cell>
          <cell r="S1260">
            <v>1</v>
          </cell>
          <cell r="V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1</v>
          </cell>
          <cell r="AF1260">
            <v>0.54500000000000004</v>
          </cell>
          <cell r="AG1260">
            <v>0</v>
          </cell>
          <cell r="AH1260">
            <v>0</v>
          </cell>
          <cell r="AN1260">
            <v>0</v>
          </cell>
          <cell r="AO1260">
            <v>0</v>
          </cell>
          <cell r="AP1260">
            <v>0</v>
          </cell>
          <cell r="BU1260">
            <v>0</v>
          </cell>
          <cell r="BV1260" t="str">
            <v>54,500.43.60</v>
          </cell>
          <cell r="BX1260">
            <v>0</v>
          </cell>
          <cell r="CV1260">
            <v>0</v>
          </cell>
          <cell r="CW1260">
            <v>0</v>
          </cell>
        </row>
        <row r="1261">
          <cell r="B1261" t="str">
            <v>อช.ภูผาม่าน</v>
          </cell>
          <cell r="O1261">
            <v>1</v>
          </cell>
          <cell r="P1261">
            <v>0</v>
          </cell>
          <cell r="S1261">
            <v>0</v>
          </cell>
          <cell r="V1261">
            <v>1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N1261">
            <v>0</v>
          </cell>
          <cell r="AO1261">
            <v>0</v>
          </cell>
          <cell r="AP1261">
            <v>0</v>
          </cell>
          <cell r="BU1261">
            <v>0</v>
          </cell>
          <cell r="BV1261">
            <v>0</v>
          </cell>
          <cell r="BX1261">
            <v>0</v>
          </cell>
          <cell r="CV1261">
            <v>3</v>
          </cell>
          <cell r="CW1261">
            <v>0</v>
          </cell>
        </row>
        <row r="1262">
          <cell r="B1262" t="str">
            <v>อช.ภูเวียง</v>
          </cell>
          <cell r="O1262">
            <v>2</v>
          </cell>
          <cell r="P1262">
            <v>0</v>
          </cell>
          <cell r="S1262">
            <v>0</v>
          </cell>
          <cell r="V1262">
            <v>1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N1262">
            <v>0</v>
          </cell>
          <cell r="AO1262">
            <v>0</v>
          </cell>
          <cell r="AP1262">
            <v>0</v>
          </cell>
          <cell r="BU1262">
            <v>0</v>
          </cell>
          <cell r="BV1262">
            <v>0</v>
          </cell>
          <cell r="BX1262">
            <v>0</v>
          </cell>
          <cell r="CV1262">
            <v>1</v>
          </cell>
          <cell r="CW1262">
            <v>0</v>
          </cell>
        </row>
        <row r="1263">
          <cell r="B1263" t="str">
            <v>อช.ภูเวียง</v>
          </cell>
          <cell r="O1263">
            <v>1</v>
          </cell>
          <cell r="P1263">
            <v>0</v>
          </cell>
          <cell r="S1263">
            <v>0</v>
          </cell>
          <cell r="V1263">
            <v>1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N1263">
            <v>0</v>
          </cell>
          <cell r="AO1263">
            <v>0</v>
          </cell>
          <cell r="AP1263">
            <v>0</v>
          </cell>
          <cell r="BU1263">
            <v>0</v>
          </cell>
          <cell r="BV1263">
            <v>0</v>
          </cell>
          <cell r="BX1263">
            <v>0</v>
          </cell>
          <cell r="CV1263">
            <v>0</v>
          </cell>
          <cell r="CW1263">
            <v>0</v>
          </cell>
        </row>
        <row r="1264">
          <cell r="B1264" t="str">
            <v>อช.ภูเวียง</v>
          </cell>
          <cell r="O1264">
            <v>1</v>
          </cell>
          <cell r="P1264">
            <v>0</v>
          </cell>
          <cell r="S1264">
            <v>0</v>
          </cell>
          <cell r="V1264">
            <v>1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N1264">
            <v>0</v>
          </cell>
          <cell r="AO1264">
            <v>0</v>
          </cell>
          <cell r="AP1264">
            <v>0</v>
          </cell>
          <cell r="BU1264">
            <v>0</v>
          </cell>
          <cell r="BV1264">
            <v>0</v>
          </cell>
          <cell r="BX1264">
            <v>0</v>
          </cell>
          <cell r="CV1264">
            <v>0</v>
          </cell>
          <cell r="CW1264">
            <v>0</v>
          </cell>
        </row>
        <row r="1265">
          <cell r="B1265" t="str">
            <v>อช.ภูเวียง</v>
          </cell>
          <cell r="O1265">
            <v>0</v>
          </cell>
          <cell r="P1265">
            <v>0</v>
          </cell>
          <cell r="S1265">
            <v>0</v>
          </cell>
          <cell r="V1265">
            <v>1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N1265">
            <v>0</v>
          </cell>
          <cell r="AO1265">
            <v>0</v>
          </cell>
          <cell r="AP1265">
            <v>0</v>
          </cell>
          <cell r="BU1265">
            <v>0</v>
          </cell>
          <cell r="BV1265">
            <v>0</v>
          </cell>
          <cell r="BX1265">
            <v>0</v>
          </cell>
          <cell r="CV1265">
            <v>0</v>
          </cell>
          <cell r="CW1265">
            <v>0</v>
          </cell>
        </row>
        <row r="1266">
          <cell r="B1266" t="str">
            <v>อช.ไทรทอง</v>
          </cell>
          <cell r="O1266">
            <v>2</v>
          </cell>
          <cell r="P1266">
            <v>1</v>
          </cell>
          <cell r="S1266">
            <v>0</v>
          </cell>
          <cell r="V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N1266">
            <v>11</v>
          </cell>
          <cell r="AO1266">
            <v>2</v>
          </cell>
          <cell r="AP1266">
            <v>33</v>
          </cell>
          <cell r="BU1266">
            <v>790438.67</v>
          </cell>
          <cell r="BV1266">
            <v>0</v>
          </cell>
          <cell r="BX1266">
            <v>0</v>
          </cell>
          <cell r="CV1266">
            <v>0</v>
          </cell>
          <cell r="CW1266">
            <v>0</v>
          </cell>
        </row>
        <row r="1267">
          <cell r="B1267" t="str">
            <v>อช.ไทรทอง</v>
          </cell>
          <cell r="O1267">
            <v>1</v>
          </cell>
          <cell r="P1267">
            <v>0</v>
          </cell>
          <cell r="S1267">
            <v>0</v>
          </cell>
          <cell r="V1267">
            <v>1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N1267">
            <v>0</v>
          </cell>
          <cell r="AO1267">
            <v>0</v>
          </cell>
          <cell r="AP1267">
            <v>0</v>
          </cell>
          <cell r="BU1267">
            <v>0</v>
          </cell>
          <cell r="BV1267">
            <v>0</v>
          </cell>
          <cell r="BX1267">
            <v>0</v>
          </cell>
          <cell r="CV1267">
            <v>0</v>
          </cell>
          <cell r="CW1267">
            <v>0</v>
          </cell>
        </row>
        <row r="1268">
          <cell r="B1268" t="str">
            <v>อช.ทับลาน</v>
          </cell>
          <cell r="O1268">
            <v>2</v>
          </cell>
          <cell r="P1268">
            <v>0</v>
          </cell>
          <cell r="S1268">
            <v>1</v>
          </cell>
          <cell r="V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14</v>
          </cell>
          <cell r="AF1268">
            <v>1.028</v>
          </cell>
          <cell r="AG1268">
            <v>13</v>
          </cell>
          <cell r="AH1268">
            <v>0.36699999999999999</v>
          </cell>
          <cell r="AN1268">
            <v>0</v>
          </cell>
          <cell r="AO1268">
            <v>0</v>
          </cell>
          <cell r="AP1268">
            <v>0</v>
          </cell>
          <cell r="BU1268">
            <v>0</v>
          </cell>
          <cell r="BV1268">
            <v>0</v>
          </cell>
          <cell r="BX1268">
            <v>0</v>
          </cell>
          <cell r="CV1268">
            <v>0</v>
          </cell>
          <cell r="CW1268">
            <v>0</v>
          </cell>
        </row>
        <row r="1269">
          <cell r="B1269" t="str">
            <v>อช.ทับลาน</v>
          </cell>
          <cell r="O1269">
            <v>0</v>
          </cell>
          <cell r="P1269">
            <v>0</v>
          </cell>
          <cell r="S1269">
            <v>1</v>
          </cell>
          <cell r="V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3</v>
          </cell>
          <cell r="AF1269">
            <v>0.48</v>
          </cell>
          <cell r="AG1269">
            <v>0</v>
          </cell>
          <cell r="AH1269">
            <v>0</v>
          </cell>
          <cell r="AN1269">
            <v>0</v>
          </cell>
          <cell r="AO1269">
            <v>0</v>
          </cell>
          <cell r="AP1269">
            <v>0</v>
          </cell>
          <cell r="BU1269">
            <v>0</v>
          </cell>
          <cell r="BV1269">
            <v>4800</v>
          </cell>
          <cell r="BX1269">
            <v>0</v>
          </cell>
          <cell r="CV1269">
            <v>0</v>
          </cell>
          <cell r="CW1269">
            <v>0</v>
          </cell>
        </row>
        <row r="1270">
          <cell r="B1270" t="str">
            <v>ขสป.ภูเขียว</v>
          </cell>
          <cell r="O1270">
            <v>1</v>
          </cell>
          <cell r="P1270">
            <v>0</v>
          </cell>
          <cell r="S1270">
            <v>0</v>
          </cell>
          <cell r="V1270">
            <v>1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N1270">
            <v>0</v>
          </cell>
          <cell r="AO1270">
            <v>0</v>
          </cell>
          <cell r="AP1270">
            <v>0</v>
          </cell>
          <cell r="BU1270">
            <v>0</v>
          </cell>
          <cell r="BV1270">
            <v>0</v>
          </cell>
          <cell r="BX1270">
            <v>0</v>
          </cell>
          <cell r="CV1270">
            <v>1</v>
          </cell>
          <cell r="CW1270">
            <v>1</v>
          </cell>
        </row>
        <row r="1271">
          <cell r="B1271" t="str">
            <v>ขหล.ป่าเขาภูหลวง</v>
          </cell>
          <cell r="O1271">
            <v>1</v>
          </cell>
          <cell r="P1271">
            <v>0</v>
          </cell>
          <cell r="S1271">
            <v>0</v>
          </cell>
          <cell r="V1271">
            <v>1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N1271">
            <v>0</v>
          </cell>
          <cell r="AO1271">
            <v>0</v>
          </cell>
          <cell r="AP1271">
            <v>0</v>
          </cell>
          <cell r="BU1271">
            <v>0</v>
          </cell>
          <cell r="BV1271">
            <v>0</v>
          </cell>
          <cell r="BX1271">
            <v>0</v>
          </cell>
          <cell r="CV1271">
            <v>3</v>
          </cell>
          <cell r="CW1271">
            <v>0</v>
          </cell>
        </row>
        <row r="1272">
          <cell r="B1272" t="str">
            <v>อช.ตาพระยา</v>
          </cell>
          <cell r="O1272">
            <v>3</v>
          </cell>
          <cell r="P1272">
            <v>0</v>
          </cell>
          <cell r="S1272">
            <v>1</v>
          </cell>
          <cell r="V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4</v>
          </cell>
          <cell r="AH1272">
            <v>0.112</v>
          </cell>
          <cell r="AN1272">
            <v>0</v>
          </cell>
          <cell r="AO1272">
            <v>0</v>
          </cell>
          <cell r="AP1272">
            <v>0</v>
          </cell>
          <cell r="BU1272">
            <v>0</v>
          </cell>
          <cell r="BV1272">
            <v>13200</v>
          </cell>
          <cell r="BX1272">
            <v>0</v>
          </cell>
          <cell r="CV1272">
            <v>0</v>
          </cell>
          <cell r="CW1272">
            <v>0</v>
          </cell>
        </row>
        <row r="1273">
          <cell r="B1273" t="str">
            <v>ขสป.ตะเบาะ-ห้วยใหญ่</v>
          </cell>
          <cell r="O1273">
            <v>2</v>
          </cell>
          <cell r="P1273">
            <v>0</v>
          </cell>
          <cell r="S1273">
            <v>0</v>
          </cell>
          <cell r="V1273">
            <v>1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N1273">
            <v>0</v>
          </cell>
          <cell r="AO1273">
            <v>0</v>
          </cell>
          <cell r="AP1273">
            <v>0</v>
          </cell>
          <cell r="BU1273">
            <v>0</v>
          </cell>
          <cell r="BV1273">
            <v>0</v>
          </cell>
          <cell r="BX1273">
            <v>0</v>
          </cell>
          <cell r="CV1273">
            <v>1</v>
          </cell>
          <cell r="CW1273">
            <v>0</v>
          </cell>
        </row>
        <row r="1274">
          <cell r="B1274" t="str">
            <v>อช.ตาพระยา</v>
          </cell>
          <cell r="O1274">
            <v>1</v>
          </cell>
          <cell r="P1274">
            <v>0</v>
          </cell>
          <cell r="S1274">
            <v>1</v>
          </cell>
          <cell r="V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3</v>
          </cell>
          <cell r="AH1274">
            <v>0.33600000000000002</v>
          </cell>
          <cell r="AN1274">
            <v>0</v>
          </cell>
          <cell r="AO1274">
            <v>0</v>
          </cell>
          <cell r="AP1274">
            <v>0</v>
          </cell>
          <cell r="BU1274">
            <v>0</v>
          </cell>
          <cell r="BV1274">
            <v>26880</v>
          </cell>
          <cell r="BX1274">
            <v>0</v>
          </cell>
          <cell r="CV1274">
            <v>0</v>
          </cell>
          <cell r="CW1274">
            <v>0</v>
          </cell>
        </row>
        <row r="1275">
          <cell r="B1275" t="str">
            <v>อช.ภูจองนายอย</v>
          </cell>
          <cell r="O1275">
            <v>2</v>
          </cell>
          <cell r="P1275">
            <v>0</v>
          </cell>
          <cell r="S1275">
            <v>1</v>
          </cell>
          <cell r="V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1</v>
          </cell>
          <cell r="AF1275">
            <v>3.4000000000000002E-2</v>
          </cell>
          <cell r="AG1275">
            <v>0</v>
          </cell>
          <cell r="AH1275">
            <v>0</v>
          </cell>
          <cell r="AN1275">
            <v>0</v>
          </cell>
          <cell r="AO1275">
            <v>0</v>
          </cell>
          <cell r="AP1275">
            <v>0</v>
          </cell>
          <cell r="BU1275">
            <v>0</v>
          </cell>
          <cell r="BV1275">
            <v>8500</v>
          </cell>
          <cell r="BX1275">
            <v>0</v>
          </cell>
          <cell r="CV1275">
            <v>0</v>
          </cell>
          <cell r="CW1275">
            <v>0</v>
          </cell>
        </row>
        <row r="1276">
          <cell r="B1276" t="str">
            <v>อช.ภูผายล</v>
          </cell>
          <cell r="O1276">
            <v>0</v>
          </cell>
          <cell r="P1276">
            <v>1</v>
          </cell>
          <cell r="S1276">
            <v>0</v>
          </cell>
          <cell r="V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N1276">
            <v>1</v>
          </cell>
          <cell r="AO1276">
            <v>3</v>
          </cell>
          <cell r="AP1276">
            <v>20</v>
          </cell>
          <cell r="BU1276">
            <v>122839.6</v>
          </cell>
          <cell r="BV1276">
            <v>0</v>
          </cell>
          <cell r="BX1276">
            <v>0</v>
          </cell>
          <cell r="CV1276">
            <v>0</v>
          </cell>
          <cell r="CW1276">
            <v>0</v>
          </cell>
        </row>
        <row r="1277">
          <cell r="B1277" t="str">
            <v>ขสป.ห้วยศาลา</v>
          </cell>
          <cell r="O1277">
            <v>1</v>
          </cell>
          <cell r="P1277">
            <v>0</v>
          </cell>
          <cell r="S1277">
            <v>1</v>
          </cell>
          <cell r="V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1</v>
          </cell>
          <cell r="AH1277">
            <v>0.05</v>
          </cell>
          <cell r="AN1277">
            <v>0</v>
          </cell>
          <cell r="AO1277">
            <v>0</v>
          </cell>
          <cell r="AP1277">
            <v>0</v>
          </cell>
          <cell r="BU1277">
            <v>0</v>
          </cell>
          <cell r="BV1277">
            <v>15000</v>
          </cell>
          <cell r="BX1277">
            <v>0</v>
          </cell>
          <cell r="CV1277">
            <v>0</v>
          </cell>
          <cell r="CW1277">
            <v>0</v>
          </cell>
        </row>
        <row r="1278">
          <cell r="B1278" t="str">
            <v>ขสป.ยอดโดม</v>
          </cell>
          <cell r="O1278">
            <v>0</v>
          </cell>
          <cell r="P1278">
            <v>0</v>
          </cell>
          <cell r="S1278">
            <v>1</v>
          </cell>
          <cell r="V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5</v>
          </cell>
          <cell r="AH1278">
            <v>0.14000000000000001</v>
          </cell>
          <cell r="AN1278">
            <v>0</v>
          </cell>
          <cell r="AO1278">
            <v>0</v>
          </cell>
          <cell r="AP1278">
            <v>0</v>
          </cell>
          <cell r="BU1278">
            <v>0</v>
          </cell>
          <cell r="BV1278">
            <v>2800</v>
          </cell>
          <cell r="BX1278">
            <v>0</v>
          </cell>
          <cell r="CV1278">
            <v>0</v>
          </cell>
          <cell r="CW1278">
            <v>0</v>
          </cell>
        </row>
        <row r="1279">
          <cell r="B1279" t="str">
            <v>อช.ภูเวียง</v>
          </cell>
          <cell r="O1279">
            <v>0</v>
          </cell>
          <cell r="P1279">
            <v>0</v>
          </cell>
          <cell r="S1279">
            <v>0</v>
          </cell>
          <cell r="V1279">
            <v>1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N1279">
            <v>0</v>
          </cell>
          <cell r="AO1279">
            <v>0</v>
          </cell>
          <cell r="AP1279">
            <v>0</v>
          </cell>
          <cell r="BU1279">
            <v>0</v>
          </cell>
          <cell r="BV1279">
            <v>0</v>
          </cell>
          <cell r="BX1279">
            <v>0</v>
          </cell>
          <cell r="CV1279">
            <v>0</v>
          </cell>
          <cell r="CW1279">
            <v>0</v>
          </cell>
        </row>
        <row r="1280">
          <cell r="B1280" t="str">
            <v>อช.ภูผาม่าน</v>
          </cell>
          <cell r="O1280">
            <v>1</v>
          </cell>
          <cell r="P1280">
            <v>0</v>
          </cell>
          <cell r="S1280">
            <v>1</v>
          </cell>
          <cell r="V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7</v>
          </cell>
          <cell r="AF1280">
            <v>0.40600000000000003</v>
          </cell>
          <cell r="AG1280">
            <v>0</v>
          </cell>
          <cell r="AH1280">
            <v>0</v>
          </cell>
          <cell r="AN1280">
            <v>0</v>
          </cell>
          <cell r="AO1280">
            <v>0</v>
          </cell>
          <cell r="AP1280">
            <v>0</v>
          </cell>
          <cell r="BU1280">
            <v>0</v>
          </cell>
          <cell r="BV1280">
            <v>121800</v>
          </cell>
          <cell r="BX1280">
            <v>0</v>
          </cell>
          <cell r="CV1280">
            <v>0</v>
          </cell>
          <cell r="CW1280">
            <v>0</v>
          </cell>
        </row>
        <row r="1281">
          <cell r="B1281" t="str">
            <v>ขสป.ยอดโดม</v>
          </cell>
          <cell r="O1281">
            <v>0</v>
          </cell>
          <cell r="P1281">
            <v>0</v>
          </cell>
          <cell r="S1281">
            <v>1</v>
          </cell>
          <cell r="V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30</v>
          </cell>
          <cell r="AF1281">
            <v>0.36</v>
          </cell>
          <cell r="AG1281">
            <v>0</v>
          </cell>
          <cell r="AH1281">
            <v>0</v>
          </cell>
          <cell r="AN1281">
            <v>0</v>
          </cell>
          <cell r="AO1281">
            <v>0</v>
          </cell>
          <cell r="AP1281">
            <v>0</v>
          </cell>
          <cell r="BU1281">
            <v>0</v>
          </cell>
          <cell r="BV1281">
            <v>6620</v>
          </cell>
          <cell r="BX1281">
            <v>0</v>
          </cell>
          <cell r="CV1281">
            <v>0</v>
          </cell>
          <cell r="CW1281">
            <v>0</v>
          </cell>
        </row>
        <row r="1282">
          <cell r="B1282" t="str">
            <v>ขสป.ห้วยทับทัน-ห้วยสำราญ</v>
          </cell>
          <cell r="O1282">
            <v>0</v>
          </cell>
          <cell r="P1282">
            <v>0</v>
          </cell>
          <cell r="S1282">
            <v>1</v>
          </cell>
          <cell r="V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1</v>
          </cell>
          <cell r="AF1282">
            <v>1.0900000000000001</v>
          </cell>
          <cell r="AG1282">
            <v>0</v>
          </cell>
          <cell r="AH1282">
            <v>0</v>
          </cell>
          <cell r="AN1282">
            <v>0</v>
          </cell>
          <cell r="AO1282">
            <v>0</v>
          </cell>
          <cell r="AP1282">
            <v>0</v>
          </cell>
          <cell r="BU1282">
            <v>0</v>
          </cell>
          <cell r="BV1282">
            <v>38150</v>
          </cell>
          <cell r="BX1282">
            <v>0</v>
          </cell>
          <cell r="CV1282">
            <v>0</v>
          </cell>
          <cell r="CW1282">
            <v>0</v>
          </cell>
        </row>
        <row r="1283">
          <cell r="B1283" t="str">
            <v>ขสป.ห้วยทับทัน-ห้วยสำราญ</v>
          </cell>
          <cell r="O1283">
            <v>2</v>
          </cell>
          <cell r="P1283">
            <v>0</v>
          </cell>
          <cell r="S1283">
            <v>1</v>
          </cell>
          <cell r="V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3</v>
          </cell>
          <cell r="AH1283">
            <v>4.9000000000000002E-2</v>
          </cell>
          <cell r="AN1283">
            <v>0</v>
          </cell>
          <cell r="AO1283">
            <v>0</v>
          </cell>
          <cell r="AP1283">
            <v>0</v>
          </cell>
          <cell r="BU1283">
            <v>0</v>
          </cell>
          <cell r="BV1283">
            <v>24500</v>
          </cell>
          <cell r="BX1283">
            <v>0</v>
          </cell>
          <cell r="CV1283">
            <v>0</v>
          </cell>
          <cell r="CW1283">
            <v>0</v>
          </cell>
        </row>
        <row r="1284">
          <cell r="B1284" t="str">
            <v>ขสป.ห้วยศาลา</v>
          </cell>
          <cell r="O1284">
            <v>5</v>
          </cell>
          <cell r="P1284">
            <v>0</v>
          </cell>
          <cell r="S1284">
            <v>1</v>
          </cell>
          <cell r="V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5</v>
          </cell>
          <cell r="AH1284">
            <v>0.26</v>
          </cell>
          <cell r="AN1284">
            <v>0</v>
          </cell>
          <cell r="AO1284">
            <v>0</v>
          </cell>
          <cell r="AP1284">
            <v>0</v>
          </cell>
          <cell r="BU1284">
            <v>0</v>
          </cell>
          <cell r="BV1284">
            <v>78000</v>
          </cell>
          <cell r="BX1284">
            <v>0</v>
          </cell>
          <cell r="CV1284">
            <v>0</v>
          </cell>
          <cell r="CW1284">
            <v>0</v>
          </cell>
        </row>
        <row r="1285">
          <cell r="B1285" t="str">
            <v>ขสป.ห้วยทับทัน-ห้วยสำราญ</v>
          </cell>
          <cell r="O1285">
            <v>0</v>
          </cell>
          <cell r="P1285">
            <v>0</v>
          </cell>
          <cell r="S1285">
            <v>1</v>
          </cell>
          <cell r="V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1</v>
          </cell>
          <cell r="AF1285">
            <v>1.016</v>
          </cell>
          <cell r="AG1285">
            <v>0</v>
          </cell>
          <cell r="AH1285">
            <v>0</v>
          </cell>
          <cell r="AN1285">
            <v>0</v>
          </cell>
          <cell r="AO1285">
            <v>0</v>
          </cell>
          <cell r="AP1285">
            <v>0</v>
          </cell>
          <cell r="BU1285">
            <v>0</v>
          </cell>
          <cell r="BV1285">
            <v>35560</v>
          </cell>
          <cell r="BX1285">
            <v>0</v>
          </cell>
          <cell r="CV1285">
            <v>0</v>
          </cell>
          <cell r="CW1285">
            <v>0</v>
          </cell>
        </row>
        <row r="1286">
          <cell r="B1286" t="str">
            <v>ขสป.พนมดงรัก</v>
          </cell>
          <cell r="O1286">
            <v>0</v>
          </cell>
          <cell r="P1286">
            <v>0</v>
          </cell>
          <cell r="S1286">
            <v>1</v>
          </cell>
          <cell r="V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7</v>
          </cell>
          <cell r="AF1286">
            <v>0.42799999999999999</v>
          </cell>
          <cell r="AG1286">
            <v>0</v>
          </cell>
          <cell r="AH1286">
            <v>0</v>
          </cell>
          <cell r="AN1286">
            <v>0</v>
          </cell>
          <cell r="AO1286">
            <v>0</v>
          </cell>
          <cell r="AP1286">
            <v>0</v>
          </cell>
          <cell r="BU1286">
            <v>0</v>
          </cell>
          <cell r="BV1286">
            <v>107000</v>
          </cell>
          <cell r="BX1286">
            <v>0</v>
          </cell>
          <cell r="CV1286">
            <v>0</v>
          </cell>
          <cell r="CW1286">
            <v>0</v>
          </cell>
        </row>
        <row r="1287">
          <cell r="B1287" t="str">
            <v>ขสป.พนมดงรัก</v>
          </cell>
          <cell r="O1287">
            <v>1</v>
          </cell>
          <cell r="P1287">
            <v>0</v>
          </cell>
          <cell r="S1287">
            <v>0</v>
          </cell>
          <cell r="V1287">
            <v>1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N1287">
            <v>0</v>
          </cell>
          <cell r="AO1287">
            <v>0</v>
          </cell>
          <cell r="AP1287">
            <v>0</v>
          </cell>
          <cell r="BU1287">
            <v>0</v>
          </cell>
          <cell r="BV1287">
            <v>0</v>
          </cell>
          <cell r="BX1287">
            <v>0</v>
          </cell>
          <cell r="CV1287">
            <v>0</v>
          </cell>
          <cell r="CW1287">
            <v>0</v>
          </cell>
        </row>
        <row r="1288">
          <cell r="B1288" t="str">
            <v>ขสป.ห้วยทับทัน-ห้วยสำราญ</v>
          </cell>
          <cell r="O1288">
            <v>1</v>
          </cell>
          <cell r="P1288">
            <v>0</v>
          </cell>
          <cell r="S1288">
            <v>1</v>
          </cell>
          <cell r="V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7</v>
          </cell>
          <cell r="AF1288">
            <v>0.78</v>
          </cell>
          <cell r="AG1288">
            <v>0</v>
          </cell>
          <cell r="AH1288">
            <v>0</v>
          </cell>
          <cell r="AN1288">
            <v>0</v>
          </cell>
          <cell r="AO1288">
            <v>0</v>
          </cell>
          <cell r="AP1288">
            <v>0</v>
          </cell>
          <cell r="BU1288">
            <v>0</v>
          </cell>
          <cell r="BV1288">
            <v>195000</v>
          </cell>
          <cell r="BX1288">
            <v>0</v>
          </cell>
          <cell r="CV1288">
            <v>0</v>
          </cell>
          <cell r="CW1288">
            <v>0</v>
          </cell>
        </row>
        <row r="1289">
          <cell r="B1289" t="str">
            <v>ขสป.ห้วยศาลา</v>
          </cell>
          <cell r="O1289">
            <v>2</v>
          </cell>
          <cell r="P1289">
            <v>0</v>
          </cell>
          <cell r="S1289">
            <v>1</v>
          </cell>
          <cell r="V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2</v>
          </cell>
          <cell r="AF1289">
            <v>2.4E-2</v>
          </cell>
          <cell r="AG1289">
            <v>0</v>
          </cell>
          <cell r="AH1289">
            <v>0</v>
          </cell>
          <cell r="AN1289">
            <v>0</v>
          </cell>
          <cell r="AO1289">
            <v>0</v>
          </cell>
          <cell r="AP1289">
            <v>0</v>
          </cell>
          <cell r="BU1289">
            <v>0</v>
          </cell>
          <cell r="BV1289">
            <v>6000</v>
          </cell>
          <cell r="BX1289">
            <v>0</v>
          </cell>
          <cell r="CV1289">
            <v>0</v>
          </cell>
          <cell r="CW1289">
            <v>0</v>
          </cell>
        </row>
        <row r="1290">
          <cell r="B1290" t="str">
            <v>อช.ผาแต้ม</v>
          </cell>
          <cell r="O1290">
            <v>0</v>
          </cell>
          <cell r="P1290">
            <v>0</v>
          </cell>
          <cell r="S1290">
            <v>1</v>
          </cell>
          <cell r="V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17</v>
          </cell>
          <cell r="AF1290">
            <v>0.27</v>
          </cell>
          <cell r="AG1290">
            <v>0</v>
          </cell>
          <cell r="AH1290">
            <v>0</v>
          </cell>
          <cell r="AN1290">
            <v>0</v>
          </cell>
          <cell r="AO1290">
            <v>0</v>
          </cell>
          <cell r="AP1290">
            <v>0</v>
          </cell>
          <cell r="BU1290">
            <v>0</v>
          </cell>
          <cell r="BV1290">
            <v>10000</v>
          </cell>
          <cell r="BX1290">
            <v>0</v>
          </cell>
          <cell r="CV1290">
            <v>0</v>
          </cell>
          <cell r="CW1290">
            <v>0</v>
          </cell>
        </row>
        <row r="1291">
          <cell r="B1291" t="str">
            <v>อช.ภูจองนายอย</v>
          </cell>
          <cell r="O1291">
            <v>5</v>
          </cell>
          <cell r="P1291">
            <v>0</v>
          </cell>
          <cell r="S1291">
            <v>1</v>
          </cell>
          <cell r="V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9</v>
          </cell>
          <cell r="AH1291">
            <v>1.5</v>
          </cell>
          <cell r="AN1291">
            <v>0</v>
          </cell>
          <cell r="AO1291">
            <v>0</v>
          </cell>
          <cell r="AP1291">
            <v>0</v>
          </cell>
          <cell r="BU1291">
            <v>0</v>
          </cell>
          <cell r="BV1291">
            <v>18000</v>
          </cell>
          <cell r="BX1291">
            <v>0</v>
          </cell>
          <cell r="CV1291">
            <v>0</v>
          </cell>
          <cell r="CW1291">
            <v>0</v>
          </cell>
        </row>
        <row r="1292">
          <cell r="B1292" t="str">
            <v>อช.ภูจองนายอย</v>
          </cell>
          <cell r="O1292">
            <v>1</v>
          </cell>
          <cell r="P1292">
            <v>0</v>
          </cell>
          <cell r="S1292">
            <v>1</v>
          </cell>
          <cell r="V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N1292">
            <v>0</v>
          </cell>
          <cell r="AO1292">
            <v>0</v>
          </cell>
          <cell r="AP1292">
            <v>0</v>
          </cell>
          <cell r="BU1292">
            <v>0</v>
          </cell>
          <cell r="BV1292">
            <v>1340</v>
          </cell>
          <cell r="BX1292">
            <v>0</v>
          </cell>
          <cell r="CV1292">
            <v>0</v>
          </cell>
          <cell r="CW1292">
            <v>0</v>
          </cell>
        </row>
        <row r="1293">
          <cell r="B1293" t="str">
            <v>ขสป.พนมดงรัก</v>
          </cell>
          <cell r="O1293">
            <v>0</v>
          </cell>
          <cell r="P1293">
            <v>0</v>
          </cell>
          <cell r="S1293">
            <v>1</v>
          </cell>
          <cell r="V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39</v>
          </cell>
          <cell r="AF1293">
            <v>0.20899999999999999</v>
          </cell>
          <cell r="AG1293">
            <v>0</v>
          </cell>
          <cell r="AH1293">
            <v>0</v>
          </cell>
          <cell r="AN1293">
            <v>0</v>
          </cell>
          <cell r="AO1293">
            <v>0</v>
          </cell>
          <cell r="AP1293">
            <v>0</v>
          </cell>
          <cell r="BU1293">
            <v>0</v>
          </cell>
          <cell r="BV1293">
            <v>52250</v>
          </cell>
          <cell r="BX1293">
            <v>0</v>
          </cell>
          <cell r="CV1293">
            <v>0</v>
          </cell>
          <cell r="CW1293">
            <v>0</v>
          </cell>
        </row>
        <row r="1294">
          <cell r="B1294" t="str">
            <v>อช.ภูสระดอกบัว</v>
          </cell>
          <cell r="O1294">
            <v>0</v>
          </cell>
          <cell r="P1294">
            <v>0</v>
          </cell>
          <cell r="S1294">
            <v>1</v>
          </cell>
          <cell r="V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12</v>
          </cell>
          <cell r="AF1294">
            <v>0.42</v>
          </cell>
          <cell r="AG1294">
            <v>0</v>
          </cell>
          <cell r="AH1294">
            <v>0</v>
          </cell>
          <cell r="AN1294">
            <v>0</v>
          </cell>
          <cell r="AO1294">
            <v>0</v>
          </cell>
          <cell r="AP1294">
            <v>0</v>
          </cell>
          <cell r="BU1294">
            <v>0</v>
          </cell>
          <cell r="BV1294">
            <v>0</v>
          </cell>
          <cell r="BX1294">
            <v>0</v>
          </cell>
          <cell r="CV1294">
            <v>0</v>
          </cell>
          <cell r="CW1294">
            <v>0</v>
          </cell>
        </row>
        <row r="1295">
          <cell r="B1295" t="str">
            <v>ขสป.ห้วยศาลา</v>
          </cell>
          <cell r="O1295">
            <v>1</v>
          </cell>
          <cell r="P1295">
            <v>0</v>
          </cell>
          <cell r="S1295">
            <v>1</v>
          </cell>
          <cell r="V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2</v>
          </cell>
          <cell r="AH1295">
            <v>1.2E-2</v>
          </cell>
          <cell r="AN1295">
            <v>0</v>
          </cell>
          <cell r="AO1295">
            <v>0</v>
          </cell>
          <cell r="AP1295">
            <v>0</v>
          </cell>
          <cell r="BU1295">
            <v>0</v>
          </cell>
          <cell r="BV1295">
            <v>6000</v>
          </cell>
          <cell r="BX1295">
            <v>0</v>
          </cell>
          <cell r="CV1295">
            <v>0</v>
          </cell>
          <cell r="CW1295">
            <v>0</v>
          </cell>
        </row>
        <row r="1296">
          <cell r="B1296" t="str">
            <v>ขสป.ยอดโดม</v>
          </cell>
          <cell r="O1296">
            <v>1</v>
          </cell>
          <cell r="P1296">
            <v>0</v>
          </cell>
          <cell r="S1296">
            <v>1</v>
          </cell>
          <cell r="V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1</v>
          </cell>
          <cell r="AF1296">
            <v>1.33</v>
          </cell>
          <cell r="AG1296">
            <v>0</v>
          </cell>
          <cell r="AH1296">
            <v>0</v>
          </cell>
          <cell r="AN1296">
            <v>0</v>
          </cell>
          <cell r="AO1296">
            <v>0</v>
          </cell>
          <cell r="AP1296">
            <v>0</v>
          </cell>
          <cell r="BU1296">
            <v>0</v>
          </cell>
          <cell r="BV1296">
            <v>13300</v>
          </cell>
          <cell r="BX1296">
            <v>0</v>
          </cell>
          <cell r="CV1296">
            <v>0</v>
          </cell>
          <cell r="CW1296">
            <v>0</v>
          </cell>
        </row>
        <row r="1297">
          <cell r="B1297" t="str">
            <v>ขสป.ผาผึ้ง</v>
          </cell>
          <cell r="O1297">
            <v>1</v>
          </cell>
          <cell r="P1297">
            <v>0</v>
          </cell>
          <cell r="S1297">
            <v>0</v>
          </cell>
          <cell r="V1297">
            <v>1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N1297">
            <v>0</v>
          </cell>
          <cell r="AO1297">
            <v>0</v>
          </cell>
          <cell r="AP1297">
            <v>0</v>
          </cell>
          <cell r="BU1297">
            <v>0</v>
          </cell>
          <cell r="BV1297">
            <v>0</v>
          </cell>
          <cell r="BX1297">
            <v>0</v>
          </cell>
          <cell r="CV1297">
            <v>1</v>
          </cell>
          <cell r="CW1297">
            <v>0</v>
          </cell>
        </row>
        <row r="1298">
          <cell r="B1298" t="str">
            <v>ขสป.ภูเขียว</v>
          </cell>
          <cell r="O1298">
            <v>1</v>
          </cell>
          <cell r="P1298">
            <v>0</v>
          </cell>
          <cell r="S1298">
            <v>0</v>
          </cell>
          <cell r="V1298">
            <v>1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N1298">
            <v>0</v>
          </cell>
          <cell r="AO1298">
            <v>0</v>
          </cell>
          <cell r="AP1298">
            <v>0</v>
          </cell>
          <cell r="BU1298">
            <v>0</v>
          </cell>
          <cell r="BV1298">
            <v>0</v>
          </cell>
          <cell r="BX1298">
            <v>0</v>
          </cell>
          <cell r="CV1298">
            <v>0</v>
          </cell>
          <cell r="CW1298">
            <v>1.4</v>
          </cell>
        </row>
        <row r="1299">
          <cell r="B1299" t="str">
            <v>ขหล.ป่าเขาภูหลวง</v>
          </cell>
          <cell r="O1299">
            <v>1</v>
          </cell>
          <cell r="P1299">
            <v>0</v>
          </cell>
          <cell r="S1299">
            <v>0</v>
          </cell>
          <cell r="V1299">
            <v>1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N1299">
            <v>0</v>
          </cell>
          <cell r="AO1299">
            <v>0</v>
          </cell>
          <cell r="AP1299">
            <v>0</v>
          </cell>
          <cell r="BU1299">
            <v>0</v>
          </cell>
          <cell r="BV1299">
            <v>0</v>
          </cell>
          <cell r="BX1299">
            <v>0</v>
          </cell>
          <cell r="CV1299">
            <v>1</v>
          </cell>
          <cell r="CW1299">
            <v>0</v>
          </cell>
        </row>
        <row r="1300">
          <cell r="B1300" t="str">
            <v>อช.ไทรทอง</v>
          </cell>
          <cell r="O1300">
            <v>1</v>
          </cell>
          <cell r="P1300">
            <v>1</v>
          </cell>
          <cell r="S1300">
            <v>0</v>
          </cell>
          <cell r="V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N1300">
            <v>3</v>
          </cell>
          <cell r="AO1300">
            <v>3</v>
          </cell>
          <cell r="AP1300">
            <v>58</v>
          </cell>
          <cell r="BU1300">
            <v>265811.24</v>
          </cell>
          <cell r="BV1300">
            <v>0</v>
          </cell>
          <cell r="BX1300">
            <v>0</v>
          </cell>
          <cell r="CV1300">
            <v>0</v>
          </cell>
          <cell r="CW1300">
            <v>0</v>
          </cell>
        </row>
        <row r="1301">
          <cell r="B1301" t="str">
            <v>อช.ไทรทอง</v>
          </cell>
          <cell r="O1301">
            <v>0</v>
          </cell>
          <cell r="P1301">
            <v>1</v>
          </cell>
          <cell r="S1301">
            <v>0</v>
          </cell>
          <cell r="V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N1301">
            <v>0</v>
          </cell>
          <cell r="AO1301">
            <v>1</v>
          </cell>
          <cell r="AP1301">
            <v>3</v>
          </cell>
          <cell r="BU1301">
            <v>17572.89</v>
          </cell>
          <cell r="BV1301">
            <v>0</v>
          </cell>
          <cell r="BX1301">
            <v>0</v>
          </cell>
          <cell r="CV1301">
            <v>0</v>
          </cell>
          <cell r="CW1301">
            <v>0</v>
          </cell>
        </row>
        <row r="1302">
          <cell r="B1302" t="str">
            <v>อช.ไทรทอง</v>
          </cell>
          <cell r="O1302">
            <v>0</v>
          </cell>
          <cell r="P1302">
            <v>1</v>
          </cell>
          <cell r="S1302">
            <v>0</v>
          </cell>
          <cell r="V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N1302">
            <v>0</v>
          </cell>
          <cell r="AO1302">
            <v>3</v>
          </cell>
          <cell r="AP1302">
            <v>38</v>
          </cell>
          <cell r="BU1302">
            <v>57666.37</v>
          </cell>
          <cell r="BV1302">
            <v>0</v>
          </cell>
          <cell r="BX1302">
            <v>0</v>
          </cell>
          <cell r="CV1302">
            <v>0</v>
          </cell>
          <cell r="CW1302">
            <v>0</v>
          </cell>
        </row>
        <row r="1303">
          <cell r="B1303" t="str">
            <v>อช.ไทรทอง</v>
          </cell>
          <cell r="O1303">
            <v>1</v>
          </cell>
          <cell r="P1303">
            <v>0</v>
          </cell>
          <cell r="S1303">
            <v>1</v>
          </cell>
          <cell r="V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17</v>
          </cell>
          <cell r="AF1303">
            <v>1.05</v>
          </cell>
          <cell r="AG1303">
            <v>0</v>
          </cell>
          <cell r="AH1303">
            <v>0</v>
          </cell>
          <cell r="AN1303">
            <v>0</v>
          </cell>
          <cell r="AO1303">
            <v>0</v>
          </cell>
          <cell r="AP1303">
            <v>0</v>
          </cell>
          <cell r="BU1303">
            <v>0</v>
          </cell>
          <cell r="BV1303">
            <v>3150</v>
          </cell>
          <cell r="BX1303">
            <v>0</v>
          </cell>
          <cell r="CV1303">
            <v>0</v>
          </cell>
          <cell r="CW1303">
            <v>0</v>
          </cell>
        </row>
        <row r="1304">
          <cell r="B1304" t="str">
            <v>อช.ภูจองนายอย</v>
          </cell>
          <cell r="O1304">
            <v>1</v>
          </cell>
          <cell r="P1304">
            <v>0</v>
          </cell>
          <cell r="S1304">
            <v>1</v>
          </cell>
          <cell r="V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3</v>
          </cell>
          <cell r="AF1304">
            <v>2.5999999999999999E-2</v>
          </cell>
          <cell r="AG1304">
            <v>0</v>
          </cell>
          <cell r="AH1304">
            <v>0</v>
          </cell>
          <cell r="AN1304">
            <v>0</v>
          </cell>
          <cell r="AO1304">
            <v>0</v>
          </cell>
          <cell r="AP1304">
            <v>0</v>
          </cell>
          <cell r="BU1304">
            <v>0</v>
          </cell>
          <cell r="BV1304">
            <v>8750</v>
          </cell>
          <cell r="BX1304">
            <v>0</v>
          </cell>
          <cell r="CV1304">
            <v>0</v>
          </cell>
          <cell r="CW1304">
            <v>0</v>
          </cell>
        </row>
        <row r="1305">
          <cell r="B1305" t="str">
            <v>ขสป.พนมดงรัก</v>
          </cell>
          <cell r="O1305">
            <v>1</v>
          </cell>
          <cell r="P1305">
            <v>0</v>
          </cell>
          <cell r="S1305">
            <v>0</v>
          </cell>
          <cell r="V1305">
            <v>1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N1305">
            <v>0</v>
          </cell>
          <cell r="AO1305">
            <v>0</v>
          </cell>
          <cell r="AP1305">
            <v>0</v>
          </cell>
          <cell r="BU1305">
            <v>0</v>
          </cell>
          <cell r="BV1305">
            <v>0</v>
          </cell>
          <cell r="BX1305">
            <v>0</v>
          </cell>
          <cell r="CV1305">
            <v>0</v>
          </cell>
          <cell r="CW1305">
            <v>0</v>
          </cell>
        </row>
        <row r="1306">
          <cell r="B1306" t="str">
            <v>ขสป.ห้วยทับทัน-ห้วยสำราญ</v>
          </cell>
          <cell r="O1306">
            <v>2</v>
          </cell>
          <cell r="P1306">
            <v>0</v>
          </cell>
          <cell r="S1306">
            <v>1</v>
          </cell>
          <cell r="V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2</v>
          </cell>
          <cell r="AF1306">
            <v>0.36</v>
          </cell>
          <cell r="AG1306">
            <v>0</v>
          </cell>
          <cell r="AH1306">
            <v>0</v>
          </cell>
          <cell r="AN1306">
            <v>0</v>
          </cell>
          <cell r="AO1306">
            <v>0</v>
          </cell>
          <cell r="AP1306">
            <v>0</v>
          </cell>
          <cell r="BU1306">
            <v>0</v>
          </cell>
          <cell r="BV1306">
            <v>90000</v>
          </cell>
          <cell r="BX1306">
            <v>0</v>
          </cell>
          <cell r="CV1306">
            <v>0</v>
          </cell>
          <cell r="CW1306">
            <v>0</v>
          </cell>
        </row>
        <row r="1307">
          <cell r="B1307" t="str">
            <v>ขสป.ห้วยทับทัน-ห้วยสำราญ</v>
          </cell>
          <cell r="O1307">
            <v>1</v>
          </cell>
          <cell r="P1307">
            <v>0</v>
          </cell>
          <cell r="S1307">
            <v>1</v>
          </cell>
          <cell r="V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17</v>
          </cell>
          <cell r="AF1307">
            <v>0.55800000000000005</v>
          </cell>
          <cell r="AG1307">
            <v>0</v>
          </cell>
          <cell r="AH1307">
            <v>0</v>
          </cell>
          <cell r="AN1307">
            <v>0</v>
          </cell>
          <cell r="AO1307">
            <v>0</v>
          </cell>
          <cell r="AP1307">
            <v>0</v>
          </cell>
          <cell r="BU1307">
            <v>0</v>
          </cell>
          <cell r="BV1307">
            <v>154500</v>
          </cell>
          <cell r="BX1307">
            <v>0</v>
          </cell>
          <cell r="CV1307">
            <v>0</v>
          </cell>
          <cell r="CW1307">
            <v>0</v>
          </cell>
        </row>
        <row r="1308">
          <cell r="B1308" t="str">
            <v>ขสป.ห้วยทับทัน-ห้วยสำราญ</v>
          </cell>
          <cell r="O1308">
            <v>0</v>
          </cell>
          <cell r="P1308">
            <v>0</v>
          </cell>
          <cell r="S1308">
            <v>1</v>
          </cell>
          <cell r="V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9</v>
          </cell>
          <cell r="AF1308">
            <v>0.79</v>
          </cell>
          <cell r="AG1308">
            <v>0</v>
          </cell>
          <cell r="AH1308">
            <v>0</v>
          </cell>
          <cell r="AN1308">
            <v>0</v>
          </cell>
          <cell r="AO1308">
            <v>0</v>
          </cell>
          <cell r="AP1308">
            <v>0</v>
          </cell>
          <cell r="BU1308">
            <v>0</v>
          </cell>
          <cell r="BV1308">
            <v>197500</v>
          </cell>
          <cell r="BX1308">
            <v>0</v>
          </cell>
          <cell r="CV1308">
            <v>0</v>
          </cell>
          <cell r="CW1308">
            <v>0</v>
          </cell>
        </row>
        <row r="1309">
          <cell r="B1309" t="str">
            <v>ขสป.ห้วยศาลา</v>
          </cell>
          <cell r="O1309">
            <v>1</v>
          </cell>
          <cell r="P1309">
            <v>0</v>
          </cell>
          <cell r="S1309">
            <v>0</v>
          </cell>
          <cell r="V1309">
            <v>1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N1309">
            <v>0</v>
          </cell>
          <cell r="AO1309">
            <v>0</v>
          </cell>
          <cell r="AP1309">
            <v>0</v>
          </cell>
          <cell r="BU1309">
            <v>0</v>
          </cell>
          <cell r="BV1309">
            <v>0</v>
          </cell>
          <cell r="BX1309">
            <v>0</v>
          </cell>
          <cell r="CV1309">
            <v>2</v>
          </cell>
          <cell r="CW1309">
            <v>0</v>
          </cell>
        </row>
        <row r="1310">
          <cell r="B1310" t="str">
            <v>อช.ภูจองนายอย</v>
          </cell>
          <cell r="O1310">
            <v>0</v>
          </cell>
          <cell r="P1310">
            <v>1</v>
          </cell>
          <cell r="S1310">
            <v>0</v>
          </cell>
          <cell r="V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N1310">
            <v>2</v>
          </cell>
          <cell r="AO1310">
            <v>1</v>
          </cell>
          <cell r="AP1310">
            <v>56</v>
          </cell>
          <cell r="BU1310">
            <v>163103.69</v>
          </cell>
          <cell r="BV1310">
            <v>0</v>
          </cell>
          <cell r="BX1310">
            <v>0</v>
          </cell>
          <cell r="CV1310">
            <v>0</v>
          </cell>
          <cell r="CW1310">
            <v>0</v>
          </cell>
        </row>
        <row r="1311">
          <cell r="B1311" t="str">
            <v>อช.ภูจองนายอย</v>
          </cell>
          <cell r="O1311">
            <v>0</v>
          </cell>
          <cell r="P1311">
            <v>1</v>
          </cell>
          <cell r="S1311">
            <v>0</v>
          </cell>
          <cell r="V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N1311">
            <v>22</v>
          </cell>
          <cell r="AO1311">
            <v>1</v>
          </cell>
          <cell r="AP1311">
            <v>52</v>
          </cell>
          <cell r="BU1311">
            <v>1527305.64</v>
          </cell>
          <cell r="BV1311">
            <v>0</v>
          </cell>
          <cell r="BX1311">
            <v>0</v>
          </cell>
          <cell r="CV1311">
            <v>0</v>
          </cell>
          <cell r="CW1311">
            <v>0</v>
          </cell>
        </row>
        <row r="1312">
          <cell r="B1312" t="str">
            <v>อช.ภูจองนายอย</v>
          </cell>
          <cell r="O1312">
            <v>0</v>
          </cell>
          <cell r="P1312">
            <v>1</v>
          </cell>
          <cell r="S1312">
            <v>0</v>
          </cell>
          <cell r="V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N1312">
            <v>1</v>
          </cell>
          <cell r="AO1312">
            <v>0</v>
          </cell>
          <cell r="AP1312">
            <v>28</v>
          </cell>
          <cell r="BU1312">
            <v>73021.320000000007</v>
          </cell>
          <cell r="BV1312">
            <v>0</v>
          </cell>
          <cell r="BX1312">
            <v>0</v>
          </cell>
          <cell r="CV1312">
            <v>0</v>
          </cell>
          <cell r="CW1312">
            <v>0</v>
          </cell>
        </row>
        <row r="1313">
          <cell r="B1313" t="str">
            <v>ขสป.ห้วยทับทัน-ห้วยสำราญ</v>
          </cell>
          <cell r="O1313">
            <v>3</v>
          </cell>
          <cell r="P1313">
            <v>0</v>
          </cell>
          <cell r="S1313">
            <v>1</v>
          </cell>
          <cell r="V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9</v>
          </cell>
          <cell r="AF1313">
            <v>0.28299999999999997</v>
          </cell>
          <cell r="AG1313">
            <v>0</v>
          </cell>
          <cell r="AH1313">
            <v>0</v>
          </cell>
          <cell r="AN1313">
            <v>0</v>
          </cell>
          <cell r="AO1313">
            <v>0</v>
          </cell>
          <cell r="AP1313">
            <v>0</v>
          </cell>
          <cell r="BU1313">
            <v>0</v>
          </cell>
          <cell r="BV1313">
            <v>72750</v>
          </cell>
          <cell r="BX1313">
            <v>0</v>
          </cell>
          <cell r="CV1313">
            <v>0</v>
          </cell>
          <cell r="CW1313">
            <v>0</v>
          </cell>
        </row>
        <row r="1314">
          <cell r="B1314" t="str">
            <v>อช.ทับลาน</v>
          </cell>
          <cell r="O1314">
            <v>0</v>
          </cell>
          <cell r="P1314">
            <v>0</v>
          </cell>
          <cell r="S1314">
            <v>1</v>
          </cell>
          <cell r="V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14</v>
          </cell>
          <cell r="AF1314">
            <v>1.53</v>
          </cell>
          <cell r="AG1314">
            <v>0</v>
          </cell>
          <cell r="AH1314">
            <v>0</v>
          </cell>
          <cell r="AN1314">
            <v>0</v>
          </cell>
          <cell r="AO1314">
            <v>0</v>
          </cell>
          <cell r="AP1314">
            <v>0</v>
          </cell>
          <cell r="BU1314">
            <v>0</v>
          </cell>
          <cell r="BV1314">
            <v>13770</v>
          </cell>
          <cell r="BX1314">
            <v>0</v>
          </cell>
          <cell r="CV1314">
            <v>0</v>
          </cell>
          <cell r="CW1314">
            <v>0</v>
          </cell>
        </row>
        <row r="1315">
          <cell r="B1315" t="str">
            <v>อช.น้ำพอง</v>
          </cell>
          <cell r="O1315">
            <v>1</v>
          </cell>
          <cell r="P1315">
            <v>0</v>
          </cell>
          <cell r="S1315">
            <v>0</v>
          </cell>
          <cell r="V1315">
            <v>1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N1315">
            <v>0</v>
          </cell>
          <cell r="AO1315">
            <v>0</v>
          </cell>
          <cell r="AP1315">
            <v>0</v>
          </cell>
          <cell r="BU1315">
            <v>0</v>
          </cell>
          <cell r="BV1315">
            <v>1000</v>
          </cell>
          <cell r="BX1315">
            <v>1</v>
          </cell>
          <cell r="CV1315">
            <v>0</v>
          </cell>
          <cell r="CW1315">
            <v>0</v>
          </cell>
        </row>
        <row r="1316">
          <cell r="B1316" t="str">
            <v>ขหล.ป่าเขาภูหลวง</v>
          </cell>
          <cell r="O1316">
            <v>0</v>
          </cell>
          <cell r="P1316">
            <v>0</v>
          </cell>
          <cell r="S1316">
            <v>1</v>
          </cell>
          <cell r="V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11</v>
          </cell>
          <cell r="AH1316">
            <v>0.04</v>
          </cell>
          <cell r="AN1316">
            <v>0</v>
          </cell>
          <cell r="AO1316">
            <v>0</v>
          </cell>
          <cell r="AP1316">
            <v>0</v>
          </cell>
          <cell r="BU1316">
            <v>0</v>
          </cell>
          <cell r="BV1316">
            <v>20000</v>
          </cell>
          <cell r="BX1316">
            <v>0</v>
          </cell>
          <cell r="CV1316">
            <v>0</v>
          </cell>
          <cell r="CW1316">
            <v>0</v>
          </cell>
        </row>
        <row r="1317">
          <cell r="B1317" t="str">
            <v>อช.เขาใหญ่</v>
          </cell>
          <cell r="O1317">
            <v>1</v>
          </cell>
          <cell r="P1317">
            <v>0</v>
          </cell>
          <cell r="S1317">
            <v>0</v>
          </cell>
          <cell r="V1317">
            <v>1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N1317">
            <v>0</v>
          </cell>
          <cell r="AO1317">
            <v>0</v>
          </cell>
          <cell r="AP1317">
            <v>0</v>
          </cell>
          <cell r="BU1317">
            <v>0</v>
          </cell>
          <cell r="BV1317">
            <v>0</v>
          </cell>
          <cell r="BX1317">
            <v>0</v>
          </cell>
          <cell r="CV1317">
            <v>0</v>
          </cell>
          <cell r="CW1317">
            <v>0</v>
          </cell>
        </row>
        <row r="1318">
          <cell r="B1318" t="str">
            <v>ขสป.ตะเบาะ-ห้วยใหญ่</v>
          </cell>
          <cell r="O1318">
            <v>1</v>
          </cell>
          <cell r="P1318">
            <v>0</v>
          </cell>
          <cell r="S1318">
            <v>0</v>
          </cell>
          <cell r="V1318">
            <v>1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N1318">
            <v>0</v>
          </cell>
          <cell r="AO1318">
            <v>0</v>
          </cell>
          <cell r="AP1318">
            <v>0</v>
          </cell>
          <cell r="BU1318">
            <v>0</v>
          </cell>
          <cell r="BV1318">
            <v>9150</v>
          </cell>
          <cell r="BX1318">
            <v>0</v>
          </cell>
          <cell r="CV1318">
            <v>25</v>
          </cell>
          <cell r="CW1318">
            <v>0</v>
          </cell>
        </row>
        <row r="1319">
          <cell r="B1319" t="str">
            <v>อช.ทับลาน</v>
          </cell>
          <cell r="O1319">
            <v>1</v>
          </cell>
          <cell r="P1319">
            <v>0</v>
          </cell>
          <cell r="S1319">
            <v>1</v>
          </cell>
          <cell r="V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5</v>
          </cell>
          <cell r="AF1319">
            <v>0.06</v>
          </cell>
          <cell r="AG1319">
            <v>5</v>
          </cell>
          <cell r="AH1319">
            <v>3.5000000000000003E-2</v>
          </cell>
          <cell r="AN1319">
            <v>0</v>
          </cell>
          <cell r="AO1319">
            <v>0</v>
          </cell>
          <cell r="AP1319">
            <v>0</v>
          </cell>
          <cell r="BU1319">
            <v>0</v>
          </cell>
          <cell r="BV1319">
            <v>95000</v>
          </cell>
          <cell r="BX1319">
            <v>0</v>
          </cell>
          <cell r="CV1319">
            <v>0</v>
          </cell>
          <cell r="CW1319">
            <v>0</v>
          </cell>
        </row>
        <row r="1320">
          <cell r="B1320" t="str">
            <v>ขสป.ผาผึ้ง</v>
          </cell>
          <cell r="O1320">
            <v>16</v>
          </cell>
          <cell r="P1320">
            <v>1</v>
          </cell>
          <cell r="S1320">
            <v>0</v>
          </cell>
          <cell r="V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N1320">
            <v>0</v>
          </cell>
          <cell r="AO1320">
            <v>0</v>
          </cell>
          <cell r="AP1320">
            <v>0</v>
          </cell>
          <cell r="BU1320">
            <v>0</v>
          </cell>
          <cell r="BV1320">
            <v>960000</v>
          </cell>
          <cell r="BX1320">
            <v>0</v>
          </cell>
          <cell r="CV1320">
            <v>0</v>
          </cell>
          <cell r="CW1320">
            <v>0</v>
          </cell>
        </row>
        <row r="1321">
          <cell r="B1321" t="str">
            <v>ขสป.ห้วยศาลา</v>
          </cell>
          <cell r="O1321">
            <v>0</v>
          </cell>
          <cell r="P1321">
            <v>0</v>
          </cell>
          <cell r="S1321">
            <v>1</v>
          </cell>
          <cell r="V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34</v>
          </cell>
          <cell r="AF1321">
            <v>0.98</v>
          </cell>
          <cell r="AG1321">
            <v>0</v>
          </cell>
          <cell r="AH1321">
            <v>0</v>
          </cell>
          <cell r="AN1321">
            <v>0</v>
          </cell>
          <cell r="AO1321">
            <v>0</v>
          </cell>
          <cell r="AP1321">
            <v>0</v>
          </cell>
          <cell r="BU1321">
            <v>0</v>
          </cell>
          <cell r="BV1321">
            <v>294000</v>
          </cell>
          <cell r="BX1321">
            <v>0</v>
          </cell>
          <cell r="CV1321">
            <v>0</v>
          </cell>
          <cell r="CW1321">
            <v>0</v>
          </cell>
        </row>
        <row r="1322">
          <cell r="B1322" t="str">
            <v>ขสป.ห้วยทับทัน-ห้วยสำราญ</v>
          </cell>
          <cell r="O1322">
            <v>0</v>
          </cell>
          <cell r="P1322">
            <v>0</v>
          </cell>
          <cell r="S1322">
            <v>1</v>
          </cell>
          <cell r="V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6</v>
          </cell>
          <cell r="AF1322">
            <v>1.7000000000000001E-2</v>
          </cell>
          <cell r="AG1322">
            <v>0</v>
          </cell>
          <cell r="AH1322">
            <v>0</v>
          </cell>
          <cell r="AN1322">
            <v>0</v>
          </cell>
          <cell r="AO1322">
            <v>0</v>
          </cell>
          <cell r="AP1322">
            <v>0</v>
          </cell>
          <cell r="BU1322">
            <v>0</v>
          </cell>
          <cell r="BV1322">
            <v>7000</v>
          </cell>
          <cell r="BX1322">
            <v>0</v>
          </cell>
          <cell r="CV1322">
            <v>0</v>
          </cell>
          <cell r="CW1322">
            <v>0</v>
          </cell>
        </row>
        <row r="1323">
          <cell r="B1323" t="str">
            <v>อช.ภูจองนายอย</v>
          </cell>
          <cell r="O1323">
            <v>0</v>
          </cell>
          <cell r="P1323">
            <v>1</v>
          </cell>
          <cell r="S1323">
            <v>0</v>
          </cell>
          <cell r="V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N1323">
            <v>5</v>
          </cell>
          <cell r="AO1323">
            <v>3</v>
          </cell>
          <cell r="AP1323">
            <v>68</v>
          </cell>
          <cell r="BU1323">
            <v>655144.51</v>
          </cell>
          <cell r="BV1323">
            <v>0</v>
          </cell>
          <cell r="BX1323">
            <v>0</v>
          </cell>
          <cell r="CV1323">
            <v>0</v>
          </cell>
          <cell r="CW1323">
            <v>0</v>
          </cell>
        </row>
        <row r="1324">
          <cell r="B1324" t="str">
            <v>อช.ภูจองนายอย</v>
          </cell>
          <cell r="O1324">
            <v>0</v>
          </cell>
          <cell r="P1324">
            <v>0</v>
          </cell>
          <cell r="S1324">
            <v>1</v>
          </cell>
          <cell r="V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15</v>
          </cell>
          <cell r="AF1324">
            <v>0.08</v>
          </cell>
          <cell r="AG1324">
            <v>0</v>
          </cell>
          <cell r="AH1324">
            <v>0</v>
          </cell>
          <cell r="AN1324">
            <v>0</v>
          </cell>
          <cell r="AO1324">
            <v>0</v>
          </cell>
          <cell r="AP1324">
            <v>0</v>
          </cell>
          <cell r="BU1324">
            <v>0</v>
          </cell>
          <cell r="BV1324">
            <v>25250</v>
          </cell>
          <cell r="BX1324">
            <v>0</v>
          </cell>
          <cell r="CV1324">
            <v>0</v>
          </cell>
          <cell r="CW1324">
            <v>0</v>
          </cell>
        </row>
        <row r="1325">
          <cell r="B1325" t="str">
            <v>อช.ภูจองนายอย</v>
          </cell>
          <cell r="O1325">
            <v>1</v>
          </cell>
          <cell r="P1325">
            <v>0</v>
          </cell>
          <cell r="S1325">
            <v>1</v>
          </cell>
          <cell r="V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4</v>
          </cell>
          <cell r="AF1325">
            <v>5.0999999999999997E-2</v>
          </cell>
          <cell r="AG1325">
            <v>0</v>
          </cell>
          <cell r="AH1325">
            <v>0</v>
          </cell>
          <cell r="AN1325">
            <v>0</v>
          </cell>
          <cell r="AO1325">
            <v>0</v>
          </cell>
          <cell r="AP1325">
            <v>0</v>
          </cell>
          <cell r="BU1325">
            <v>0</v>
          </cell>
          <cell r="BV1325">
            <v>13000</v>
          </cell>
          <cell r="BX1325">
            <v>0</v>
          </cell>
          <cell r="CV1325">
            <v>0</v>
          </cell>
          <cell r="CW1325">
            <v>0</v>
          </cell>
        </row>
        <row r="1326">
          <cell r="B1326" t="str">
            <v>อช.ภูจองนายอย</v>
          </cell>
          <cell r="O1326">
            <v>0</v>
          </cell>
          <cell r="P1326">
            <v>1</v>
          </cell>
          <cell r="S1326">
            <v>0</v>
          </cell>
          <cell r="V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N1326">
            <v>8</v>
          </cell>
          <cell r="AO1326">
            <v>2</v>
          </cell>
          <cell r="AP1326">
            <v>26</v>
          </cell>
          <cell r="BU1326">
            <v>584511.74</v>
          </cell>
          <cell r="BV1326">
            <v>0</v>
          </cell>
          <cell r="BX1326">
            <v>0</v>
          </cell>
          <cell r="CV1326">
            <v>0</v>
          </cell>
          <cell r="CW1326">
            <v>0</v>
          </cell>
        </row>
        <row r="1327">
          <cell r="B1327" t="str">
            <v>อช.ภูจองนายอย</v>
          </cell>
          <cell r="O1327">
            <v>0</v>
          </cell>
          <cell r="P1327">
            <v>1</v>
          </cell>
          <cell r="S1327">
            <v>0</v>
          </cell>
          <cell r="V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N1327">
            <v>2</v>
          </cell>
          <cell r="AO1327">
            <v>3</v>
          </cell>
          <cell r="AP1327">
            <v>11</v>
          </cell>
          <cell r="BU1327">
            <v>189548.32</v>
          </cell>
          <cell r="BV1327">
            <v>0</v>
          </cell>
          <cell r="BX1327">
            <v>0</v>
          </cell>
          <cell r="CV1327">
            <v>0</v>
          </cell>
          <cell r="CW1327">
            <v>0</v>
          </cell>
        </row>
        <row r="1328">
          <cell r="B1328" t="str">
            <v>อช.ภูจองนายอย</v>
          </cell>
          <cell r="O1328">
            <v>1</v>
          </cell>
          <cell r="P1328">
            <v>0</v>
          </cell>
          <cell r="S1328">
            <v>1</v>
          </cell>
          <cell r="V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2</v>
          </cell>
          <cell r="AH1328">
            <v>0.05</v>
          </cell>
          <cell r="AN1328">
            <v>0</v>
          </cell>
          <cell r="AO1328">
            <v>0</v>
          </cell>
          <cell r="AP1328">
            <v>0</v>
          </cell>
          <cell r="BU1328">
            <v>0</v>
          </cell>
          <cell r="BV1328">
            <v>2500</v>
          </cell>
          <cell r="BX1328">
            <v>0</v>
          </cell>
          <cell r="CV1328">
            <v>0</v>
          </cell>
          <cell r="CW1328">
            <v>0</v>
          </cell>
        </row>
        <row r="1329">
          <cell r="B1329" t="str">
            <v>ขสป.ยอดโดม</v>
          </cell>
          <cell r="O1329">
            <v>0</v>
          </cell>
          <cell r="P1329">
            <v>0</v>
          </cell>
          <cell r="S1329">
            <v>1</v>
          </cell>
          <cell r="V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9</v>
          </cell>
          <cell r="AF1329">
            <v>3.15</v>
          </cell>
          <cell r="AG1329">
            <v>0</v>
          </cell>
          <cell r="AH1329">
            <v>0</v>
          </cell>
          <cell r="AN1329">
            <v>0</v>
          </cell>
          <cell r="AO1329">
            <v>0</v>
          </cell>
          <cell r="AP1329">
            <v>0</v>
          </cell>
          <cell r="BU1329">
            <v>0</v>
          </cell>
          <cell r="BV1329">
            <v>31500</v>
          </cell>
          <cell r="BX1329">
            <v>0</v>
          </cell>
          <cell r="CV1329">
            <v>0</v>
          </cell>
          <cell r="CW1329">
            <v>0</v>
          </cell>
        </row>
        <row r="1330">
          <cell r="B1330" t="str">
            <v>ขสป.ยอดโดม</v>
          </cell>
          <cell r="O1330">
            <v>1</v>
          </cell>
          <cell r="P1330">
            <v>0</v>
          </cell>
          <cell r="S1330">
            <v>1</v>
          </cell>
          <cell r="V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10</v>
          </cell>
          <cell r="AF1330">
            <v>3.4200000000000001E-2</v>
          </cell>
          <cell r="AG1330">
            <v>0</v>
          </cell>
          <cell r="AH1330">
            <v>0</v>
          </cell>
          <cell r="AN1330">
            <v>0</v>
          </cell>
          <cell r="AO1330">
            <v>0</v>
          </cell>
          <cell r="AP1330">
            <v>0</v>
          </cell>
          <cell r="BU1330">
            <v>0</v>
          </cell>
          <cell r="BV1330">
            <v>684</v>
          </cell>
          <cell r="BX1330">
            <v>0</v>
          </cell>
          <cell r="CV1330">
            <v>0</v>
          </cell>
          <cell r="CW1330">
            <v>0</v>
          </cell>
        </row>
        <row r="1331">
          <cell r="B1331" t="str">
            <v>อช.เขาพระวิหาร</v>
          </cell>
          <cell r="O1331">
            <v>0</v>
          </cell>
          <cell r="P1331">
            <v>0</v>
          </cell>
          <cell r="S1331">
            <v>1</v>
          </cell>
          <cell r="V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6</v>
          </cell>
          <cell r="AH1331">
            <v>0.33400000000000002</v>
          </cell>
          <cell r="AN1331">
            <v>0</v>
          </cell>
          <cell r="AO1331">
            <v>0</v>
          </cell>
          <cell r="AP1331">
            <v>0</v>
          </cell>
          <cell r="BU1331">
            <v>0</v>
          </cell>
          <cell r="BV1331">
            <v>1670</v>
          </cell>
          <cell r="BX1331">
            <v>0</v>
          </cell>
          <cell r="CV1331">
            <v>0</v>
          </cell>
          <cell r="CW1331">
            <v>0</v>
          </cell>
        </row>
        <row r="1332">
          <cell r="B1332" t="str">
            <v>อช.เขาพระวิหาร</v>
          </cell>
          <cell r="O1332">
            <v>1</v>
          </cell>
          <cell r="P1332">
            <v>0</v>
          </cell>
          <cell r="S1332">
            <v>1</v>
          </cell>
          <cell r="V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2</v>
          </cell>
          <cell r="AF1332">
            <v>2.1999999999999999E-2</v>
          </cell>
          <cell r="AG1332">
            <v>0</v>
          </cell>
          <cell r="AH1332">
            <v>0</v>
          </cell>
          <cell r="AN1332">
            <v>0</v>
          </cell>
          <cell r="AO1332">
            <v>0</v>
          </cell>
          <cell r="AP1332">
            <v>0</v>
          </cell>
          <cell r="BU1332">
            <v>0</v>
          </cell>
          <cell r="BV1332">
            <v>8750</v>
          </cell>
          <cell r="BX1332">
            <v>0</v>
          </cell>
          <cell r="CV1332">
            <v>0</v>
          </cell>
          <cell r="CW1332">
            <v>0</v>
          </cell>
        </row>
        <row r="1333">
          <cell r="B1333" t="str">
            <v>ขสป.พนมดงรัก</v>
          </cell>
          <cell r="O1333">
            <v>0</v>
          </cell>
          <cell r="P1333">
            <v>0</v>
          </cell>
          <cell r="S1333">
            <v>1</v>
          </cell>
          <cell r="V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8</v>
          </cell>
          <cell r="AH1333">
            <v>0.152</v>
          </cell>
          <cell r="AN1333">
            <v>0</v>
          </cell>
          <cell r="AO1333">
            <v>0</v>
          </cell>
          <cell r="AP1333">
            <v>0</v>
          </cell>
          <cell r="BU1333">
            <v>0</v>
          </cell>
          <cell r="BV1333">
            <v>65500</v>
          </cell>
          <cell r="BX1333">
            <v>0</v>
          </cell>
          <cell r="CV1333">
            <v>0</v>
          </cell>
          <cell r="CW1333">
            <v>0</v>
          </cell>
        </row>
        <row r="1334">
          <cell r="B1334" t="str">
            <v>อช.ภูจองนายอย</v>
          </cell>
          <cell r="O1334">
            <v>3</v>
          </cell>
          <cell r="P1334">
            <v>0</v>
          </cell>
          <cell r="S1334">
            <v>1</v>
          </cell>
          <cell r="V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1</v>
          </cell>
          <cell r="AH1334">
            <v>6.0000000000000001E-3</v>
          </cell>
          <cell r="AN1334">
            <v>0</v>
          </cell>
          <cell r="AO1334">
            <v>0</v>
          </cell>
          <cell r="AP1334">
            <v>0</v>
          </cell>
          <cell r="BU1334">
            <v>0</v>
          </cell>
          <cell r="BV1334">
            <v>3000</v>
          </cell>
          <cell r="BX1334">
            <v>0</v>
          </cell>
          <cell r="CV1334">
            <v>0</v>
          </cell>
          <cell r="CW1334">
            <v>0</v>
          </cell>
        </row>
        <row r="1335">
          <cell r="B1335" t="str">
            <v>อช.ภูจองนายอย</v>
          </cell>
          <cell r="O1335">
            <v>0</v>
          </cell>
          <cell r="P1335">
            <v>0</v>
          </cell>
          <cell r="S1335">
            <v>1</v>
          </cell>
          <cell r="V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7</v>
          </cell>
          <cell r="AF1335">
            <v>0.72</v>
          </cell>
          <cell r="AG1335">
            <v>0</v>
          </cell>
          <cell r="AH1335">
            <v>0</v>
          </cell>
          <cell r="AN1335">
            <v>0</v>
          </cell>
          <cell r="AO1335">
            <v>0</v>
          </cell>
          <cell r="AP1335">
            <v>0</v>
          </cell>
          <cell r="BU1335">
            <v>0</v>
          </cell>
          <cell r="BV1335">
            <v>180000</v>
          </cell>
          <cell r="BX1335">
            <v>0</v>
          </cell>
          <cell r="CV1335">
            <v>0</v>
          </cell>
          <cell r="CW1335">
            <v>0</v>
          </cell>
        </row>
        <row r="1336">
          <cell r="B1336" t="str">
            <v>อช.ภูจองนายอย</v>
          </cell>
          <cell r="O1336">
            <v>3</v>
          </cell>
          <cell r="P1336">
            <v>1</v>
          </cell>
          <cell r="S1336">
            <v>0</v>
          </cell>
          <cell r="V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149</v>
          </cell>
          <cell r="AF1336">
            <v>4.1669999999999998</v>
          </cell>
          <cell r="AG1336">
            <v>0</v>
          </cell>
          <cell r="AH1336">
            <v>0</v>
          </cell>
          <cell r="AN1336">
            <v>1</v>
          </cell>
          <cell r="AO1336">
            <v>3</v>
          </cell>
          <cell r="AP1336">
            <v>8</v>
          </cell>
          <cell r="BU1336">
            <v>120792.26</v>
          </cell>
          <cell r="BV1336">
            <v>10417.219999999999</v>
          </cell>
          <cell r="BX1336">
            <v>0</v>
          </cell>
          <cell r="CV1336">
            <v>0</v>
          </cell>
          <cell r="CW1336">
            <v>0</v>
          </cell>
        </row>
        <row r="1337">
          <cell r="B1337" t="str">
            <v>อช.ภูจองนายอย</v>
          </cell>
          <cell r="O1337">
            <v>1</v>
          </cell>
          <cell r="P1337">
            <v>0</v>
          </cell>
          <cell r="S1337">
            <v>1</v>
          </cell>
          <cell r="V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N1337">
            <v>0</v>
          </cell>
          <cell r="AO1337">
            <v>0</v>
          </cell>
          <cell r="AP1337">
            <v>0</v>
          </cell>
          <cell r="BU1337">
            <v>0</v>
          </cell>
          <cell r="BV1337">
            <v>1020</v>
          </cell>
          <cell r="BX1337">
            <v>0</v>
          </cell>
          <cell r="CV1337">
            <v>0</v>
          </cell>
          <cell r="CW1337">
            <v>0</v>
          </cell>
        </row>
        <row r="1338">
          <cell r="B1338" t="str">
            <v>อช.ภูผายล</v>
          </cell>
          <cell r="O1338">
            <v>0</v>
          </cell>
          <cell r="P1338">
            <v>1</v>
          </cell>
          <cell r="S1338">
            <v>0</v>
          </cell>
          <cell r="V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N1338">
            <v>28</v>
          </cell>
          <cell r="AO1338">
            <v>3</v>
          </cell>
          <cell r="AP1338">
            <v>48</v>
          </cell>
          <cell r="BU1338">
            <v>0</v>
          </cell>
          <cell r="BV1338">
            <v>0</v>
          </cell>
          <cell r="BX1338">
            <v>0</v>
          </cell>
          <cell r="CV1338">
            <v>0</v>
          </cell>
          <cell r="CW1338">
            <v>0</v>
          </cell>
        </row>
        <row r="1339">
          <cell r="B1339" t="str">
            <v>ขสป.ภูค้อ-ภูกระแต</v>
          </cell>
          <cell r="O1339">
            <v>0</v>
          </cell>
          <cell r="P1339">
            <v>0</v>
          </cell>
          <cell r="S1339">
            <v>1</v>
          </cell>
          <cell r="V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1</v>
          </cell>
          <cell r="AF1339">
            <v>0.05</v>
          </cell>
          <cell r="AG1339">
            <v>0</v>
          </cell>
          <cell r="AH1339">
            <v>0</v>
          </cell>
          <cell r="AN1339">
            <v>0</v>
          </cell>
          <cell r="AO1339">
            <v>0</v>
          </cell>
          <cell r="AP1339">
            <v>0</v>
          </cell>
          <cell r="BU1339">
            <v>0</v>
          </cell>
          <cell r="BV1339">
            <v>1000</v>
          </cell>
          <cell r="BX1339">
            <v>0</v>
          </cell>
          <cell r="CV1339">
            <v>0</v>
          </cell>
          <cell r="CW1339">
            <v>0</v>
          </cell>
        </row>
        <row r="1340">
          <cell r="B1340" t="str">
            <v>อช.ภูเวียง</v>
          </cell>
          <cell r="O1340">
            <v>2</v>
          </cell>
          <cell r="P1340">
            <v>1</v>
          </cell>
          <cell r="S1340">
            <v>0</v>
          </cell>
          <cell r="V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N1340">
            <v>20</v>
          </cell>
          <cell r="AO1340">
            <v>0</v>
          </cell>
          <cell r="AP1340">
            <v>42</v>
          </cell>
          <cell r="BU1340">
            <v>0</v>
          </cell>
          <cell r="BV1340">
            <v>0</v>
          </cell>
          <cell r="BX1340">
            <v>0</v>
          </cell>
          <cell r="CV1340">
            <v>0</v>
          </cell>
          <cell r="CW1340">
            <v>0</v>
          </cell>
        </row>
        <row r="1341">
          <cell r="B1341" t="str">
            <v>ขหล.ถ้ำผาน้ำทิพย์</v>
          </cell>
          <cell r="O1341">
            <v>0</v>
          </cell>
          <cell r="P1341">
            <v>0</v>
          </cell>
          <cell r="S1341">
            <v>1</v>
          </cell>
          <cell r="V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22</v>
          </cell>
          <cell r="AH1341">
            <v>0.47</v>
          </cell>
          <cell r="AN1341">
            <v>0</v>
          </cell>
          <cell r="AO1341">
            <v>0</v>
          </cell>
          <cell r="AP1341">
            <v>0</v>
          </cell>
          <cell r="BU1341">
            <v>0</v>
          </cell>
          <cell r="BV1341">
            <v>10000</v>
          </cell>
          <cell r="BX1341">
            <v>0</v>
          </cell>
          <cell r="CV1341">
            <v>0</v>
          </cell>
          <cell r="CW1341">
            <v>0</v>
          </cell>
        </row>
        <row r="1342">
          <cell r="B1342" t="str">
            <v>ด่านตรวจสัตว์ป่ามุกดาหาร</v>
          </cell>
          <cell r="O1342">
            <v>0</v>
          </cell>
          <cell r="P1342">
            <v>0</v>
          </cell>
          <cell r="S1342">
            <v>0</v>
          </cell>
          <cell r="V1342">
            <v>1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N1342">
            <v>0</v>
          </cell>
          <cell r="AO1342">
            <v>0</v>
          </cell>
          <cell r="AP1342">
            <v>0</v>
          </cell>
          <cell r="BU1342">
            <v>0</v>
          </cell>
          <cell r="BV1342">
            <v>1600000</v>
          </cell>
          <cell r="BX1342">
            <v>1612</v>
          </cell>
          <cell r="CV1342">
            <v>0</v>
          </cell>
          <cell r="CW1342">
            <v>0</v>
          </cell>
        </row>
        <row r="1343">
          <cell r="B1343" t="str">
            <v>วนอุทยานดงบังอี่</v>
          </cell>
          <cell r="O1343">
            <v>0</v>
          </cell>
          <cell r="P1343">
            <v>0</v>
          </cell>
          <cell r="S1343">
            <v>1</v>
          </cell>
          <cell r="V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1</v>
          </cell>
          <cell r="AF1343">
            <v>0.52</v>
          </cell>
          <cell r="AG1343">
            <v>0</v>
          </cell>
          <cell r="AH1343">
            <v>0</v>
          </cell>
          <cell r="AN1343">
            <v>0</v>
          </cell>
          <cell r="AO1343">
            <v>0</v>
          </cell>
          <cell r="AP1343">
            <v>0</v>
          </cell>
          <cell r="BU1343">
            <v>0</v>
          </cell>
          <cell r="BV1343">
            <v>5200</v>
          </cell>
          <cell r="BX1343">
            <v>0</v>
          </cell>
          <cell r="CV1343">
            <v>0</v>
          </cell>
          <cell r="CW1343">
            <v>0</v>
          </cell>
        </row>
        <row r="1344">
          <cell r="B1344" t="str">
            <v>อช.ตาพระยา</v>
          </cell>
          <cell r="O1344">
            <v>1</v>
          </cell>
          <cell r="P1344">
            <v>0</v>
          </cell>
          <cell r="S1344">
            <v>0</v>
          </cell>
          <cell r="V1344">
            <v>1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N1344">
            <v>0</v>
          </cell>
          <cell r="AO1344">
            <v>0</v>
          </cell>
          <cell r="AP1344">
            <v>0</v>
          </cell>
          <cell r="BU1344">
            <v>0</v>
          </cell>
          <cell r="BV1344">
            <v>0</v>
          </cell>
          <cell r="BX1344">
            <v>0</v>
          </cell>
          <cell r="CV1344">
            <v>2</v>
          </cell>
          <cell r="CW1344">
            <v>4</v>
          </cell>
        </row>
        <row r="1345">
          <cell r="B1345" t="str">
            <v>อช.ทับลาน</v>
          </cell>
          <cell r="O1345">
            <v>1</v>
          </cell>
          <cell r="P1345">
            <v>0</v>
          </cell>
          <cell r="S1345">
            <v>1</v>
          </cell>
          <cell r="V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3</v>
          </cell>
          <cell r="AF1345">
            <v>0.38</v>
          </cell>
          <cell r="AG1345">
            <v>4</v>
          </cell>
          <cell r="AH1345">
            <v>0.31</v>
          </cell>
          <cell r="AN1345">
            <v>0</v>
          </cell>
          <cell r="AO1345">
            <v>0</v>
          </cell>
          <cell r="AP1345">
            <v>0</v>
          </cell>
          <cell r="BU1345">
            <v>0</v>
          </cell>
          <cell r="BV1345">
            <v>690000</v>
          </cell>
          <cell r="BX1345">
            <v>0</v>
          </cell>
          <cell r="CV1345">
            <v>0</v>
          </cell>
          <cell r="CW1345">
            <v>0</v>
          </cell>
        </row>
        <row r="1346">
          <cell r="B1346" t="str">
            <v>อช.ตาพระยา</v>
          </cell>
          <cell r="O1346">
            <v>1</v>
          </cell>
          <cell r="P1346">
            <v>0</v>
          </cell>
          <cell r="S1346">
            <v>0</v>
          </cell>
          <cell r="V1346">
            <v>1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N1346">
            <v>0</v>
          </cell>
          <cell r="AO1346">
            <v>0</v>
          </cell>
          <cell r="AP1346">
            <v>0</v>
          </cell>
          <cell r="BU1346">
            <v>0</v>
          </cell>
          <cell r="BV1346">
            <v>0</v>
          </cell>
          <cell r="BX1346">
            <v>0</v>
          </cell>
          <cell r="CV1346">
            <v>1</v>
          </cell>
          <cell r="CW1346">
            <v>0.3</v>
          </cell>
        </row>
        <row r="1347">
          <cell r="B1347" t="str">
            <v>อช.ตาพระยา</v>
          </cell>
          <cell r="O1347">
            <v>2</v>
          </cell>
          <cell r="P1347">
            <v>0</v>
          </cell>
          <cell r="S1347">
            <v>0</v>
          </cell>
          <cell r="V1347">
            <v>1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N1347">
            <v>0</v>
          </cell>
          <cell r="AO1347">
            <v>0</v>
          </cell>
          <cell r="AP1347">
            <v>0</v>
          </cell>
          <cell r="BU1347">
            <v>0</v>
          </cell>
          <cell r="BV1347">
            <v>0</v>
          </cell>
          <cell r="BX1347">
            <v>0</v>
          </cell>
          <cell r="CV1347">
            <v>2</v>
          </cell>
          <cell r="CW1347">
            <v>0.9</v>
          </cell>
        </row>
        <row r="1348">
          <cell r="B1348" t="str">
            <v>อช.ตาพระยา</v>
          </cell>
          <cell r="O1348">
            <v>1</v>
          </cell>
          <cell r="P1348">
            <v>0</v>
          </cell>
          <cell r="S1348">
            <v>0</v>
          </cell>
          <cell r="V1348">
            <v>1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N1348">
            <v>0</v>
          </cell>
          <cell r="AO1348">
            <v>0</v>
          </cell>
          <cell r="AP1348">
            <v>0</v>
          </cell>
          <cell r="BU1348">
            <v>0</v>
          </cell>
          <cell r="BV1348">
            <v>0</v>
          </cell>
          <cell r="BX1348">
            <v>0</v>
          </cell>
          <cell r="CV1348">
            <v>0</v>
          </cell>
          <cell r="CW1348">
            <v>0</v>
          </cell>
        </row>
        <row r="1349">
          <cell r="B1349" t="str">
            <v>อช.เขาใหญ่</v>
          </cell>
          <cell r="O1349">
            <v>2</v>
          </cell>
          <cell r="P1349">
            <v>0</v>
          </cell>
          <cell r="S1349">
            <v>0</v>
          </cell>
          <cell r="V1349">
            <v>1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N1349">
            <v>0</v>
          </cell>
          <cell r="AO1349">
            <v>0</v>
          </cell>
          <cell r="AP1349">
            <v>0</v>
          </cell>
          <cell r="BU1349">
            <v>0</v>
          </cell>
          <cell r="BV1349">
            <v>0</v>
          </cell>
          <cell r="BX1349">
            <v>0</v>
          </cell>
          <cell r="CV1349">
            <v>0</v>
          </cell>
          <cell r="CW1349">
            <v>0</v>
          </cell>
        </row>
        <row r="1350">
          <cell r="B1350" t="str">
            <v>อช.ตาดโตน</v>
          </cell>
          <cell r="O1350">
            <v>1</v>
          </cell>
          <cell r="P1350">
            <v>1</v>
          </cell>
          <cell r="S1350">
            <v>0</v>
          </cell>
          <cell r="V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N1350">
            <v>30</v>
          </cell>
          <cell r="AO1350">
            <v>2</v>
          </cell>
          <cell r="AP1350">
            <v>276</v>
          </cell>
          <cell r="BU1350">
            <v>0</v>
          </cell>
          <cell r="BV1350">
            <v>4603500</v>
          </cell>
          <cell r="BX1350">
            <v>0</v>
          </cell>
          <cell r="CV1350">
            <v>0</v>
          </cell>
          <cell r="CW1350">
            <v>0</v>
          </cell>
        </row>
        <row r="1351">
          <cell r="B1351" t="str">
            <v>อช.ผาแต้ม</v>
          </cell>
          <cell r="O1351">
            <v>0</v>
          </cell>
          <cell r="P1351">
            <v>1</v>
          </cell>
          <cell r="S1351">
            <v>0</v>
          </cell>
          <cell r="V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N1351">
            <v>1</v>
          </cell>
          <cell r="AO1351">
            <v>3</v>
          </cell>
          <cell r="AP1351">
            <v>33</v>
          </cell>
          <cell r="BU1351">
            <v>0</v>
          </cell>
          <cell r="BV1351">
            <v>0</v>
          </cell>
          <cell r="BX1351">
            <v>0</v>
          </cell>
          <cell r="CV1351">
            <v>0</v>
          </cell>
          <cell r="CW1351">
            <v>0</v>
          </cell>
        </row>
        <row r="1352">
          <cell r="B1352" t="str">
            <v>อช.ภูผายล</v>
          </cell>
          <cell r="O1352">
            <v>0</v>
          </cell>
          <cell r="P1352">
            <v>1</v>
          </cell>
          <cell r="S1352">
            <v>0</v>
          </cell>
          <cell r="V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N1352">
            <v>9</v>
          </cell>
          <cell r="AO1352">
            <v>1</v>
          </cell>
          <cell r="AP1352">
            <v>38</v>
          </cell>
          <cell r="BU1352">
            <v>0</v>
          </cell>
          <cell r="BV1352">
            <v>0</v>
          </cell>
          <cell r="BX1352">
            <v>0</v>
          </cell>
          <cell r="CV1352">
            <v>0</v>
          </cell>
          <cell r="CW1352">
            <v>0</v>
          </cell>
        </row>
        <row r="1353">
          <cell r="B1353" t="str">
            <v>ขสป.ผาผึ้ง</v>
          </cell>
          <cell r="O1353">
            <v>1</v>
          </cell>
          <cell r="P1353">
            <v>0</v>
          </cell>
          <cell r="S1353">
            <v>0</v>
          </cell>
          <cell r="V1353">
            <v>1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N1353">
            <v>0</v>
          </cell>
          <cell r="AO1353">
            <v>0</v>
          </cell>
          <cell r="AP1353">
            <v>0</v>
          </cell>
          <cell r="BU1353">
            <v>0</v>
          </cell>
          <cell r="BV1353">
            <v>0</v>
          </cell>
          <cell r="BX1353">
            <v>1</v>
          </cell>
          <cell r="CV1353">
            <v>3</v>
          </cell>
          <cell r="CW1353">
            <v>4</v>
          </cell>
        </row>
        <row r="1354">
          <cell r="B1354" t="str">
            <v>ขสป.ผาผึ้ง</v>
          </cell>
          <cell r="O1354">
            <v>1</v>
          </cell>
          <cell r="P1354">
            <v>0</v>
          </cell>
          <cell r="S1354">
            <v>1</v>
          </cell>
          <cell r="V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N1354">
            <v>0</v>
          </cell>
          <cell r="AO1354">
            <v>0</v>
          </cell>
          <cell r="AP1354">
            <v>0</v>
          </cell>
          <cell r="BU1354">
            <v>0</v>
          </cell>
          <cell r="BV1354">
            <v>0</v>
          </cell>
          <cell r="BX1354">
            <v>0</v>
          </cell>
          <cell r="CV1354">
            <v>0</v>
          </cell>
          <cell r="CW1354">
            <v>0</v>
          </cell>
        </row>
        <row r="1355">
          <cell r="B1355" t="str">
            <v>ขสป.ห้วยทับทัน-ห้วยสำราญ</v>
          </cell>
          <cell r="O1355">
            <v>17</v>
          </cell>
          <cell r="P1355">
            <v>0</v>
          </cell>
          <cell r="S1355">
            <v>1</v>
          </cell>
          <cell r="V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N1355">
            <v>0</v>
          </cell>
          <cell r="AO1355">
            <v>0</v>
          </cell>
          <cell r="AP1355">
            <v>0</v>
          </cell>
          <cell r="BU1355">
            <v>0</v>
          </cell>
          <cell r="BV1355">
            <v>9030</v>
          </cell>
          <cell r="BX1355">
            <v>0</v>
          </cell>
          <cell r="CV1355">
            <v>0</v>
          </cell>
          <cell r="CW1355">
            <v>0</v>
          </cell>
        </row>
        <row r="1356">
          <cell r="B1356" t="str">
            <v>ขสป.ภูสีฐาน</v>
          </cell>
          <cell r="O1356">
            <v>1</v>
          </cell>
          <cell r="P1356">
            <v>0</v>
          </cell>
          <cell r="S1356">
            <v>0</v>
          </cell>
          <cell r="V1356">
            <v>1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N1356">
            <v>0</v>
          </cell>
          <cell r="AO1356">
            <v>0</v>
          </cell>
          <cell r="AP1356">
            <v>0</v>
          </cell>
          <cell r="BU1356">
            <v>0</v>
          </cell>
          <cell r="BV1356">
            <v>7000</v>
          </cell>
          <cell r="BX1356">
            <v>0</v>
          </cell>
          <cell r="CV1356">
            <v>3</v>
          </cell>
          <cell r="CW1356">
            <v>0</v>
          </cell>
        </row>
        <row r="1357">
          <cell r="B1357" t="str">
            <v>อช.ภูผาเทิบ</v>
          </cell>
          <cell r="O1357">
            <v>0</v>
          </cell>
          <cell r="P1357">
            <v>0</v>
          </cell>
          <cell r="S1357">
            <v>0</v>
          </cell>
          <cell r="V1357">
            <v>1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N1357">
            <v>0</v>
          </cell>
          <cell r="AO1357">
            <v>0</v>
          </cell>
          <cell r="AP1357">
            <v>0</v>
          </cell>
          <cell r="BU1357">
            <v>0</v>
          </cell>
          <cell r="BV1357">
            <v>0</v>
          </cell>
          <cell r="BX1357">
            <v>0</v>
          </cell>
          <cell r="CV1357">
            <v>0</v>
          </cell>
          <cell r="CW1357">
            <v>0</v>
          </cell>
        </row>
        <row r="1358">
          <cell r="B1358" t="str">
            <v>ขสป.ห้วยทับทัน-ห้วยสำราญ</v>
          </cell>
          <cell r="O1358">
            <v>2</v>
          </cell>
          <cell r="P1358">
            <v>0</v>
          </cell>
          <cell r="S1358">
            <v>0</v>
          </cell>
          <cell r="V1358">
            <v>1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N1358">
            <v>0</v>
          </cell>
          <cell r="AO1358">
            <v>0</v>
          </cell>
          <cell r="AP1358">
            <v>0</v>
          </cell>
          <cell r="BU1358">
            <v>0</v>
          </cell>
          <cell r="BV1358">
            <v>0</v>
          </cell>
          <cell r="BX1358">
            <v>0</v>
          </cell>
          <cell r="CV1358">
            <v>0</v>
          </cell>
          <cell r="CW1358">
            <v>0</v>
          </cell>
        </row>
        <row r="1359">
          <cell r="B1359" t="str">
            <v>ขสป.ห้วยทับทัน-ห้วยสำราญ</v>
          </cell>
          <cell r="O1359">
            <v>0</v>
          </cell>
          <cell r="P1359">
            <v>0</v>
          </cell>
          <cell r="S1359">
            <v>1</v>
          </cell>
          <cell r="V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9</v>
          </cell>
          <cell r="AF1359">
            <v>0.66400000000000003</v>
          </cell>
          <cell r="AG1359">
            <v>0</v>
          </cell>
          <cell r="AH1359">
            <v>0</v>
          </cell>
          <cell r="AN1359">
            <v>0</v>
          </cell>
          <cell r="AO1359">
            <v>0</v>
          </cell>
          <cell r="AP1359">
            <v>0</v>
          </cell>
          <cell r="BU1359">
            <v>0</v>
          </cell>
          <cell r="BV1359">
            <v>166000</v>
          </cell>
          <cell r="BX1359">
            <v>0</v>
          </cell>
          <cell r="CV1359">
            <v>0</v>
          </cell>
          <cell r="CW1359">
            <v>0</v>
          </cell>
        </row>
        <row r="1360">
          <cell r="B1360" t="str">
            <v>ขสป.ห้วยทับทัน-ห้วยสำราญ</v>
          </cell>
          <cell r="O1360">
            <v>0</v>
          </cell>
          <cell r="P1360">
            <v>0</v>
          </cell>
          <cell r="S1360">
            <v>1</v>
          </cell>
          <cell r="V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17</v>
          </cell>
          <cell r="AF1360">
            <v>1.9390000000000001</v>
          </cell>
          <cell r="AG1360">
            <v>0</v>
          </cell>
          <cell r="AH1360">
            <v>0</v>
          </cell>
          <cell r="AN1360">
            <v>0</v>
          </cell>
          <cell r="AO1360">
            <v>0</v>
          </cell>
          <cell r="AP1360">
            <v>0</v>
          </cell>
          <cell r="BU1360">
            <v>0</v>
          </cell>
          <cell r="BV1360">
            <v>484750</v>
          </cell>
          <cell r="BX1360">
            <v>0</v>
          </cell>
          <cell r="CV1360">
            <v>0</v>
          </cell>
          <cell r="CW1360">
            <v>0</v>
          </cell>
        </row>
        <row r="1361">
          <cell r="B1361" t="str">
            <v>ขสป.ห้วยทับทัน-ห้วยสำราญ</v>
          </cell>
          <cell r="O1361">
            <v>0</v>
          </cell>
          <cell r="P1361">
            <v>1</v>
          </cell>
          <cell r="S1361">
            <v>0</v>
          </cell>
          <cell r="V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N1361">
            <v>0</v>
          </cell>
          <cell r="AO1361">
            <v>2</v>
          </cell>
          <cell r="AP1361">
            <v>16</v>
          </cell>
          <cell r="BU1361">
            <v>0</v>
          </cell>
          <cell r="BV1361">
            <v>0</v>
          </cell>
          <cell r="BX1361">
            <v>0</v>
          </cell>
          <cell r="CV1361">
            <v>0</v>
          </cell>
          <cell r="CW1361">
            <v>0</v>
          </cell>
        </row>
        <row r="1362">
          <cell r="B1362" t="str">
            <v>ขสป.ห้วยทับทัน-ห้วยสำราญ</v>
          </cell>
          <cell r="O1362">
            <v>0</v>
          </cell>
          <cell r="P1362">
            <v>1</v>
          </cell>
          <cell r="S1362">
            <v>0</v>
          </cell>
          <cell r="V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N1362">
            <v>0</v>
          </cell>
          <cell r="AO1362">
            <v>1</v>
          </cell>
          <cell r="AP1362">
            <v>44</v>
          </cell>
          <cell r="BU1362">
            <v>0</v>
          </cell>
          <cell r="BV1362">
            <v>0</v>
          </cell>
          <cell r="BX1362">
            <v>0</v>
          </cell>
          <cell r="CV1362">
            <v>0</v>
          </cell>
          <cell r="CW1362">
            <v>0</v>
          </cell>
        </row>
        <row r="1363">
          <cell r="B1363" t="str">
            <v>ขสป.ห้วยทับทัน-ห้วยสำราญ</v>
          </cell>
          <cell r="O1363">
            <v>0</v>
          </cell>
          <cell r="P1363">
            <v>1</v>
          </cell>
          <cell r="S1363">
            <v>0</v>
          </cell>
          <cell r="V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N1363">
            <v>4</v>
          </cell>
          <cell r="AO1363">
            <v>0</v>
          </cell>
          <cell r="AP1363">
            <v>4</v>
          </cell>
          <cell r="BU1363">
            <v>0</v>
          </cell>
          <cell r="BV1363">
            <v>0</v>
          </cell>
          <cell r="BX1363">
            <v>0</v>
          </cell>
          <cell r="CV1363">
            <v>0</v>
          </cell>
          <cell r="CW1363">
            <v>0</v>
          </cell>
        </row>
        <row r="1364">
          <cell r="B1364" t="str">
            <v>ขสป.ยอดโดม</v>
          </cell>
          <cell r="O1364">
            <v>0</v>
          </cell>
          <cell r="P1364">
            <v>0</v>
          </cell>
          <cell r="S1364">
            <v>1</v>
          </cell>
          <cell r="V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10</v>
          </cell>
          <cell r="AF1364">
            <v>7.94</v>
          </cell>
          <cell r="AG1364">
            <v>0</v>
          </cell>
          <cell r="AH1364">
            <v>0</v>
          </cell>
          <cell r="AN1364">
            <v>0</v>
          </cell>
          <cell r="AO1364">
            <v>0</v>
          </cell>
          <cell r="AP1364">
            <v>0</v>
          </cell>
          <cell r="BU1364">
            <v>0</v>
          </cell>
          <cell r="BV1364">
            <v>79400</v>
          </cell>
          <cell r="BX1364">
            <v>0</v>
          </cell>
          <cell r="CV1364">
            <v>0</v>
          </cell>
          <cell r="CW1364">
            <v>0</v>
          </cell>
        </row>
        <row r="1365">
          <cell r="B1365" t="str">
            <v>สบอ.7 (นครราชสีมา)</v>
          </cell>
          <cell r="O1365">
            <v>0</v>
          </cell>
          <cell r="P1365">
            <v>0</v>
          </cell>
          <cell r="S1365">
            <v>0</v>
          </cell>
          <cell r="V1365">
            <v>1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N1365">
            <v>0</v>
          </cell>
          <cell r="AO1365">
            <v>0</v>
          </cell>
          <cell r="AP1365">
            <v>0</v>
          </cell>
          <cell r="BU1365">
            <v>0</v>
          </cell>
          <cell r="BV1365">
            <v>64500</v>
          </cell>
          <cell r="BX1365">
            <v>21</v>
          </cell>
          <cell r="CV1365">
            <v>0</v>
          </cell>
          <cell r="CW1365">
            <v>0</v>
          </cell>
        </row>
        <row r="1366">
          <cell r="B1366" t="str">
            <v>อช.ภูผายล</v>
          </cell>
          <cell r="O1366">
            <v>0</v>
          </cell>
          <cell r="P1366">
            <v>1</v>
          </cell>
          <cell r="S1366">
            <v>0</v>
          </cell>
          <cell r="V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N1366">
            <v>4</v>
          </cell>
          <cell r="AO1366">
            <v>0</v>
          </cell>
          <cell r="AP1366">
            <v>73</v>
          </cell>
          <cell r="BU1366">
            <v>0</v>
          </cell>
          <cell r="BV1366">
            <v>0</v>
          </cell>
          <cell r="BX1366">
            <v>0</v>
          </cell>
          <cell r="CV1366">
            <v>0</v>
          </cell>
          <cell r="CW1366">
            <v>0</v>
          </cell>
        </row>
        <row r="1367">
          <cell r="B1367" t="str">
            <v>อช.ภูผาเทิบ</v>
          </cell>
          <cell r="O1367">
            <v>0</v>
          </cell>
          <cell r="P1367">
            <v>0</v>
          </cell>
          <cell r="S1367">
            <v>0</v>
          </cell>
          <cell r="V1367">
            <v>1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N1367">
            <v>0</v>
          </cell>
          <cell r="AO1367">
            <v>0</v>
          </cell>
          <cell r="AP1367">
            <v>0</v>
          </cell>
          <cell r="BU1367">
            <v>0</v>
          </cell>
          <cell r="BV1367">
            <v>0</v>
          </cell>
          <cell r="BX1367">
            <v>0</v>
          </cell>
          <cell r="CV1367">
            <v>0</v>
          </cell>
          <cell r="CW1367">
            <v>0</v>
          </cell>
        </row>
        <row r="1368">
          <cell r="B1368" t="str">
            <v>ขสป.ภูเขียว</v>
          </cell>
          <cell r="O1368">
            <v>2</v>
          </cell>
          <cell r="P1368">
            <v>0</v>
          </cell>
          <cell r="S1368">
            <v>0</v>
          </cell>
          <cell r="V1368">
            <v>1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N1368">
            <v>0</v>
          </cell>
          <cell r="AO1368">
            <v>0</v>
          </cell>
          <cell r="AP1368">
            <v>0</v>
          </cell>
          <cell r="BU1368">
            <v>0</v>
          </cell>
          <cell r="BV1368">
            <v>0</v>
          </cell>
          <cell r="BX1368">
            <v>0</v>
          </cell>
          <cell r="CV1368">
            <v>1</v>
          </cell>
          <cell r="CW1368">
            <v>0.4</v>
          </cell>
        </row>
        <row r="1369">
          <cell r="B1369" t="str">
            <v>อช.ทับลาน</v>
          </cell>
          <cell r="O1369">
            <v>24</v>
          </cell>
          <cell r="P1369">
            <v>0</v>
          </cell>
          <cell r="S1369">
            <v>1</v>
          </cell>
          <cell r="V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N1369">
            <v>0</v>
          </cell>
          <cell r="AO1369">
            <v>0</v>
          </cell>
          <cell r="AP1369">
            <v>0</v>
          </cell>
          <cell r="BU1369">
            <v>0</v>
          </cell>
          <cell r="BV1369">
            <v>0</v>
          </cell>
          <cell r="BX1369">
            <v>0</v>
          </cell>
          <cell r="CV1369">
            <v>0</v>
          </cell>
          <cell r="CW1369">
            <v>0</v>
          </cell>
        </row>
        <row r="1370">
          <cell r="B1370" t="str">
            <v>อช.เขาใหญ่</v>
          </cell>
          <cell r="O1370">
            <v>4</v>
          </cell>
          <cell r="P1370">
            <v>0</v>
          </cell>
          <cell r="S1370">
            <v>0</v>
          </cell>
          <cell r="V1370">
            <v>1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N1370">
            <v>0</v>
          </cell>
          <cell r="AO1370">
            <v>0</v>
          </cell>
          <cell r="AP1370">
            <v>0</v>
          </cell>
          <cell r="BU1370">
            <v>0</v>
          </cell>
          <cell r="BV1370">
            <v>0</v>
          </cell>
          <cell r="BX1370">
            <v>0</v>
          </cell>
          <cell r="CV1370">
            <v>1</v>
          </cell>
          <cell r="CW1370">
            <v>0</v>
          </cell>
        </row>
        <row r="1371">
          <cell r="B1371" t="str">
            <v>อช.น้ำหนาว</v>
          </cell>
          <cell r="O1371">
            <v>0</v>
          </cell>
          <cell r="P1371">
            <v>0</v>
          </cell>
          <cell r="S1371">
            <v>0</v>
          </cell>
          <cell r="V1371">
            <v>1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N1371">
            <v>0</v>
          </cell>
          <cell r="AO1371">
            <v>0</v>
          </cell>
          <cell r="AP1371">
            <v>0</v>
          </cell>
          <cell r="BU1371">
            <v>0</v>
          </cell>
          <cell r="BV1371">
            <v>600</v>
          </cell>
          <cell r="BX1371">
            <v>1</v>
          </cell>
          <cell r="CV1371">
            <v>0</v>
          </cell>
          <cell r="CW1371">
            <v>0</v>
          </cell>
        </row>
        <row r="1372">
          <cell r="B1372" t="str">
            <v>อช.น้ำพอง</v>
          </cell>
          <cell r="O1372">
            <v>1</v>
          </cell>
          <cell r="P1372">
            <v>0</v>
          </cell>
          <cell r="S1372">
            <v>0</v>
          </cell>
          <cell r="V1372">
            <v>1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N1372">
            <v>0</v>
          </cell>
          <cell r="AO1372">
            <v>0</v>
          </cell>
          <cell r="AP1372">
            <v>0</v>
          </cell>
          <cell r="BU1372">
            <v>0</v>
          </cell>
          <cell r="BV1372">
            <v>2300</v>
          </cell>
          <cell r="BX1372">
            <v>0</v>
          </cell>
          <cell r="CV1372">
            <v>0</v>
          </cell>
          <cell r="CW1372">
            <v>0</v>
          </cell>
        </row>
        <row r="1373">
          <cell r="B1373" t="str">
            <v>อช.น้ำพอง</v>
          </cell>
          <cell r="O1373">
            <v>1</v>
          </cell>
          <cell r="P1373">
            <v>0</v>
          </cell>
          <cell r="S1373">
            <v>0</v>
          </cell>
          <cell r="V1373">
            <v>1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N1373">
            <v>0</v>
          </cell>
          <cell r="AO1373">
            <v>0</v>
          </cell>
          <cell r="AP1373">
            <v>0</v>
          </cell>
          <cell r="BU1373">
            <v>0</v>
          </cell>
          <cell r="BV1373">
            <v>300</v>
          </cell>
          <cell r="BX1373">
            <v>0</v>
          </cell>
          <cell r="CV1373">
            <v>1</v>
          </cell>
          <cell r="CW1373">
            <v>0</v>
          </cell>
        </row>
        <row r="1374">
          <cell r="B1374" t="str">
            <v>อช.ภูกระดึง</v>
          </cell>
          <cell r="O1374">
            <v>2</v>
          </cell>
          <cell r="P1374">
            <v>0</v>
          </cell>
          <cell r="S1374">
            <v>0</v>
          </cell>
          <cell r="V1374">
            <v>1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N1374">
            <v>0</v>
          </cell>
          <cell r="AO1374">
            <v>0</v>
          </cell>
          <cell r="AP1374">
            <v>0</v>
          </cell>
          <cell r="BU1374">
            <v>0</v>
          </cell>
          <cell r="BV1374">
            <v>0</v>
          </cell>
          <cell r="BX1374">
            <v>0</v>
          </cell>
          <cell r="CV1374">
            <v>1</v>
          </cell>
          <cell r="CW1374">
            <v>0.02</v>
          </cell>
        </row>
        <row r="1375">
          <cell r="B1375" t="str">
            <v>สปป.2 (ภาคตะวันออกเฉียงเหนือ)</v>
          </cell>
          <cell r="O1375">
            <v>0</v>
          </cell>
          <cell r="P1375">
            <v>0</v>
          </cell>
          <cell r="S1375">
            <v>1</v>
          </cell>
          <cell r="V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12</v>
          </cell>
          <cell r="AF1375">
            <v>4.3499999999999996</v>
          </cell>
          <cell r="AG1375">
            <v>0</v>
          </cell>
          <cell r="AH1375">
            <v>0</v>
          </cell>
          <cell r="AN1375">
            <v>0</v>
          </cell>
          <cell r="AO1375">
            <v>0</v>
          </cell>
          <cell r="AP1375">
            <v>0</v>
          </cell>
          <cell r="BU1375">
            <v>0</v>
          </cell>
          <cell r="BV1375">
            <v>76125</v>
          </cell>
          <cell r="BX1375">
            <v>0</v>
          </cell>
          <cell r="CV1375">
            <v>0</v>
          </cell>
          <cell r="CW1375">
            <v>0</v>
          </cell>
        </row>
        <row r="1376">
          <cell r="B1376" t="str">
            <v>สปป.2 (ภาคตะวันออกเฉียงเหนือ)</v>
          </cell>
          <cell r="O1376">
            <v>0</v>
          </cell>
          <cell r="P1376">
            <v>0</v>
          </cell>
          <cell r="S1376">
            <v>0</v>
          </cell>
          <cell r="V1376">
            <v>1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N1376">
            <v>0</v>
          </cell>
          <cell r="AO1376">
            <v>0</v>
          </cell>
          <cell r="AP1376">
            <v>0</v>
          </cell>
          <cell r="BU1376">
            <v>0</v>
          </cell>
          <cell r="BV1376">
            <v>0</v>
          </cell>
          <cell r="BX1376">
            <v>0</v>
          </cell>
          <cell r="CV1376" t="str">
            <v>4 ขา</v>
          </cell>
          <cell r="CW1376">
            <v>0</v>
          </cell>
        </row>
        <row r="1377">
          <cell r="B1377" t="str">
            <v>อช.ภูจองนายอย</v>
          </cell>
          <cell r="O1377">
            <v>1</v>
          </cell>
          <cell r="P1377">
            <v>0</v>
          </cell>
          <cell r="S1377">
            <v>1</v>
          </cell>
          <cell r="V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5</v>
          </cell>
          <cell r="AF1377">
            <v>3.7999999999999999E-2</v>
          </cell>
          <cell r="AG1377">
            <v>0</v>
          </cell>
          <cell r="AH1377">
            <v>0</v>
          </cell>
          <cell r="AN1377">
            <v>0</v>
          </cell>
          <cell r="AO1377">
            <v>0</v>
          </cell>
          <cell r="AP1377">
            <v>0</v>
          </cell>
          <cell r="BU1377">
            <v>0</v>
          </cell>
          <cell r="BV1377">
            <v>19000</v>
          </cell>
          <cell r="BX1377">
            <v>0</v>
          </cell>
          <cell r="CV1377">
            <v>0</v>
          </cell>
          <cell r="CW1377">
            <v>0</v>
          </cell>
        </row>
        <row r="1378">
          <cell r="B1378" t="str">
            <v>ขสป.บุณฑริก-ยอดมน</v>
          </cell>
          <cell r="O1378">
            <v>1</v>
          </cell>
          <cell r="P1378">
            <v>0</v>
          </cell>
          <cell r="S1378">
            <v>0</v>
          </cell>
          <cell r="V1378">
            <v>1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N1378">
            <v>0</v>
          </cell>
          <cell r="AO1378">
            <v>0</v>
          </cell>
          <cell r="AP1378">
            <v>0</v>
          </cell>
          <cell r="BU1378">
            <v>0</v>
          </cell>
          <cell r="BV1378">
            <v>1500</v>
          </cell>
          <cell r="BX1378">
            <v>0</v>
          </cell>
          <cell r="CV1378">
            <v>3</v>
          </cell>
          <cell r="CW1378">
            <v>0</v>
          </cell>
        </row>
        <row r="1379">
          <cell r="B1379" t="str">
            <v>ขสป.บุณฑริก-ยอดมน</v>
          </cell>
          <cell r="O1379">
            <v>0</v>
          </cell>
          <cell r="P1379">
            <v>0</v>
          </cell>
          <cell r="S1379">
            <v>1</v>
          </cell>
          <cell r="V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17</v>
          </cell>
          <cell r="AH1379">
            <v>0.8</v>
          </cell>
          <cell r="AN1379">
            <v>0</v>
          </cell>
          <cell r="AO1379">
            <v>0</v>
          </cell>
          <cell r="AP1379">
            <v>0</v>
          </cell>
          <cell r="BU1379">
            <v>0</v>
          </cell>
          <cell r="BV1379">
            <v>80000</v>
          </cell>
          <cell r="BX1379">
            <v>0</v>
          </cell>
          <cell r="CV1379">
            <v>0</v>
          </cell>
          <cell r="CW1379">
            <v>0</v>
          </cell>
        </row>
        <row r="1380">
          <cell r="B1380" t="str">
            <v>อช.ภูผายา (เตรียมการ)</v>
          </cell>
          <cell r="O1380">
            <v>0</v>
          </cell>
          <cell r="P1380">
            <v>1</v>
          </cell>
          <cell r="S1380">
            <v>0</v>
          </cell>
          <cell r="V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N1380">
            <v>47</v>
          </cell>
          <cell r="AO1380">
            <v>0</v>
          </cell>
          <cell r="AP1380">
            <v>8</v>
          </cell>
          <cell r="BU1380">
            <v>0</v>
          </cell>
          <cell r="BV1380">
            <v>0</v>
          </cell>
          <cell r="BX1380">
            <v>0</v>
          </cell>
          <cell r="CV1380">
            <v>0</v>
          </cell>
          <cell r="CW1380">
            <v>0</v>
          </cell>
        </row>
        <row r="1381">
          <cell r="B1381" t="str">
            <v>ขสป.ภูเขียว</v>
          </cell>
          <cell r="O1381">
            <v>1</v>
          </cell>
          <cell r="P1381">
            <v>0</v>
          </cell>
          <cell r="S1381">
            <v>1</v>
          </cell>
          <cell r="V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13</v>
          </cell>
          <cell r="AF1381">
            <v>0.32</v>
          </cell>
          <cell r="AG1381">
            <v>0</v>
          </cell>
          <cell r="AH1381">
            <v>0</v>
          </cell>
          <cell r="AN1381">
            <v>0</v>
          </cell>
          <cell r="AO1381">
            <v>0</v>
          </cell>
          <cell r="AP1381">
            <v>0</v>
          </cell>
          <cell r="BU1381">
            <v>0</v>
          </cell>
          <cell r="BV1381">
            <v>3000</v>
          </cell>
          <cell r="BX1381">
            <v>0</v>
          </cell>
          <cell r="CV1381">
            <v>0</v>
          </cell>
          <cell r="CW1381">
            <v>0</v>
          </cell>
        </row>
        <row r="1382">
          <cell r="B1382" t="str">
            <v>ขสป.ห้วยทับทัน-ห้วยสำราญ</v>
          </cell>
          <cell r="O1382">
            <v>0</v>
          </cell>
          <cell r="P1382">
            <v>0</v>
          </cell>
          <cell r="S1382">
            <v>0</v>
          </cell>
          <cell r="V1382">
            <v>1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N1382">
            <v>0</v>
          </cell>
          <cell r="AO1382">
            <v>0</v>
          </cell>
          <cell r="AP1382">
            <v>0</v>
          </cell>
          <cell r="BU1382">
            <v>0</v>
          </cell>
          <cell r="BV1382">
            <v>0</v>
          </cell>
          <cell r="BX1382">
            <v>0</v>
          </cell>
          <cell r="CV1382">
            <v>1</v>
          </cell>
          <cell r="CW1382">
            <v>0</v>
          </cell>
        </row>
        <row r="1383">
          <cell r="B1383" t="str">
            <v>ขสป.ห้วยทับทัน-ห้วยสำราญ</v>
          </cell>
          <cell r="O1383">
            <v>0</v>
          </cell>
          <cell r="P1383">
            <v>0</v>
          </cell>
          <cell r="S1383">
            <v>1</v>
          </cell>
          <cell r="V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N1383">
            <v>0</v>
          </cell>
          <cell r="AO1383">
            <v>0</v>
          </cell>
          <cell r="AP1383">
            <v>0</v>
          </cell>
          <cell r="BU1383">
            <v>0</v>
          </cell>
          <cell r="BV1383">
            <v>0</v>
          </cell>
          <cell r="BX1383">
            <v>0</v>
          </cell>
          <cell r="CV1383">
            <v>0</v>
          </cell>
          <cell r="CW1383">
            <v>0</v>
          </cell>
        </row>
        <row r="1384">
          <cell r="B1384" t="str">
            <v>ขสป.ห้วยศาลา</v>
          </cell>
          <cell r="O1384">
            <v>1</v>
          </cell>
          <cell r="P1384">
            <v>0</v>
          </cell>
          <cell r="S1384">
            <v>0</v>
          </cell>
          <cell r="V1384">
            <v>1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N1384">
            <v>0</v>
          </cell>
          <cell r="AO1384">
            <v>0</v>
          </cell>
          <cell r="AP1384">
            <v>0</v>
          </cell>
          <cell r="BU1384">
            <v>0</v>
          </cell>
          <cell r="BV1384">
            <v>0</v>
          </cell>
          <cell r="BX1384">
            <v>0</v>
          </cell>
          <cell r="CV1384">
            <v>4</v>
          </cell>
          <cell r="CW1384">
            <v>10.199999999999999</v>
          </cell>
        </row>
        <row r="1385">
          <cell r="B1385" t="str">
            <v>อช.น้ำพอง</v>
          </cell>
          <cell r="O1385">
            <v>1</v>
          </cell>
          <cell r="P1385">
            <v>0</v>
          </cell>
          <cell r="S1385">
            <v>0</v>
          </cell>
          <cell r="V1385">
            <v>1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N1385">
            <v>0</v>
          </cell>
          <cell r="AO1385">
            <v>0</v>
          </cell>
          <cell r="AP1385">
            <v>0</v>
          </cell>
          <cell r="BU1385">
            <v>0</v>
          </cell>
          <cell r="BV1385">
            <v>2000</v>
          </cell>
          <cell r="BX1385">
            <v>1</v>
          </cell>
          <cell r="CV1385">
            <v>0</v>
          </cell>
          <cell r="CW1385">
            <v>0</v>
          </cell>
        </row>
        <row r="1386">
          <cell r="B1386" t="str">
            <v>ขสป.ห้วยทับทัน-ห้วยสำราญ</v>
          </cell>
          <cell r="O1386">
            <v>0</v>
          </cell>
          <cell r="P1386">
            <v>0</v>
          </cell>
          <cell r="S1386">
            <v>1</v>
          </cell>
          <cell r="V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3</v>
          </cell>
          <cell r="AF1386">
            <v>0.245</v>
          </cell>
          <cell r="AG1386">
            <v>0</v>
          </cell>
          <cell r="AH1386">
            <v>0</v>
          </cell>
          <cell r="AN1386">
            <v>0</v>
          </cell>
          <cell r="AO1386">
            <v>0</v>
          </cell>
          <cell r="AP1386">
            <v>0</v>
          </cell>
          <cell r="BU1386">
            <v>0</v>
          </cell>
          <cell r="BV1386">
            <v>61250</v>
          </cell>
          <cell r="BX1386">
            <v>0</v>
          </cell>
          <cell r="CV1386">
            <v>0</v>
          </cell>
          <cell r="CW1386">
            <v>0</v>
          </cell>
        </row>
        <row r="1387">
          <cell r="B1387" t="str">
            <v>อช.ป่าหินงาม</v>
          </cell>
          <cell r="O1387">
            <v>1</v>
          </cell>
          <cell r="P1387">
            <v>1</v>
          </cell>
          <cell r="S1387">
            <v>0</v>
          </cell>
          <cell r="V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N1387">
            <v>0</v>
          </cell>
          <cell r="AO1387">
            <v>3</v>
          </cell>
          <cell r="AP1387">
            <v>4</v>
          </cell>
          <cell r="BU1387">
            <v>0</v>
          </cell>
          <cell r="BV1387">
            <v>0</v>
          </cell>
          <cell r="BX1387">
            <v>0</v>
          </cell>
          <cell r="CV1387">
            <v>0</v>
          </cell>
          <cell r="CW1387">
            <v>0</v>
          </cell>
        </row>
        <row r="1388">
          <cell r="B1388" t="str">
            <v>อช.นายูง-น้ำโสม (เตรียมการ)</v>
          </cell>
          <cell r="O1388">
            <v>0</v>
          </cell>
          <cell r="P1388">
            <v>1</v>
          </cell>
          <cell r="S1388">
            <v>0</v>
          </cell>
          <cell r="V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N1388">
            <v>19</v>
          </cell>
          <cell r="AO1388">
            <v>0</v>
          </cell>
          <cell r="AP1388">
            <v>60</v>
          </cell>
          <cell r="BU1388">
            <v>0</v>
          </cell>
          <cell r="BV1388">
            <v>0</v>
          </cell>
          <cell r="BX1388">
            <v>0</v>
          </cell>
          <cell r="CV1388">
            <v>0</v>
          </cell>
          <cell r="CW1388">
            <v>0</v>
          </cell>
        </row>
        <row r="1389">
          <cell r="B1389" t="str">
            <v>อช.ภูแลนคา</v>
          </cell>
          <cell r="O1389">
            <v>0</v>
          </cell>
          <cell r="P1389">
            <v>0</v>
          </cell>
          <cell r="S1389">
            <v>1</v>
          </cell>
          <cell r="V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88</v>
          </cell>
          <cell r="AH1389">
            <v>4.49</v>
          </cell>
          <cell r="AN1389">
            <v>0</v>
          </cell>
          <cell r="AO1389">
            <v>0</v>
          </cell>
          <cell r="AP1389">
            <v>0</v>
          </cell>
          <cell r="BU1389">
            <v>0</v>
          </cell>
          <cell r="BV1389">
            <v>314300</v>
          </cell>
          <cell r="BX1389">
            <v>0</v>
          </cell>
          <cell r="CV1389">
            <v>0</v>
          </cell>
          <cell r="CW1389">
            <v>0</v>
          </cell>
        </row>
        <row r="1390">
          <cell r="B1390" t="str">
            <v>อช.น้ำพอง</v>
          </cell>
          <cell r="O1390">
            <v>1</v>
          </cell>
          <cell r="P1390">
            <v>1</v>
          </cell>
          <cell r="S1390">
            <v>0</v>
          </cell>
          <cell r="V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N1390">
            <v>0</v>
          </cell>
          <cell r="AO1390">
            <v>2</v>
          </cell>
          <cell r="AP1390">
            <v>11</v>
          </cell>
          <cell r="BU1390">
            <v>0</v>
          </cell>
          <cell r="BV1390">
            <v>0</v>
          </cell>
          <cell r="BX1390">
            <v>0</v>
          </cell>
          <cell r="CV1390">
            <v>0</v>
          </cell>
          <cell r="CW1390">
            <v>0</v>
          </cell>
        </row>
        <row r="1391">
          <cell r="B1391" t="str">
            <v>อช.นายูง-น้ำโสม (เตรียมการ)</v>
          </cell>
          <cell r="O1391">
            <v>0</v>
          </cell>
          <cell r="P1391">
            <v>1</v>
          </cell>
          <cell r="S1391">
            <v>0</v>
          </cell>
          <cell r="V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N1391">
            <v>21</v>
          </cell>
          <cell r="AO1391">
            <v>1</v>
          </cell>
          <cell r="AP1391">
            <v>60</v>
          </cell>
          <cell r="BU1391">
            <v>0</v>
          </cell>
          <cell r="BV1391">
            <v>0</v>
          </cell>
          <cell r="BX1391">
            <v>0</v>
          </cell>
          <cell r="CV1391">
            <v>0</v>
          </cell>
          <cell r="CW1391">
            <v>0</v>
          </cell>
        </row>
        <row r="1392">
          <cell r="B1392" t="str">
            <v>อช.นายูง-น้ำโสม (เตรียมการ)</v>
          </cell>
          <cell r="O1392">
            <v>0</v>
          </cell>
          <cell r="P1392">
            <v>1</v>
          </cell>
          <cell r="S1392">
            <v>0</v>
          </cell>
          <cell r="V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N1392">
            <v>2</v>
          </cell>
          <cell r="AO1392">
            <v>2</v>
          </cell>
          <cell r="AP1392">
            <v>68</v>
          </cell>
          <cell r="BU1392">
            <v>0</v>
          </cell>
          <cell r="BV1392">
            <v>0</v>
          </cell>
          <cell r="BX1392">
            <v>0</v>
          </cell>
          <cell r="CV1392">
            <v>0</v>
          </cell>
          <cell r="CW1392">
            <v>0</v>
          </cell>
        </row>
        <row r="1393">
          <cell r="B1393" t="str">
            <v>อช.น้ำพอง</v>
          </cell>
          <cell r="O1393">
            <v>1</v>
          </cell>
          <cell r="P1393">
            <v>1</v>
          </cell>
          <cell r="S1393">
            <v>0</v>
          </cell>
          <cell r="V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N1393">
            <v>0</v>
          </cell>
          <cell r="AO1393">
            <v>3</v>
          </cell>
          <cell r="AP1393">
            <v>99.6</v>
          </cell>
          <cell r="BU1393">
            <v>0</v>
          </cell>
          <cell r="BV1393">
            <v>0</v>
          </cell>
          <cell r="BX1393">
            <v>0</v>
          </cell>
          <cell r="CV1393">
            <v>0</v>
          </cell>
          <cell r="CW1393">
            <v>0</v>
          </cell>
        </row>
        <row r="1394">
          <cell r="B1394" t="str">
            <v>อช.เขาใหญ่</v>
          </cell>
          <cell r="O1394">
            <v>1</v>
          </cell>
          <cell r="P1394">
            <v>0</v>
          </cell>
          <cell r="S1394">
            <v>1</v>
          </cell>
          <cell r="V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N1394">
            <v>0</v>
          </cell>
          <cell r="AO1394">
            <v>0</v>
          </cell>
          <cell r="AP1394">
            <v>0</v>
          </cell>
          <cell r="BU1394">
            <v>0</v>
          </cell>
          <cell r="BV1394">
            <v>3650</v>
          </cell>
          <cell r="BX1394">
            <v>0</v>
          </cell>
          <cell r="CV1394">
            <v>0</v>
          </cell>
          <cell r="CW1394">
            <v>0</v>
          </cell>
        </row>
        <row r="1395">
          <cell r="B1395" t="str">
            <v>อช.นายูง-น้ำโสม (เตรียมการ)</v>
          </cell>
          <cell r="O1395">
            <v>0</v>
          </cell>
          <cell r="P1395">
            <v>1</v>
          </cell>
          <cell r="S1395">
            <v>0</v>
          </cell>
          <cell r="V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N1395">
            <v>23</v>
          </cell>
          <cell r="AO1395">
            <v>0</v>
          </cell>
          <cell r="AP1395">
            <v>96</v>
          </cell>
          <cell r="BU1395">
            <v>0</v>
          </cell>
          <cell r="BV1395">
            <v>0</v>
          </cell>
          <cell r="BX1395">
            <v>0</v>
          </cell>
          <cell r="CV1395">
            <v>0</v>
          </cell>
          <cell r="CW1395">
            <v>0</v>
          </cell>
        </row>
        <row r="1396">
          <cell r="B1396" t="str">
            <v>อช.เขาใหญ่</v>
          </cell>
          <cell r="O1396">
            <v>1</v>
          </cell>
          <cell r="P1396">
            <v>0</v>
          </cell>
          <cell r="S1396">
            <v>1</v>
          </cell>
          <cell r="V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N1396">
            <v>0</v>
          </cell>
          <cell r="AO1396">
            <v>0</v>
          </cell>
          <cell r="AP1396">
            <v>0</v>
          </cell>
          <cell r="BU1396">
            <v>0</v>
          </cell>
          <cell r="BV1396">
            <v>25000</v>
          </cell>
          <cell r="BX1396">
            <v>0</v>
          </cell>
          <cell r="CV1396">
            <v>0</v>
          </cell>
          <cell r="CW1396">
            <v>0</v>
          </cell>
        </row>
        <row r="1397">
          <cell r="B1397" t="str">
            <v>ขสป.พนมดงรัก</v>
          </cell>
          <cell r="O1397">
            <v>6</v>
          </cell>
          <cell r="P1397">
            <v>0</v>
          </cell>
          <cell r="S1397">
            <v>1</v>
          </cell>
          <cell r="V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N1397">
            <v>0</v>
          </cell>
          <cell r="AO1397">
            <v>0</v>
          </cell>
          <cell r="AP1397">
            <v>0</v>
          </cell>
          <cell r="BU1397">
            <v>0</v>
          </cell>
          <cell r="BV1397">
            <v>1920</v>
          </cell>
          <cell r="BX1397">
            <v>0</v>
          </cell>
          <cell r="CV1397">
            <v>0</v>
          </cell>
          <cell r="CW1397">
            <v>0</v>
          </cell>
        </row>
        <row r="1398">
          <cell r="B1398" t="str">
            <v>อช.ภูหินร่องกล้า</v>
          </cell>
          <cell r="O1398">
            <v>1</v>
          </cell>
          <cell r="P1398">
            <v>0</v>
          </cell>
          <cell r="S1398">
            <v>0</v>
          </cell>
          <cell r="V1398">
            <v>1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N1398">
            <v>0</v>
          </cell>
          <cell r="AO1398">
            <v>0</v>
          </cell>
          <cell r="AP1398">
            <v>0</v>
          </cell>
          <cell r="BU1398">
            <v>0</v>
          </cell>
          <cell r="BV1398">
            <v>450</v>
          </cell>
          <cell r="BX1398">
            <v>0</v>
          </cell>
          <cell r="CV1398">
            <v>3</v>
          </cell>
          <cell r="CW1398">
            <v>0</v>
          </cell>
        </row>
        <row r="1399">
          <cell r="B1399" t="str">
            <v>อช.ผาแต้ม</v>
          </cell>
          <cell r="O1399">
            <v>0</v>
          </cell>
          <cell r="P1399">
            <v>0</v>
          </cell>
          <cell r="S1399">
            <v>0</v>
          </cell>
          <cell r="V1399">
            <v>1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N1399">
            <v>0</v>
          </cell>
          <cell r="AO1399">
            <v>0</v>
          </cell>
          <cell r="AP1399">
            <v>0</v>
          </cell>
          <cell r="BU1399">
            <v>0</v>
          </cell>
          <cell r="BV1399">
            <v>0</v>
          </cell>
          <cell r="BX1399">
            <v>0</v>
          </cell>
          <cell r="CV1399">
            <v>0</v>
          </cell>
          <cell r="CW1399">
            <v>0</v>
          </cell>
        </row>
        <row r="1400">
          <cell r="B1400" t="str">
            <v>ขสป.บุณฑริก-ยอดมน</v>
          </cell>
          <cell r="O1400">
            <v>1</v>
          </cell>
          <cell r="P1400">
            <v>0</v>
          </cell>
          <cell r="S1400">
            <v>0</v>
          </cell>
          <cell r="V1400">
            <v>1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N1400">
            <v>0</v>
          </cell>
          <cell r="AO1400">
            <v>0</v>
          </cell>
          <cell r="AP1400">
            <v>0</v>
          </cell>
          <cell r="BU1400">
            <v>0</v>
          </cell>
          <cell r="BV1400">
            <v>5850</v>
          </cell>
          <cell r="BX1400">
            <v>0</v>
          </cell>
          <cell r="CV1400">
            <v>7</v>
          </cell>
          <cell r="CW1400">
            <v>0</v>
          </cell>
        </row>
        <row r="1401">
          <cell r="B1401" t="str">
            <v>ขสป.ห้วยศาลา</v>
          </cell>
          <cell r="O1401">
            <v>1</v>
          </cell>
          <cell r="P1401">
            <v>0</v>
          </cell>
          <cell r="S1401">
            <v>0</v>
          </cell>
          <cell r="V1401">
            <v>1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N1401">
            <v>0</v>
          </cell>
          <cell r="AO1401">
            <v>0</v>
          </cell>
          <cell r="AP1401">
            <v>0</v>
          </cell>
          <cell r="BU1401">
            <v>0</v>
          </cell>
          <cell r="BV1401">
            <v>100</v>
          </cell>
          <cell r="BX1401">
            <v>0</v>
          </cell>
          <cell r="CV1401">
            <v>1</v>
          </cell>
          <cell r="CW1401">
            <v>0.2</v>
          </cell>
        </row>
        <row r="1402">
          <cell r="B1402" t="str">
            <v>ขสป.ภูสีฐาน</v>
          </cell>
          <cell r="O1402">
            <v>1</v>
          </cell>
          <cell r="P1402">
            <v>0</v>
          </cell>
          <cell r="S1402">
            <v>1</v>
          </cell>
          <cell r="V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1</v>
          </cell>
          <cell r="AH1402">
            <v>0.13</v>
          </cell>
          <cell r="AN1402">
            <v>0</v>
          </cell>
          <cell r="AO1402">
            <v>0</v>
          </cell>
          <cell r="AP1402">
            <v>0</v>
          </cell>
          <cell r="BU1402">
            <v>0</v>
          </cell>
          <cell r="BV1402">
            <v>13000</v>
          </cell>
          <cell r="BX1402">
            <v>0</v>
          </cell>
          <cell r="CV1402">
            <v>0</v>
          </cell>
          <cell r="CW1402">
            <v>0</v>
          </cell>
        </row>
        <row r="1403">
          <cell r="B1403" t="str">
            <v>อช.ภูพาน</v>
          </cell>
          <cell r="O1403">
            <v>0</v>
          </cell>
          <cell r="P1403">
            <v>0</v>
          </cell>
          <cell r="S1403">
            <v>1</v>
          </cell>
          <cell r="V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3</v>
          </cell>
          <cell r="AF1403">
            <v>0.106</v>
          </cell>
          <cell r="AG1403">
            <v>0</v>
          </cell>
          <cell r="AH1403">
            <v>0</v>
          </cell>
          <cell r="AN1403">
            <v>0</v>
          </cell>
          <cell r="AO1403">
            <v>0</v>
          </cell>
          <cell r="AP1403">
            <v>0</v>
          </cell>
          <cell r="BU1403">
            <v>0</v>
          </cell>
          <cell r="BV1403">
            <v>10600</v>
          </cell>
          <cell r="BX1403">
            <v>0</v>
          </cell>
          <cell r="CV1403">
            <v>0</v>
          </cell>
          <cell r="CW1403">
            <v>0</v>
          </cell>
        </row>
        <row r="1404">
          <cell r="B1404" t="str">
            <v>อช.ภูพาน</v>
          </cell>
          <cell r="O1404">
            <v>1</v>
          </cell>
          <cell r="P1404">
            <v>0</v>
          </cell>
          <cell r="S1404">
            <v>0</v>
          </cell>
          <cell r="V1404">
            <v>1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N1404">
            <v>0</v>
          </cell>
          <cell r="AO1404">
            <v>0</v>
          </cell>
          <cell r="AP1404">
            <v>0</v>
          </cell>
          <cell r="BU1404">
            <v>0</v>
          </cell>
          <cell r="BV1404">
            <v>2300</v>
          </cell>
          <cell r="BX1404">
            <v>0</v>
          </cell>
          <cell r="CV1404">
            <v>1</v>
          </cell>
          <cell r="CW1404">
            <v>0.8</v>
          </cell>
        </row>
        <row r="1405">
          <cell r="B1405" t="str">
            <v>อช.ทับลาน</v>
          </cell>
          <cell r="O1405">
            <v>1</v>
          </cell>
          <cell r="P1405">
            <v>1</v>
          </cell>
          <cell r="S1405">
            <v>0</v>
          </cell>
          <cell r="V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N1405">
            <v>4</v>
          </cell>
          <cell r="AO1405">
            <v>2</v>
          </cell>
          <cell r="AP1405">
            <v>76</v>
          </cell>
          <cell r="BU1405">
            <v>0</v>
          </cell>
          <cell r="BV1405">
            <v>0</v>
          </cell>
          <cell r="BX1405">
            <v>0</v>
          </cell>
          <cell r="CV1405">
            <v>0</v>
          </cell>
          <cell r="CW1405">
            <v>0</v>
          </cell>
        </row>
        <row r="1406">
          <cell r="B1406" t="str">
            <v>อช.ทับลาน</v>
          </cell>
          <cell r="O1406">
            <v>1</v>
          </cell>
          <cell r="P1406">
            <v>0</v>
          </cell>
          <cell r="S1406">
            <v>0</v>
          </cell>
          <cell r="V1406">
            <v>1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N1406">
            <v>0</v>
          </cell>
          <cell r="AO1406">
            <v>0</v>
          </cell>
          <cell r="AP1406">
            <v>0</v>
          </cell>
          <cell r="BU1406">
            <v>0</v>
          </cell>
          <cell r="BV1406">
            <v>0</v>
          </cell>
          <cell r="BX1406">
            <v>0</v>
          </cell>
          <cell r="CV1406">
            <v>0</v>
          </cell>
          <cell r="CW1406">
            <v>0</v>
          </cell>
        </row>
        <row r="1407">
          <cell r="B1407" t="str">
            <v>อช.ทับลาน</v>
          </cell>
          <cell r="O1407">
            <v>1</v>
          </cell>
          <cell r="P1407">
            <v>0</v>
          </cell>
          <cell r="S1407">
            <v>0</v>
          </cell>
          <cell r="V1407">
            <v>1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N1407">
            <v>0</v>
          </cell>
          <cell r="AO1407">
            <v>0</v>
          </cell>
          <cell r="AP1407">
            <v>0</v>
          </cell>
          <cell r="BU1407">
            <v>0</v>
          </cell>
          <cell r="BV1407">
            <v>0</v>
          </cell>
          <cell r="BX1407">
            <v>0</v>
          </cell>
          <cell r="CV1407">
            <v>0</v>
          </cell>
          <cell r="CW1407">
            <v>0</v>
          </cell>
        </row>
        <row r="1408">
          <cell r="B1408" t="str">
            <v>อช.ทับลาน</v>
          </cell>
          <cell r="O1408">
            <v>1</v>
          </cell>
          <cell r="P1408">
            <v>0</v>
          </cell>
          <cell r="S1408">
            <v>0</v>
          </cell>
          <cell r="V1408">
            <v>1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N1408">
            <v>0</v>
          </cell>
          <cell r="AO1408">
            <v>0</v>
          </cell>
          <cell r="AP1408">
            <v>0</v>
          </cell>
          <cell r="BU1408">
            <v>0</v>
          </cell>
          <cell r="BV1408">
            <v>0</v>
          </cell>
          <cell r="BX1408">
            <v>0</v>
          </cell>
          <cell r="CV1408">
            <v>0</v>
          </cell>
          <cell r="CW1408">
            <v>0</v>
          </cell>
        </row>
        <row r="1409">
          <cell r="B1409" t="str">
            <v>ขสป.ภูเขียว</v>
          </cell>
          <cell r="O1409">
            <v>1</v>
          </cell>
          <cell r="P1409">
            <v>0</v>
          </cell>
          <cell r="S1409">
            <v>0</v>
          </cell>
          <cell r="V1409">
            <v>1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N1409">
            <v>0</v>
          </cell>
          <cell r="AO1409">
            <v>0</v>
          </cell>
          <cell r="AP1409">
            <v>0</v>
          </cell>
          <cell r="BU1409">
            <v>0</v>
          </cell>
          <cell r="BV1409">
            <v>0</v>
          </cell>
          <cell r="BX1409">
            <v>0</v>
          </cell>
          <cell r="CV1409">
            <v>3</v>
          </cell>
          <cell r="CW1409">
            <v>5.51</v>
          </cell>
        </row>
        <row r="1410">
          <cell r="B1410" t="str">
            <v>ขสป.ภูเขียว</v>
          </cell>
          <cell r="O1410">
            <v>1</v>
          </cell>
          <cell r="P1410">
            <v>0</v>
          </cell>
          <cell r="S1410">
            <v>0</v>
          </cell>
          <cell r="V1410">
            <v>1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N1410">
            <v>0</v>
          </cell>
          <cell r="AO1410">
            <v>0</v>
          </cell>
          <cell r="AP1410">
            <v>0</v>
          </cell>
          <cell r="BU1410">
            <v>0</v>
          </cell>
          <cell r="BV1410">
            <v>0</v>
          </cell>
          <cell r="BX1410">
            <v>0</v>
          </cell>
          <cell r="CV1410">
            <v>0</v>
          </cell>
          <cell r="CW1410">
            <v>0</v>
          </cell>
        </row>
        <row r="1411">
          <cell r="B1411" t="str">
            <v>สปป.2 (ภาคตะวันออกเฉียงเหนือ)</v>
          </cell>
          <cell r="O1411">
            <v>1</v>
          </cell>
          <cell r="P1411">
            <v>0</v>
          </cell>
          <cell r="S1411">
            <v>0</v>
          </cell>
          <cell r="V1411">
            <v>1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N1411">
            <v>0</v>
          </cell>
          <cell r="AO1411">
            <v>0</v>
          </cell>
          <cell r="AP1411">
            <v>0</v>
          </cell>
          <cell r="BU1411">
            <v>0</v>
          </cell>
          <cell r="BV1411">
            <v>0</v>
          </cell>
          <cell r="BX1411">
            <v>0</v>
          </cell>
          <cell r="CV1411">
            <v>21</v>
          </cell>
          <cell r="CW1411">
            <v>0</v>
          </cell>
        </row>
        <row r="1412">
          <cell r="B1412" t="str">
            <v>อช.ตาพระยา</v>
          </cell>
          <cell r="O1412">
            <v>1</v>
          </cell>
          <cell r="P1412">
            <v>0</v>
          </cell>
          <cell r="S1412">
            <v>0</v>
          </cell>
          <cell r="V1412">
            <v>1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N1412">
            <v>0</v>
          </cell>
          <cell r="AO1412">
            <v>0</v>
          </cell>
          <cell r="AP1412">
            <v>0</v>
          </cell>
          <cell r="BU1412">
            <v>0</v>
          </cell>
          <cell r="BV1412">
            <v>0</v>
          </cell>
          <cell r="BX1412">
            <v>0</v>
          </cell>
          <cell r="CV1412">
            <v>1</v>
          </cell>
          <cell r="CW1412">
            <v>0.2</v>
          </cell>
        </row>
        <row r="1413">
          <cell r="B1413" t="str">
            <v>ขสป.ห้วยศาลา</v>
          </cell>
          <cell r="O1413">
            <v>1</v>
          </cell>
          <cell r="P1413">
            <v>0</v>
          </cell>
          <cell r="S1413">
            <v>1</v>
          </cell>
          <cell r="V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3</v>
          </cell>
          <cell r="AF1413">
            <v>0.06</v>
          </cell>
          <cell r="AG1413">
            <v>0</v>
          </cell>
          <cell r="AH1413">
            <v>0</v>
          </cell>
          <cell r="AN1413">
            <v>0</v>
          </cell>
          <cell r="AO1413">
            <v>0</v>
          </cell>
          <cell r="AP1413">
            <v>0</v>
          </cell>
          <cell r="BU1413">
            <v>0</v>
          </cell>
          <cell r="BV1413">
            <v>30000</v>
          </cell>
          <cell r="BX1413">
            <v>0</v>
          </cell>
          <cell r="CV1413">
            <v>0</v>
          </cell>
          <cell r="CW1413">
            <v>0</v>
          </cell>
        </row>
        <row r="1414">
          <cell r="B1414" t="str">
            <v>อช.เขาพระวิหาร</v>
          </cell>
          <cell r="O1414">
            <v>2</v>
          </cell>
          <cell r="P1414">
            <v>0</v>
          </cell>
          <cell r="S1414">
            <v>1</v>
          </cell>
          <cell r="V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5</v>
          </cell>
          <cell r="AF1414">
            <v>2.4E-2</v>
          </cell>
          <cell r="AG1414">
            <v>0</v>
          </cell>
          <cell r="AH1414">
            <v>0</v>
          </cell>
          <cell r="AN1414">
            <v>0</v>
          </cell>
          <cell r="AO1414">
            <v>0</v>
          </cell>
          <cell r="AP1414">
            <v>0</v>
          </cell>
          <cell r="BU1414">
            <v>0</v>
          </cell>
          <cell r="BV1414">
            <v>8750</v>
          </cell>
          <cell r="BX1414">
            <v>0</v>
          </cell>
          <cell r="CV1414">
            <v>0</v>
          </cell>
          <cell r="CW1414">
            <v>0</v>
          </cell>
        </row>
        <row r="1415">
          <cell r="B1415" t="str">
            <v>อช.ภูเวียง</v>
          </cell>
          <cell r="O1415">
            <v>1</v>
          </cell>
          <cell r="P1415">
            <v>0</v>
          </cell>
          <cell r="S1415">
            <v>0</v>
          </cell>
          <cell r="V1415">
            <v>1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N1415">
            <v>0</v>
          </cell>
          <cell r="AO1415">
            <v>0</v>
          </cell>
          <cell r="AP1415">
            <v>0</v>
          </cell>
          <cell r="BU1415">
            <v>0</v>
          </cell>
          <cell r="BV1415">
            <v>0</v>
          </cell>
          <cell r="BX1415">
            <v>0</v>
          </cell>
          <cell r="CV1415">
            <v>1</v>
          </cell>
          <cell r="CW1415">
            <v>0</v>
          </cell>
        </row>
        <row r="1416">
          <cell r="B1416" t="str">
            <v>อช.น้ำพอง</v>
          </cell>
          <cell r="O1416">
            <v>3</v>
          </cell>
          <cell r="P1416">
            <v>0</v>
          </cell>
          <cell r="S1416">
            <v>1</v>
          </cell>
          <cell r="V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N1416">
            <v>0</v>
          </cell>
          <cell r="AO1416">
            <v>0</v>
          </cell>
          <cell r="AP1416">
            <v>0</v>
          </cell>
          <cell r="BU1416">
            <v>0</v>
          </cell>
          <cell r="BV1416">
            <v>1500</v>
          </cell>
          <cell r="BX1416">
            <v>0</v>
          </cell>
          <cell r="CV1416">
            <v>0</v>
          </cell>
          <cell r="CW1416">
            <v>0</v>
          </cell>
        </row>
        <row r="1417">
          <cell r="B1417" t="str">
            <v>สบอ.8 (ขอนแก่น)</v>
          </cell>
          <cell r="O1417">
            <v>0</v>
          </cell>
          <cell r="P1417">
            <v>0</v>
          </cell>
          <cell r="S1417">
            <v>0</v>
          </cell>
          <cell r="V1417">
            <v>1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N1417">
            <v>0</v>
          </cell>
          <cell r="AO1417">
            <v>0</v>
          </cell>
          <cell r="AP1417">
            <v>0</v>
          </cell>
          <cell r="BU1417">
            <v>0</v>
          </cell>
          <cell r="BV1417">
            <v>550</v>
          </cell>
          <cell r="BX1417">
            <v>55</v>
          </cell>
          <cell r="CV1417">
            <v>0</v>
          </cell>
          <cell r="CW1417">
            <v>0</v>
          </cell>
        </row>
        <row r="1418">
          <cell r="B1418" t="str">
            <v>สบอ.8 (ขอนแก่น)</v>
          </cell>
          <cell r="O1418">
            <v>0</v>
          </cell>
          <cell r="P1418">
            <v>0</v>
          </cell>
          <cell r="S1418">
            <v>0</v>
          </cell>
          <cell r="V1418">
            <v>1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N1418">
            <v>0</v>
          </cell>
          <cell r="AO1418">
            <v>0</v>
          </cell>
          <cell r="AP1418">
            <v>0</v>
          </cell>
          <cell r="BU1418">
            <v>0</v>
          </cell>
          <cell r="BV1418">
            <v>140</v>
          </cell>
          <cell r="BX1418">
            <v>14</v>
          </cell>
          <cell r="CV1418">
            <v>0</v>
          </cell>
          <cell r="CW1418">
            <v>0</v>
          </cell>
        </row>
        <row r="1419">
          <cell r="B1419" t="str">
            <v>ขสป.ภูหลวง</v>
          </cell>
          <cell r="O1419">
            <v>0</v>
          </cell>
          <cell r="P1419">
            <v>0</v>
          </cell>
          <cell r="S1419">
            <v>0</v>
          </cell>
          <cell r="V1419">
            <v>1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N1419">
            <v>0</v>
          </cell>
          <cell r="AO1419">
            <v>0</v>
          </cell>
          <cell r="AP1419">
            <v>0</v>
          </cell>
          <cell r="BU1419">
            <v>0</v>
          </cell>
          <cell r="BV1419">
            <v>0</v>
          </cell>
          <cell r="BX1419">
            <v>0</v>
          </cell>
          <cell r="CV1419">
            <v>1</v>
          </cell>
          <cell r="CW1419">
            <v>0</v>
          </cell>
        </row>
        <row r="1420">
          <cell r="B1420" t="str">
            <v>อช.ภูเวียง</v>
          </cell>
          <cell r="O1420">
            <v>1</v>
          </cell>
          <cell r="P1420">
            <v>0</v>
          </cell>
          <cell r="S1420">
            <v>0</v>
          </cell>
          <cell r="V1420">
            <v>1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N1420">
            <v>0</v>
          </cell>
          <cell r="AO1420">
            <v>0</v>
          </cell>
          <cell r="AP1420">
            <v>0</v>
          </cell>
          <cell r="BU1420">
            <v>0</v>
          </cell>
          <cell r="BV1420">
            <v>0</v>
          </cell>
          <cell r="BX1420">
            <v>0</v>
          </cell>
          <cell r="CV1420">
            <v>0</v>
          </cell>
          <cell r="CW1420">
            <v>0</v>
          </cell>
        </row>
        <row r="1421">
          <cell r="B1421" t="str">
            <v>อช.ภูเวียง</v>
          </cell>
          <cell r="O1421">
            <v>0</v>
          </cell>
          <cell r="P1421">
            <v>0</v>
          </cell>
          <cell r="S1421">
            <v>1</v>
          </cell>
          <cell r="V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4</v>
          </cell>
          <cell r="AF1421">
            <v>0.188</v>
          </cell>
          <cell r="AG1421">
            <v>0</v>
          </cell>
          <cell r="AH1421">
            <v>0</v>
          </cell>
          <cell r="AN1421">
            <v>0</v>
          </cell>
          <cell r="AO1421">
            <v>0</v>
          </cell>
          <cell r="AP1421">
            <v>0</v>
          </cell>
          <cell r="BU1421">
            <v>0</v>
          </cell>
          <cell r="BV1421">
            <v>56400</v>
          </cell>
          <cell r="BX1421">
            <v>0</v>
          </cell>
          <cell r="CV1421">
            <v>0</v>
          </cell>
          <cell r="CW1421">
            <v>0</v>
          </cell>
        </row>
        <row r="1422">
          <cell r="B1422" t="str">
            <v>อช.ภูกระดึง</v>
          </cell>
          <cell r="O1422">
            <v>1</v>
          </cell>
          <cell r="P1422">
            <v>0</v>
          </cell>
          <cell r="S1422">
            <v>0</v>
          </cell>
          <cell r="V1422">
            <v>1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N1422">
            <v>0</v>
          </cell>
          <cell r="AO1422">
            <v>0</v>
          </cell>
          <cell r="AP1422">
            <v>0</v>
          </cell>
          <cell r="BU1422">
            <v>0</v>
          </cell>
          <cell r="BV1422">
            <v>0</v>
          </cell>
          <cell r="BX1422">
            <v>0</v>
          </cell>
          <cell r="CV1422">
            <v>0</v>
          </cell>
          <cell r="CW1422">
            <v>0</v>
          </cell>
        </row>
        <row r="1423">
          <cell r="B1423" t="str">
            <v>สปป.2 (ภาคตะวันออกเฉียงเหนือ)</v>
          </cell>
          <cell r="O1423">
            <v>1</v>
          </cell>
          <cell r="P1423">
            <v>0</v>
          </cell>
          <cell r="S1423">
            <v>0</v>
          </cell>
          <cell r="V1423">
            <v>1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N1423">
            <v>0</v>
          </cell>
          <cell r="AO1423">
            <v>0</v>
          </cell>
          <cell r="AP1423">
            <v>0</v>
          </cell>
          <cell r="BU1423">
            <v>0</v>
          </cell>
          <cell r="BV1423">
            <v>0</v>
          </cell>
          <cell r="BX1423">
            <v>16</v>
          </cell>
          <cell r="CV1423">
            <v>0</v>
          </cell>
          <cell r="CW1423">
            <v>0</v>
          </cell>
        </row>
        <row r="1424">
          <cell r="B1424" t="str">
            <v>อช.ภูจองนายอย</v>
          </cell>
          <cell r="O1424">
            <v>1</v>
          </cell>
          <cell r="P1424">
            <v>0</v>
          </cell>
          <cell r="S1424">
            <v>1</v>
          </cell>
          <cell r="V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8</v>
          </cell>
          <cell r="AF1424">
            <v>5.6899999999999999E-2</v>
          </cell>
          <cell r="AG1424">
            <v>0</v>
          </cell>
          <cell r="AH1424">
            <v>0</v>
          </cell>
          <cell r="AN1424">
            <v>0</v>
          </cell>
          <cell r="AO1424">
            <v>0</v>
          </cell>
          <cell r="AP1424">
            <v>0</v>
          </cell>
          <cell r="BU1424">
            <v>0</v>
          </cell>
          <cell r="BV1424">
            <v>0</v>
          </cell>
          <cell r="BX1424">
            <v>0</v>
          </cell>
          <cell r="CV1424">
            <v>0</v>
          </cell>
          <cell r="CW1424">
            <v>0</v>
          </cell>
        </row>
        <row r="1425">
          <cell r="B1425" t="str">
            <v>อช.ภูจองนายอย</v>
          </cell>
          <cell r="O1425">
            <v>1</v>
          </cell>
          <cell r="P1425">
            <v>0</v>
          </cell>
          <cell r="S1425">
            <v>1</v>
          </cell>
          <cell r="V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3</v>
          </cell>
          <cell r="AF1425">
            <v>3.6299999999999999E-2</v>
          </cell>
          <cell r="AG1425">
            <v>0</v>
          </cell>
          <cell r="AH1425">
            <v>0</v>
          </cell>
          <cell r="AN1425">
            <v>0</v>
          </cell>
          <cell r="AO1425">
            <v>0</v>
          </cell>
          <cell r="AP1425">
            <v>0</v>
          </cell>
          <cell r="BU1425">
            <v>0</v>
          </cell>
          <cell r="BV1425">
            <v>0</v>
          </cell>
          <cell r="BX1425">
            <v>0</v>
          </cell>
          <cell r="CV1425">
            <v>0</v>
          </cell>
          <cell r="CW1425">
            <v>0</v>
          </cell>
        </row>
        <row r="1426">
          <cell r="B1426" t="str">
            <v>อช.ภูจองนายอย</v>
          </cell>
          <cell r="O1426">
            <v>3</v>
          </cell>
          <cell r="P1426">
            <v>0</v>
          </cell>
          <cell r="S1426">
            <v>1</v>
          </cell>
          <cell r="V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11</v>
          </cell>
          <cell r="AF1426">
            <v>0.14599999999999999</v>
          </cell>
          <cell r="AG1426">
            <v>0</v>
          </cell>
          <cell r="AH1426">
            <v>0</v>
          </cell>
          <cell r="AN1426">
            <v>0</v>
          </cell>
          <cell r="AO1426">
            <v>0</v>
          </cell>
          <cell r="AP1426">
            <v>0</v>
          </cell>
          <cell r="BU1426">
            <v>0</v>
          </cell>
          <cell r="BV1426">
            <v>0</v>
          </cell>
          <cell r="BX1426">
            <v>0</v>
          </cell>
          <cell r="CV1426">
            <v>0</v>
          </cell>
          <cell r="CW1426">
            <v>0</v>
          </cell>
        </row>
        <row r="1427">
          <cell r="B1427" t="str">
            <v>อช.ภูจองนายอย</v>
          </cell>
          <cell r="O1427">
            <v>2</v>
          </cell>
          <cell r="P1427">
            <v>0</v>
          </cell>
          <cell r="S1427">
            <v>0</v>
          </cell>
          <cell r="V1427">
            <v>1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N1427">
            <v>0</v>
          </cell>
          <cell r="AO1427">
            <v>0</v>
          </cell>
          <cell r="AP1427">
            <v>0</v>
          </cell>
          <cell r="BU1427">
            <v>0</v>
          </cell>
          <cell r="BV1427">
            <v>0</v>
          </cell>
          <cell r="BX1427">
            <v>56</v>
          </cell>
          <cell r="CV1427">
            <v>4</v>
          </cell>
          <cell r="CW1427">
            <v>0</v>
          </cell>
        </row>
        <row r="1428">
          <cell r="B1428" t="str">
            <v>อช.ภูจองนายอย</v>
          </cell>
          <cell r="O1428">
            <v>2</v>
          </cell>
          <cell r="P1428">
            <v>0</v>
          </cell>
          <cell r="S1428">
            <v>0</v>
          </cell>
          <cell r="V1428">
            <v>1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N1428">
            <v>0</v>
          </cell>
          <cell r="AO1428">
            <v>0</v>
          </cell>
          <cell r="AP1428">
            <v>0</v>
          </cell>
          <cell r="BU1428">
            <v>0</v>
          </cell>
          <cell r="BV1428">
            <v>0</v>
          </cell>
          <cell r="BX1428">
            <v>105</v>
          </cell>
          <cell r="CV1428">
            <v>4</v>
          </cell>
          <cell r="CW1428">
            <v>0</v>
          </cell>
        </row>
        <row r="1429">
          <cell r="B1429" t="str">
            <v>อช.ทับลาน</v>
          </cell>
          <cell r="O1429">
            <v>0</v>
          </cell>
          <cell r="P1429">
            <v>0</v>
          </cell>
          <cell r="S1429">
            <v>1</v>
          </cell>
          <cell r="V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2</v>
          </cell>
          <cell r="AF1429">
            <v>0.82</v>
          </cell>
          <cell r="AG1429">
            <v>223</v>
          </cell>
          <cell r="AH1429">
            <v>1.65</v>
          </cell>
          <cell r="AN1429">
            <v>0</v>
          </cell>
          <cell r="AO1429">
            <v>0</v>
          </cell>
          <cell r="AP1429">
            <v>0</v>
          </cell>
          <cell r="BU1429">
            <v>0</v>
          </cell>
          <cell r="BV1429">
            <v>74100</v>
          </cell>
          <cell r="BX1429">
            <v>0</v>
          </cell>
          <cell r="CV1429">
            <v>0</v>
          </cell>
          <cell r="CW1429">
            <v>0</v>
          </cell>
        </row>
        <row r="1430">
          <cell r="B1430" t="str">
            <v>อช.ไทรทอง</v>
          </cell>
          <cell r="O1430">
            <v>0</v>
          </cell>
          <cell r="P1430">
            <v>1</v>
          </cell>
          <cell r="S1430">
            <v>0</v>
          </cell>
          <cell r="V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N1430">
            <v>9</v>
          </cell>
          <cell r="AO1430">
            <v>1</v>
          </cell>
          <cell r="AP1430">
            <v>54</v>
          </cell>
          <cell r="BU1430">
            <v>0</v>
          </cell>
          <cell r="BV1430">
            <v>0</v>
          </cell>
          <cell r="BX1430">
            <v>0</v>
          </cell>
          <cell r="CV1430">
            <v>0</v>
          </cell>
          <cell r="CW1430">
            <v>0</v>
          </cell>
        </row>
        <row r="1431">
          <cell r="B1431" t="str">
            <v>อช.ไทรทอง</v>
          </cell>
          <cell r="O1431">
            <v>1</v>
          </cell>
          <cell r="P1431">
            <v>1</v>
          </cell>
          <cell r="S1431">
            <v>0</v>
          </cell>
          <cell r="V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N1431">
            <v>1</v>
          </cell>
          <cell r="AO1431">
            <v>2</v>
          </cell>
          <cell r="AP1431">
            <v>37</v>
          </cell>
          <cell r="BU1431">
            <v>0</v>
          </cell>
          <cell r="BV1431">
            <v>0</v>
          </cell>
          <cell r="BX1431">
            <v>0</v>
          </cell>
          <cell r="CV1431">
            <v>0</v>
          </cell>
          <cell r="CW1431">
            <v>0</v>
          </cell>
        </row>
        <row r="1432">
          <cell r="B1432" t="str">
            <v>อช.ไทรทอง</v>
          </cell>
          <cell r="O1432">
            <v>1</v>
          </cell>
          <cell r="P1432">
            <v>1</v>
          </cell>
          <cell r="S1432">
            <v>0</v>
          </cell>
          <cell r="V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N1432">
            <v>1</v>
          </cell>
          <cell r="AO1432">
            <v>0</v>
          </cell>
          <cell r="AP1432">
            <v>70</v>
          </cell>
          <cell r="BU1432">
            <v>0</v>
          </cell>
          <cell r="BV1432">
            <v>0</v>
          </cell>
          <cell r="BX1432">
            <v>0</v>
          </cell>
          <cell r="CV1432">
            <v>0</v>
          </cell>
          <cell r="CW1432">
            <v>0</v>
          </cell>
        </row>
        <row r="1433">
          <cell r="B1433" t="str">
            <v>สปป.2 (ภาคตะวันออกเฉียงเหนือ)</v>
          </cell>
          <cell r="O1433">
            <v>0</v>
          </cell>
          <cell r="P1433">
            <v>0</v>
          </cell>
          <cell r="S1433">
            <v>1</v>
          </cell>
          <cell r="V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24</v>
          </cell>
          <cell r="AF1433">
            <v>1.41</v>
          </cell>
          <cell r="AG1433">
            <v>0</v>
          </cell>
          <cell r="AH1433">
            <v>0</v>
          </cell>
          <cell r="AN1433">
            <v>0</v>
          </cell>
          <cell r="AO1433">
            <v>0</v>
          </cell>
          <cell r="AP1433">
            <v>0</v>
          </cell>
          <cell r="BU1433">
            <v>0</v>
          </cell>
          <cell r="BV1433">
            <v>351500</v>
          </cell>
          <cell r="BX1433">
            <v>0</v>
          </cell>
          <cell r="CV1433">
            <v>0</v>
          </cell>
          <cell r="CW1433">
            <v>0</v>
          </cell>
        </row>
        <row r="1434">
          <cell r="B1434" t="str">
            <v>ขสป.ดงใหญ่</v>
          </cell>
          <cell r="O1434">
            <v>1</v>
          </cell>
          <cell r="P1434">
            <v>0</v>
          </cell>
          <cell r="S1434">
            <v>0</v>
          </cell>
          <cell r="V1434">
            <v>1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N1434">
            <v>0</v>
          </cell>
          <cell r="AO1434">
            <v>0</v>
          </cell>
          <cell r="AP1434">
            <v>0</v>
          </cell>
          <cell r="BU1434">
            <v>0</v>
          </cell>
          <cell r="BV1434">
            <v>0</v>
          </cell>
          <cell r="BX1434">
            <v>0</v>
          </cell>
          <cell r="CV1434">
            <v>4</v>
          </cell>
          <cell r="CW1434">
            <v>6.4</v>
          </cell>
        </row>
        <row r="1435">
          <cell r="B1435" t="str">
            <v>อช.ภูผายล</v>
          </cell>
          <cell r="O1435">
            <v>0</v>
          </cell>
          <cell r="P1435">
            <v>0</v>
          </cell>
          <cell r="S1435">
            <v>1</v>
          </cell>
          <cell r="V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2</v>
          </cell>
          <cell r="AH1435">
            <v>0.25</v>
          </cell>
          <cell r="AN1435">
            <v>0</v>
          </cell>
          <cell r="AO1435">
            <v>0</v>
          </cell>
          <cell r="AP1435">
            <v>0</v>
          </cell>
          <cell r="BU1435">
            <v>0</v>
          </cell>
          <cell r="BV1435">
            <v>5000</v>
          </cell>
          <cell r="BX1435">
            <v>0</v>
          </cell>
          <cell r="CV1435">
            <v>0</v>
          </cell>
          <cell r="CW1435">
            <v>0</v>
          </cell>
        </row>
        <row r="1436">
          <cell r="B1436" t="str">
            <v>ขสป.ห้วยทับทัน-ห้วยสำราญ</v>
          </cell>
          <cell r="O1436">
            <v>0</v>
          </cell>
          <cell r="P1436">
            <v>0</v>
          </cell>
          <cell r="S1436">
            <v>1</v>
          </cell>
          <cell r="V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7</v>
          </cell>
          <cell r="AF1436">
            <v>0.214</v>
          </cell>
          <cell r="AG1436">
            <v>0</v>
          </cell>
          <cell r="AH1436">
            <v>0</v>
          </cell>
          <cell r="AN1436">
            <v>0</v>
          </cell>
          <cell r="AO1436">
            <v>0</v>
          </cell>
          <cell r="AP1436">
            <v>0</v>
          </cell>
          <cell r="BU1436">
            <v>0</v>
          </cell>
          <cell r="BV1436">
            <v>53500</v>
          </cell>
          <cell r="BX1436">
            <v>0</v>
          </cell>
          <cell r="CV1436">
            <v>0</v>
          </cell>
          <cell r="CW1436">
            <v>0</v>
          </cell>
        </row>
        <row r="1437">
          <cell r="B1437" t="str">
            <v>อช.นายูง-น้ำโสม (เตรียมการ)</v>
          </cell>
          <cell r="O1437">
            <v>0</v>
          </cell>
          <cell r="P1437">
            <v>1</v>
          </cell>
          <cell r="S1437">
            <v>0</v>
          </cell>
          <cell r="V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N1437">
            <v>31</v>
          </cell>
          <cell r="AO1437">
            <v>2</v>
          </cell>
          <cell r="AP1437">
            <v>92</v>
          </cell>
          <cell r="BU1437">
            <v>0</v>
          </cell>
          <cell r="BV1437">
            <v>0</v>
          </cell>
          <cell r="BX1437">
            <v>0</v>
          </cell>
          <cell r="CV1437">
            <v>0</v>
          </cell>
          <cell r="CW1437">
            <v>0</v>
          </cell>
        </row>
        <row r="1438">
          <cell r="B1438" t="str">
            <v>อช.นายูง-น้ำโสม (เตรียมการ)</v>
          </cell>
          <cell r="O1438">
            <v>0</v>
          </cell>
          <cell r="P1438">
            <v>1</v>
          </cell>
          <cell r="S1438">
            <v>0</v>
          </cell>
          <cell r="V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N1438">
            <v>37</v>
          </cell>
          <cell r="AO1438">
            <v>3</v>
          </cell>
          <cell r="AP1438">
            <v>36</v>
          </cell>
          <cell r="BU1438">
            <v>0</v>
          </cell>
          <cell r="BV1438">
            <v>0</v>
          </cell>
          <cell r="BX1438">
            <v>0</v>
          </cell>
          <cell r="CV1438">
            <v>0</v>
          </cell>
          <cell r="CW1438">
            <v>0</v>
          </cell>
        </row>
        <row r="1439">
          <cell r="B1439" t="str">
            <v>อช.นายูง-น้ำโสม (เตรียมการ)</v>
          </cell>
          <cell r="O1439">
            <v>0</v>
          </cell>
          <cell r="P1439">
            <v>1</v>
          </cell>
          <cell r="S1439">
            <v>0</v>
          </cell>
          <cell r="V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N1439">
            <v>5</v>
          </cell>
          <cell r="AO1439">
            <v>0</v>
          </cell>
          <cell r="AP1439">
            <v>24</v>
          </cell>
          <cell r="BU1439">
            <v>0</v>
          </cell>
          <cell r="BV1439">
            <v>0</v>
          </cell>
          <cell r="BX1439">
            <v>0</v>
          </cell>
          <cell r="CV1439">
            <v>0</v>
          </cell>
          <cell r="CW1439">
            <v>0</v>
          </cell>
        </row>
        <row r="1440">
          <cell r="B1440" t="str">
            <v>อช.นายูง-น้ำโสม (เตรียมการ)</v>
          </cell>
          <cell r="O1440">
            <v>0</v>
          </cell>
          <cell r="P1440">
            <v>1</v>
          </cell>
          <cell r="S1440">
            <v>0</v>
          </cell>
          <cell r="V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N1440">
            <v>2</v>
          </cell>
          <cell r="AO1440">
            <v>0</v>
          </cell>
          <cell r="AP1440">
            <v>76</v>
          </cell>
          <cell r="BU1440">
            <v>0</v>
          </cell>
          <cell r="BV1440">
            <v>0</v>
          </cell>
          <cell r="BX1440">
            <v>0</v>
          </cell>
          <cell r="CV1440">
            <v>0</v>
          </cell>
          <cell r="CW1440">
            <v>0</v>
          </cell>
        </row>
        <row r="1441">
          <cell r="B1441" t="str">
            <v>อช.นายูง-น้ำโสม (เตรียมการ)</v>
          </cell>
          <cell r="O1441">
            <v>0</v>
          </cell>
          <cell r="P1441">
            <v>1</v>
          </cell>
          <cell r="S1441">
            <v>0</v>
          </cell>
          <cell r="V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N1441">
            <v>5</v>
          </cell>
          <cell r="AO1441">
            <v>0</v>
          </cell>
          <cell r="AP1441">
            <v>12</v>
          </cell>
          <cell r="BU1441">
            <v>0</v>
          </cell>
          <cell r="BV1441">
            <v>0</v>
          </cell>
          <cell r="BX1441">
            <v>0</v>
          </cell>
          <cell r="CV1441">
            <v>0</v>
          </cell>
          <cell r="CW1441">
            <v>0</v>
          </cell>
        </row>
        <row r="1442">
          <cell r="B1442" t="str">
            <v>อช.นายูง-น้ำโสม (เตรียมการ)</v>
          </cell>
          <cell r="O1442">
            <v>0</v>
          </cell>
          <cell r="P1442">
            <v>1</v>
          </cell>
          <cell r="S1442">
            <v>0</v>
          </cell>
          <cell r="V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N1442">
            <v>48</v>
          </cell>
          <cell r="AO1442">
            <v>0</v>
          </cell>
          <cell r="AP1442">
            <v>4</v>
          </cell>
          <cell r="BU1442">
            <v>0</v>
          </cell>
          <cell r="BV1442">
            <v>0</v>
          </cell>
          <cell r="BX1442">
            <v>0</v>
          </cell>
          <cell r="CV1442">
            <v>0</v>
          </cell>
          <cell r="CW1442">
            <v>0</v>
          </cell>
        </row>
        <row r="1443">
          <cell r="B1443" t="str">
            <v>อช.นายูง-น้ำโสม (เตรียมการ)</v>
          </cell>
          <cell r="O1443">
            <v>0</v>
          </cell>
          <cell r="P1443">
            <v>1</v>
          </cell>
          <cell r="S1443">
            <v>0</v>
          </cell>
          <cell r="V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N1443">
            <v>16</v>
          </cell>
          <cell r="AO1443">
            <v>1</v>
          </cell>
          <cell r="AP1443">
            <v>4</v>
          </cell>
          <cell r="BU1443">
            <v>0</v>
          </cell>
          <cell r="BV1443">
            <v>0</v>
          </cell>
          <cell r="BX1443">
            <v>0</v>
          </cell>
          <cell r="CV1443">
            <v>0</v>
          </cell>
          <cell r="CW1443">
            <v>0</v>
          </cell>
        </row>
        <row r="1444">
          <cell r="B1444" t="str">
            <v>อช.ภูผายล</v>
          </cell>
          <cell r="O1444">
            <v>0</v>
          </cell>
          <cell r="P1444">
            <v>1</v>
          </cell>
          <cell r="S1444">
            <v>0</v>
          </cell>
          <cell r="V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N1444">
            <v>17</v>
          </cell>
          <cell r="AO1444">
            <v>0</v>
          </cell>
          <cell r="AP1444">
            <v>76</v>
          </cell>
          <cell r="BU1444">
            <v>0</v>
          </cell>
          <cell r="BV1444">
            <v>0</v>
          </cell>
          <cell r="BX1444">
            <v>0</v>
          </cell>
          <cell r="CV1444">
            <v>0</v>
          </cell>
          <cell r="CW1444">
            <v>0</v>
          </cell>
        </row>
        <row r="1445">
          <cell r="B1445" t="str">
            <v>อช.นายูง-น้ำโสม (เตรียมการ)</v>
          </cell>
          <cell r="O1445">
            <v>0</v>
          </cell>
          <cell r="P1445">
            <v>1</v>
          </cell>
          <cell r="S1445">
            <v>0</v>
          </cell>
          <cell r="V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N1445">
            <v>5</v>
          </cell>
          <cell r="AO1445">
            <v>0</v>
          </cell>
          <cell r="AP1445">
            <v>60</v>
          </cell>
          <cell r="BU1445">
            <v>0</v>
          </cell>
          <cell r="BV1445">
            <v>0</v>
          </cell>
          <cell r="BX1445">
            <v>0</v>
          </cell>
          <cell r="CV1445">
            <v>0</v>
          </cell>
          <cell r="CW1445">
            <v>0</v>
          </cell>
        </row>
        <row r="1446">
          <cell r="B1446" t="str">
            <v>ขสป.พนมดงรัก</v>
          </cell>
          <cell r="O1446">
            <v>1</v>
          </cell>
          <cell r="P1446">
            <v>0</v>
          </cell>
          <cell r="S1446">
            <v>1</v>
          </cell>
          <cell r="V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8</v>
          </cell>
          <cell r="AH1446">
            <v>0.33500000000000002</v>
          </cell>
          <cell r="AN1446">
            <v>0</v>
          </cell>
          <cell r="AO1446">
            <v>0</v>
          </cell>
          <cell r="AP1446">
            <v>0</v>
          </cell>
          <cell r="BU1446">
            <v>0</v>
          </cell>
          <cell r="BV1446">
            <v>100500</v>
          </cell>
          <cell r="BX1446">
            <v>0</v>
          </cell>
          <cell r="CV1446">
            <v>0</v>
          </cell>
          <cell r="CW1446">
            <v>0</v>
          </cell>
        </row>
        <row r="1447">
          <cell r="B1447" t="str">
            <v>อช.นายูง-น้ำโสม (เตรียมการ)</v>
          </cell>
          <cell r="O1447">
            <v>0</v>
          </cell>
          <cell r="P1447">
            <v>1</v>
          </cell>
          <cell r="S1447">
            <v>0</v>
          </cell>
          <cell r="V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N1447">
            <v>5</v>
          </cell>
          <cell r="AO1447">
            <v>2</v>
          </cell>
          <cell r="AP1447">
            <v>64</v>
          </cell>
          <cell r="BU1447">
            <v>0</v>
          </cell>
          <cell r="BV1447">
            <v>0</v>
          </cell>
          <cell r="BX1447">
            <v>0</v>
          </cell>
          <cell r="CV1447">
            <v>0</v>
          </cell>
          <cell r="CW1447">
            <v>0</v>
          </cell>
        </row>
        <row r="1448">
          <cell r="B1448" t="str">
            <v>ขสป.ภูสีฐาน</v>
          </cell>
          <cell r="O1448">
            <v>1</v>
          </cell>
          <cell r="P1448">
            <v>0</v>
          </cell>
          <cell r="S1448">
            <v>0</v>
          </cell>
          <cell r="V1448">
            <v>1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N1448">
            <v>0</v>
          </cell>
          <cell r="AO1448">
            <v>0</v>
          </cell>
          <cell r="AP1448">
            <v>0</v>
          </cell>
          <cell r="BU1448">
            <v>0</v>
          </cell>
          <cell r="BV1448">
            <v>0</v>
          </cell>
          <cell r="BX1448">
            <v>0</v>
          </cell>
          <cell r="CV1448">
            <v>0</v>
          </cell>
          <cell r="CW1448">
            <v>0</v>
          </cell>
        </row>
        <row r="1449">
          <cell r="B1449" t="str">
            <v>ขสป.พนมดงรัก</v>
          </cell>
          <cell r="O1449">
            <v>1</v>
          </cell>
          <cell r="P1449">
            <v>0</v>
          </cell>
          <cell r="S1449">
            <v>1</v>
          </cell>
          <cell r="V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1</v>
          </cell>
          <cell r="AH1449">
            <v>0.03</v>
          </cell>
          <cell r="AN1449">
            <v>0</v>
          </cell>
          <cell r="AO1449">
            <v>0</v>
          </cell>
          <cell r="AP1449">
            <v>0</v>
          </cell>
          <cell r="BU1449">
            <v>0</v>
          </cell>
          <cell r="BV1449">
            <v>15000</v>
          </cell>
          <cell r="BX1449">
            <v>0</v>
          </cell>
          <cell r="CV1449">
            <v>0</v>
          </cell>
          <cell r="CW1449">
            <v>0</v>
          </cell>
        </row>
        <row r="1450">
          <cell r="B1450" t="str">
            <v>ขสป.ห้วยศาลา</v>
          </cell>
          <cell r="O1450">
            <v>0</v>
          </cell>
          <cell r="P1450">
            <v>0</v>
          </cell>
          <cell r="S1450">
            <v>1</v>
          </cell>
          <cell r="V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3</v>
          </cell>
          <cell r="AF1450">
            <v>0.52</v>
          </cell>
          <cell r="AG1450">
            <v>0</v>
          </cell>
          <cell r="AH1450">
            <v>0</v>
          </cell>
          <cell r="AN1450">
            <v>0</v>
          </cell>
          <cell r="AO1450">
            <v>0</v>
          </cell>
          <cell r="AP1450">
            <v>0</v>
          </cell>
          <cell r="BU1450">
            <v>0</v>
          </cell>
          <cell r="BV1450">
            <v>0</v>
          </cell>
          <cell r="BX1450">
            <v>0</v>
          </cell>
          <cell r="CV1450">
            <v>0</v>
          </cell>
          <cell r="CW1450">
            <v>0</v>
          </cell>
        </row>
        <row r="1451">
          <cell r="B1451" t="str">
            <v>ขสป.ห้วยศาลา</v>
          </cell>
          <cell r="O1451">
            <v>0</v>
          </cell>
          <cell r="P1451">
            <v>0</v>
          </cell>
          <cell r="S1451">
            <v>1</v>
          </cell>
          <cell r="V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13</v>
          </cell>
          <cell r="AF1451">
            <v>0.36</v>
          </cell>
          <cell r="AG1451">
            <v>0</v>
          </cell>
          <cell r="AH1451">
            <v>0</v>
          </cell>
          <cell r="AN1451">
            <v>0</v>
          </cell>
          <cell r="AO1451">
            <v>0</v>
          </cell>
          <cell r="AP1451">
            <v>0</v>
          </cell>
          <cell r="BU1451">
            <v>0</v>
          </cell>
          <cell r="BV1451">
            <v>90000</v>
          </cell>
          <cell r="BX1451">
            <v>0</v>
          </cell>
          <cell r="CV1451">
            <v>0</v>
          </cell>
          <cell r="CW1451">
            <v>0</v>
          </cell>
        </row>
        <row r="1452">
          <cell r="B1452" t="str">
            <v>อช.ภูจองนายอย</v>
          </cell>
          <cell r="O1452">
            <v>1</v>
          </cell>
          <cell r="P1452">
            <v>0</v>
          </cell>
          <cell r="S1452">
            <v>1</v>
          </cell>
          <cell r="V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4</v>
          </cell>
          <cell r="AF1452">
            <v>1.67E-2</v>
          </cell>
          <cell r="AG1452">
            <v>0</v>
          </cell>
          <cell r="AH1452">
            <v>0</v>
          </cell>
          <cell r="AN1452">
            <v>0</v>
          </cell>
          <cell r="AO1452">
            <v>0</v>
          </cell>
          <cell r="AP1452">
            <v>0</v>
          </cell>
          <cell r="BU1452">
            <v>0</v>
          </cell>
          <cell r="BV1452">
            <v>4000</v>
          </cell>
          <cell r="BX1452">
            <v>0</v>
          </cell>
          <cell r="CV1452">
            <v>0</v>
          </cell>
          <cell r="CW1452">
            <v>0</v>
          </cell>
        </row>
        <row r="1453">
          <cell r="B1453" t="str">
            <v>อช.ภูเวียง</v>
          </cell>
          <cell r="O1453">
            <v>1</v>
          </cell>
          <cell r="P1453">
            <v>0</v>
          </cell>
          <cell r="S1453">
            <v>0</v>
          </cell>
          <cell r="V1453">
            <v>1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N1453">
            <v>0</v>
          </cell>
          <cell r="AO1453">
            <v>0</v>
          </cell>
          <cell r="AP1453">
            <v>0</v>
          </cell>
          <cell r="BU1453">
            <v>0</v>
          </cell>
          <cell r="BV1453">
            <v>0</v>
          </cell>
          <cell r="BX1453">
            <v>0</v>
          </cell>
          <cell r="CV1453">
            <v>0</v>
          </cell>
          <cell r="CW1453">
            <v>0</v>
          </cell>
        </row>
        <row r="1454">
          <cell r="B1454" t="str">
            <v>ขสป.ยอดโดม</v>
          </cell>
          <cell r="O1454">
            <v>1</v>
          </cell>
          <cell r="P1454">
            <v>0</v>
          </cell>
          <cell r="S1454">
            <v>1</v>
          </cell>
          <cell r="V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1</v>
          </cell>
          <cell r="AF1454">
            <v>0.61</v>
          </cell>
          <cell r="AG1454">
            <v>0</v>
          </cell>
          <cell r="AH1454">
            <v>0</v>
          </cell>
          <cell r="AN1454">
            <v>0</v>
          </cell>
          <cell r="AO1454">
            <v>0</v>
          </cell>
          <cell r="AP1454">
            <v>0</v>
          </cell>
          <cell r="BU1454">
            <v>0</v>
          </cell>
          <cell r="BV1454">
            <v>6100</v>
          </cell>
          <cell r="BX1454">
            <v>0</v>
          </cell>
          <cell r="CV1454">
            <v>0</v>
          </cell>
          <cell r="CW1454">
            <v>0</v>
          </cell>
        </row>
        <row r="1455">
          <cell r="B1455" t="str">
            <v>ขสป.ยอดโดม</v>
          </cell>
          <cell r="O1455">
            <v>0</v>
          </cell>
          <cell r="P1455">
            <v>0</v>
          </cell>
          <cell r="S1455">
            <v>1</v>
          </cell>
          <cell r="V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6</v>
          </cell>
          <cell r="AF1455">
            <v>0.44</v>
          </cell>
          <cell r="AG1455">
            <v>0</v>
          </cell>
          <cell r="AH1455">
            <v>0</v>
          </cell>
          <cell r="AN1455">
            <v>0</v>
          </cell>
          <cell r="AO1455">
            <v>0</v>
          </cell>
          <cell r="AP1455">
            <v>0</v>
          </cell>
          <cell r="BU1455">
            <v>0</v>
          </cell>
          <cell r="BV1455">
            <v>4400</v>
          </cell>
          <cell r="BX1455">
            <v>0</v>
          </cell>
          <cell r="CV1455">
            <v>0</v>
          </cell>
          <cell r="CW1455">
            <v>0</v>
          </cell>
        </row>
        <row r="1456">
          <cell r="B1456" t="str">
            <v>ขสป.ยอดโดม</v>
          </cell>
          <cell r="O1456">
            <v>0</v>
          </cell>
          <cell r="P1456">
            <v>0</v>
          </cell>
          <cell r="S1456">
            <v>1</v>
          </cell>
          <cell r="V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1</v>
          </cell>
          <cell r="AF1456">
            <v>0.7</v>
          </cell>
          <cell r="AG1456">
            <v>0</v>
          </cell>
          <cell r="AH1456">
            <v>0</v>
          </cell>
          <cell r="AN1456">
            <v>0</v>
          </cell>
          <cell r="AO1456">
            <v>0</v>
          </cell>
          <cell r="AP1456">
            <v>0</v>
          </cell>
          <cell r="BU1456">
            <v>0</v>
          </cell>
          <cell r="BV1456">
            <v>7000</v>
          </cell>
          <cell r="BX1456">
            <v>0</v>
          </cell>
          <cell r="CV1456">
            <v>0</v>
          </cell>
          <cell r="CW1456">
            <v>0</v>
          </cell>
        </row>
        <row r="1457">
          <cell r="B1457" t="str">
            <v>ขสป.ยอดโดม</v>
          </cell>
          <cell r="O1457">
            <v>0</v>
          </cell>
          <cell r="P1457">
            <v>0</v>
          </cell>
          <cell r="S1457">
            <v>1</v>
          </cell>
          <cell r="V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2</v>
          </cell>
          <cell r="AF1457">
            <v>1</v>
          </cell>
          <cell r="AG1457">
            <v>0</v>
          </cell>
          <cell r="AH1457">
            <v>0</v>
          </cell>
          <cell r="AN1457">
            <v>0</v>
          </cell>
          <cell r="AO1457">
            <v>0</v>
          </cell>
          <cell r="AP1457">
            <v>0</v>
          </cell>
          <cell r="BU1457">
            <v>0</v>
          </cell>
          <cell r="BV1457">
            <v>10000</v>
          </cell>
          <cell r="BX1457">
            <v>0</v>
          </cell>
          <cell r="CV1457">
            <v>0</v>
          </cell>
          <cell r="CW1457">
            <v>0</v>
          </cell>
        </row>
        <row r="1458">
          <cell r="B1458" t="str">
            <v>อช.ออบหลวง</v>
          </cell>
          <cell r="O1458">
            <v>0</v>
          </cell>
          <cell r="P1458">
            <v>0</v>
          </cell>
          <cell r="S1458">
            <v>1</v>
          </cell>
          <cell r="V1458">
            <v>0</v>
          </cell>
          <cell r="AA1458">
            <v>0</v>
          </cell>
          <cell r="AB1458">
            <v>0</v>
          </cell>
          <cell r="AC1458">
            <v>6</v>
          </cell>
          <cell r="AD1458">
            <v>0.156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N1458">
            <v>0</v>
          </cell>
          <cell r="AO1458">
            <v>0</v>
          </cell>
          <cell r="AP1458">
            <v>0</v>
          </cell>
          <cell r="BU1458">
            <v>0</v>
          </cell>
          <cell r="BV1458">
            <v>18720</v>
          </cell>
          <cell r="BX1458">
            <v>0</v>
          </cell>
          <cell r="CV1458">
            <v>0</v>
          </cell>
          <cell r="CW1458">
            <v>0</v>
          </cell>
        </row>
        <row r="1459">
          <cell r="B1459" t="str">
            <v>อช.ออบหลวง</v>
          </cell>
          <cell r="O1459">
            <v>0</v>
          </cell>
          <cell r="P1459">
            <v>0</v>
          </cell>
          <cell r="S1459">
            <v>1</v>
          </cell>
          <cell r="V1459">
            <v>0</v>
          </cell>
          <cell r="AA1459">
            <v>1</v>
          </cell>
          <cell r="AB1459">
            <v>0.13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N1459">
            <v>0</v>
          </cell>
          <cell r="AO1459">
            <v>0</v>
          </cell>
          <cell r="AP1459">
            <v>0</v>
          </cell>
          <cell r="BU1459">
            <v>0</v>
          </cell>
          <cell r="BV1459">
            <v>1040</v>
          </cell>
          <cell r="BX1459">
            <v>0</v>
          </cell>
          <cell r="CV1459">
            <v>0</v>
          </cell>
          <cell r="CW1459">
            <v>0</v>
          </cell>
        </row>
        <row r="1460">
          <cell r="B1460" t="str">
            <v>อช.ถ้ำปลา-น้ำตกผาเสื่อ</v>
          </cell>
          <cell r="O1460">
            <v>0</v>
          </cell>
          <cell r="P1460">
            <v>1</v>
          </cell>
          <cell r="S1460">
            <v>0</v>
          </cell>
          <cell r="V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N1460">
            <v>11</v>
          </cell>
          <cell r="AO1460">
            <v>1</v>
          </cell>
          <cell r="AP1460">
            <v>92</v>
          </cell>
          <cell r="BU1460">
            <v>764881</v>
          </cell>
          <cell r="BV1460">
            <v>0</v>
          </cell>
          <cell r="BX1460">
            <v>0</v>
          </cell>
          <cell r="CV1460">
            <v>0</v>
          </cell>
          <cell r="CW1460">
            <v>0</v>
          </cell>
        </row>
        <row r="1461">
          <cell r="B1461" t="str">
            <v>อช.ถ้ำปลา-น้ำตกผาเสื่อ</v>
          </cell>
          <cell r="O1461">
            <v>0</v>
          </cell>
          <cell r="P1461">
            <v>1</v>
          </cell>
          <cell r="S1461">
            <v>0</v>
          </cell>
          <cell r="V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N1461">
            <v>4</v>
          </cell>
          <cell r="AO1461">
            <v>3</v>
          </cell>
          <cell r="AP1461">
            <v>52</v>
          </cell>
          <cell r="BU1461">
            <v>280688.48</v>
          </cell>
          <cell r="BV1461">
            <v>0</v>
          </cell>
          <cell r="BX1461">
            <v>0</v>
          </cell>
          <cell r="CV1461">
            <v>0</v>
          </cell>
          <cell r="CW1461">
            <v>0</v>
          </cell>
        </row>
        <row r="1462">
          <cell r="B1462" t="str">
            <v>อช.ถ้ำปลา-น้ำตกผาเสื่อ</v>
          </cell>
          <cell r="O1462">
            <v>0</v>
          </cell>
          <cell r="P1462">
            <v>1</v>
          </cell>
          <cell r="S1462">
            <v>0</v>
          </cell>
          <cell r="V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N1462">
            <v>17</v>
          </cell>
          <cell r="AO1462">
            <v>3</v>
          </cell>
          <cell r="AP1462">
            <v>36</v>
          </cell>
          <cell r="BU1462">
            <v>1168272.81</v>
          </cell>
          <cell r="BV1462">
            <v>0</v>
          </cell>
          <cell r="BX1462">
            <v>0</v>
          </cell>
          <cell r="CV1462">
            <v>0</v>
          </cell>
          <cell r="CW1462">
            <v>0</v>
          </cell>
        </row>
        <row r="1463">
          <cell r="B1463" t="str">
            <v>อช.แม่วะ</v>
          </cell>
          <cell r="O1463">
            <v>0</v>
          </cell>
          <cell r="P1463">
            <v>0</v>
          </cell>
          <cell r="S1463">
            <v>1</v>
          </cell>
          <cell r="V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N1463">
            <v>0</v>
          </cell>
          <cell r="AO1463">
            <v>0</v>
          </cell>
          <cell r="AP1463">
            <v>0</v>
          </cell>
          <cell r="BU1463">
            <v>0</v>
          </cell>
          <cell r="BV1463">
            <v>695</v>
          </cell>
          <cell r="BX1463">
            <v>0</v>
          </cell>
          <cell r="CV1463">
            <v>0</v>
          </cell>
          <cell r="CW1463">
            <v>0</v>
          </cell>
        </row>
        <row r="1464">
          <cell r="B1464" t="str">
            <v>อช.ดอยเวียงผา</v>
          </cell>
          <cell r="O1464">
            <v>0</v>
          </cell>
          <cell r="P1464">
            <v>1</v>
          </cell>
          <cell r="S1464">
            <v>0</v>
          </cell>
          <cell r="V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N1464">
            <v>8</v>
          </cell>
          <cell r="AO1464">
            <v>1</v>
          </cell>
          <cell r="AP1464">
            <v>68</v>
          </cell>
          <cell r="BU1464">
            <v>287728</v>
          </cell>
          <cell r="BV1464">
            <v>0</v>
          </cell>
          <cell r="BX1464">
            <v>0</v>
          </cell>
          <cell r="CV1464">
            <v>0</v>
          </cell>
          <cell r="CW1464">
            <v>0</v>
          </cell>
        </row>
        <row r="1465">
          <cell r="B1465" t="str">
            <v>ขสป.ดอยผาเมือง</v>
          </cell>
          <cell r="O1465">
            <v>0</v>
          </cell>
          <cell r="P1465">
            <v>0</v>
          </cell>
          <cell r="S1465">
            <v>0</v>
          </cell>
          <cell r="V1465">
            <v>1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N1465">
            <v>0</v>
          </cell>
          <cell r="AO1465">
            <v>0</v>
          </cell>
          <cell r="AP1465">
            <v>0</v>
          </cell>
          <cell r="BU1465">
            <v>0</v>
          </cell>
          <cell r="BV1465">
            <v>6000</v>
          </cell>
          <cell r="BX1465">
            <v>0</v>
          </cell>
          <cell r="CV1465">
            <v>0</v>
          </cell>
          <cell r="CW1465">
            <v>60</v>
          </cell>
        </row>
        <row r="1466">
          <cell r="B1466" t="str">
            <v>อช.ถ้ำปลา-น้ำตกผาเสื่อ</v>
          </cell>
          <cell r="O1466">
            <v>0</v>
          </cell>
          <cell r="P1466">
            <v>1</v>
          </cell>
          <cell r="S1466">
            <v>0</v>
          </cell>
          <cell r="V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N1466">
            <v>3</v>
          </cell>
          <cell r="AO1466">
            <v>2</v>
          </cell>
          <cell r="AP1466">
            <v>80</v>
          </cell>
          <cell r="BU1466">
            <v>218381.5</v>
          </cell>
          <cell r="BV1466">
            <v>0</v>
          </cell>
          <cell r="BX1466">
            <v>0</v>
          </cell>
          <cell r="CV1466">
            <v>0</v>
          </cell>
          <cell r="CW1466">
            <v>0</v>
          </cell>
        </row>
        <row r="1467">
          <cell r="B1467" t="str">
            <v>อช.ดอยขุนตาล</v>
          </cell>
          <cell r="O1467">
            <v>1</v>
          </cell>
          <cell r="P1467">
            <v>0</v>
          </cell>
          <cell r="S1467">
            <v>0</v>
          </cell>
          <cell r="V1467">
            <v>1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N1467">
            <v>0</v>
          </cell>
          <cell r="AO1467">
            <v>0</v>
          </cell>
          <cell r="AP1467">
            <v>0</v>
          </cell>
          <cell r="BU1467">
            <v>0</v>
          </cell>
          <cell r="BV1467">
            <v>6300</v>
          </cell>
          <cell r="BX1467">
            <v>0</v>
          </cell>
          <cell r="CV1467">
            <v>0</v>
          </cell>
          <cell r="CW1467">
            <v>42</v>
          </cell>
        </row>
        <row r="1468">
          <cell r="B1468" t="str">
            <v>อช.ถ้ำปลา-น้ำตกผาเสื่อ</v>
          </cell>
          <cell r="O1468">
            <v>0</v>
          </cell>
          <cell r="P1468">
            <v>1</v>
          </cell>
          <cell r="S1468">
            <v>0</v>
          </cell>
          <cell r="V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N1468">
            <v>9</v>
          </cell>
          <cell r="AO1468">
            <v>3</v>
          </cell>
          <cell r="AP1468">
            <v>12</v>
          </cell>
          <cell r="BU1468">
            <v>634671.25</v>
          </cell>
          <cell r="BV1468">
            <v>0</v>
          </cell>
          <cell r="BX1468">
            <v>0</v>
          </cell>
          <cell r="CV1468">
            <v>0</v>
          </cell>
          <cell r="CW1468">
            <v>0</v>
          </cell>
        </row>
        <row r="1469">
          <cell r="B1469" t="str">
            <v>อช.ถ้ำปลา-น้ำตกผาเสื่อ</v>
          </cell>
          <cell r="O1469">
            <v>0</v>
          </cell>
          <cell r="P1469">
            <v>1</v>
          </cell>
          <cell r="S1469">
            <v>0</v>
          </cell>
          <cell r="V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N1469">
            <v>3</v>
          </cell>
          <cell r="AO1469">
            <v>1</v>
          </cell>
          <cell r="AP1469">
            <v>32</v>
          </cell>
          <cell r="BU1469">
            <v>211557.09</v>
          </cell>
          <cell r="BV1469">
            <v>0</v>
          </cell>
          <cell r="BX1469">
            <v>0</v>
          </cell>
          <cell r="CV1469">
            <v>0</v>
          </cell>
          <cell r="CW1469">
            <v>0</v>
          </cell>
        </row>
        <row r="1470">
          <cell r="B1470" t="str">
            <v>ขสป.อมก๋อย</v>
          </cell>
          <cell r="O1470">
            <v>1</v>
          </cell>
          <cell r="P1470">
            <v>0</v>
          </cell>
          <cell r="S1470">
            <v>0</v>
          </cell>
          <cell r="V1470">
            <v>1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N1470">
            <v>0</v>
          </cell>
          <cell r="AO1470">
            <v>0</v>
          </cell>
          <cell r="AP1470">
            <v>0</v>
          </cell>
          <cell r="BU1470">
            <v>0</v>
          </cell>
          <cell r="BV1470">
            <v>0</v>
          </cell>
          <cell r="BX1470">
            <v>0</v>
          </cell>
          <cell r="CV1470">
            <v>4</v>
          </cell>
          <cell r="CW1470">
            <v>0</v>
          </cell>
        </row>
        <row r="1471">
          <cell r="B1471" t="str">
            <v>สปป.3 (ภาคเหนือ)</v>
          </cell>
          <cell r="O1471">
            <v>1</v>
          </cell>
          <cell r="P1471">
            <v>0</v>
          </cell>
          <cell r="S1471">
            <v>0</v>
          </cell>
          <cell r="V1471">
            <v>1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N1471">
            <v>0</v>
          </cell>
          <cell r="AO1471">
            <v>0</v>
          </cell>
          <cell r="AP1471">
            <v>0</v>
          </cell>
          <cell r="BU1471">
            <v>0</v>
          </cell>
          <cell r="BV1471" t="str">
            <v>ไม่แจ้ง</v>
          </cell>
          <cell r="BX1471">
            <v>9</v>
          </cell>
          <cell r="CV1471">
            <v>0</v>
          </cell>
          <cell r="CW1471">
            <v>0</v>
          </cell>
        </row>
        <row r="1472">
          <cell r="B1472" t="str">
            <v>อช.ถ้ำปลา-น้ำตกผาเสื่อ</v>
          </cell>
          <cell r="O1472">
            <v>0</v>
          </cell>
          <cell r="P1472">
            <v>1</v>
          </cell>
          <cell r="S1472">
            <v>0</v>
          </cell>
          <cell r="V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3</v>
          </cell>
          <cell r="AF1472">
            <v>2.1</v>
          </cell>
          <cell r="AG1472">
            <v>0</v>
          </cell>
          <cell r="AH1472">
            <v>0</v>
          </cell>
          <cell r="AN1472">
            <v>2</v>
          </cell>
          <cell r="AO1472">
            <v>0</v>
          </cell>
          <cell r="AP1472">
            <v>48</v>
          </cell>
          <cell r="BU1472">
            <v>318000</v>
          </cell>
          <cell r="BV1472">
            <v>3439.8</v>
          </cell>
          <cell r="BX1472">
            <v>0</v>
          </cell>
          <cell r="CV1472">
            <v>0</v>
          </cell>
          <cell r="CW1472">
            <v>0</v>
          </cell>
        </row>
        <row r="1473">
          <cell r="B1473" t="str">
            <v>อช.ถ้ำปลา-น้ำตกผาเสื่อ</v>
          </cell>
          <cell r="O1473">
            <v>0</v>
          </cell>
          <cell r="P1473">
            <v>1</v>
          </cell>
          <cell r="S1473">
            <v>0</v>
          </cell>
          <cell r="V1473">
            <v>0</v>
          </cell>
          <cell r="AA1473">
            <v>4</v>
          </cell>
          <cell r="AB1473">
            <v>2.2599999999999998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N1473">
            <v>11</v>
          </cell>
          <cell r="AO1473">
            <v>1</v>
          </cell>
          <cell r="AP1473">
            <v>52</v>
          </cell>
          <cell r="BU1473">
            <v>1665000</v>
          </cell>
          <cell r="BV1473">
            <v>2712</v>
          </cell>
          <cell r="BX1473">
            <v>0</v>
          </cell>
          <cell r="CV1473">
            <v>0</v>
          </cell>
          <cell r="CW1473">
            <v>0</v>
          </cell>
        </row>
        <row r="1474">
          <cell r="B1474" t="str">
            <v>อช.ถ้ำปลา-น้ำตกผาเสื่อ</v>
          </cell>
          <cell r="O1474">
            <v>0</v>
          </cell>
          <cell r="P1474">
            <v>1</v>
          </cell>
          <cell r="S1474">
            <v>0</v>
          </cell>
          <cell r="V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N1474">
            <v>7</v>
          </cell>
          <cell r="AO1474">
            <v>2</v>
          </cell>
          <cell r="AP1474">
            <v>88</v>
          </cell>
          <cell r="BU1474">
            <v>487127.25</v>
          </cell>
          <cell r="BV1474">
            <v>0</v>
          </cell>
          <cell r="BX1474">
            <v>0</v>
          </cell>
          <cell r="CV1474">
            <v>0</v>
          </cell>
          <cell r="CW1474">
            <v>0</v>
          </cell>
        </row>
        <row r="1475">
          <cell r="B1475" t="str">
            <v>อช.ถ้ำปลา-น้ำตกผาเสื่อ</v>
          </cell>
          <cell r="O1475">
            <v>0</v>
          </cell>
          <cell r="P1475">
            <v>1</v>
          </cell>
          <cell r="S1475">
            <v>0</v>
          </cell>
          <cell r="V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N1475" t="str">
            <v>4</v>
          </cell>
          <cell r="AO1475">
            <v>0</v>
          </cell>
          <cell r="AP1475" t="str">
            <v>44</v>
          </cell>
          <cell r="BU1475">
            <v>334244.21999999997</v>
          </cell>
          <cell r="BV1475">
            <v>0</v>
          </cell>
          <cell r="BX1475">
            <v>0</v>
          </cell>
          <cell r="CV1475">
            <v>0</v>
          </cell>
          <cell r="CW1475">
            <v>0</v>
          </cell>
        </row>
        <row r="1476">
          <cell r="B1476" t="str">
            <v>อช.ออบหลวง</v>
          </cell>
          <cell r="O1476">
            <v>0</v>
          </cell>
          <cell r="P1476">
            <v>1</v>
          </cell>
          <cell r="S1476">
            <v>0</v>
          </cell>
          <cell r="V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N1476">
            <v>2</v>
          </cell>
          <cell r="AO1476">
            <v>1</v>
          </cell>
          <cell r="AP1476">
            <v>6</v>
          </cell>
          <cell r="BU1476">
            <v>139526</v>
          </cell>
          <cell r="BV1476">
            <v>0</v>
          </cell>
          <cell r="BX1476">
            <v>0</v>
          </cell>
          <cell r="CV1476">
            <v>0</v>
          </cell>
          <cell r="CW1476">
            <v>0</v>
          </cell>
        </row>
        <row r="1477">
          <cell r="B1477" t="str">
            <v>อช.ออบหลวง</v>
          </cell>
          <cell r="O1477">
            <v>0</v>
          </cell>
          <cell r="P1477">
            <v>1</v>
          </cell>
          <cell r="S1477">
            <v>0</v>
          </cell>
          <cell r="V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N1477">
            <v>1</v>
          </cell>
          <cell r="AO1477">
            <v>1</v>
          </cell>
          <cell r="AP1477">
            <v>20</v>
          </cell>
          <cell r="BU1477">
            <v>83779</v>
          </cell>
          <cell r="BV1477">
            <v>0</v>
          </cell>
          <cell r="BX1477">
            <v>0</v>
          </cell>
          <cell r="CV1477">
            <v>0</v>
          </cell>
          <cell r="CW1477">
            <v>0</v>
          </cell>
        </row>
        <row r="1478">
          <cell r="B1478" t="str">
            <v>อช.ออบหลวง</v>
          </cell>
          <cell r="O1478">
            <v>0</v>
          </cell>
          <cell r="P1478">
            <v>1</v>
          </cell>
          <cell r="S1478">
            <v>0</v>
          </cell>
          <cell r="V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N1478">
            <v>3</v>
          </cell>
          <cell r="AO1478">
            <v>0</v>
          </cell>
          <cell r="AP1478">
            <v>48</v>
          </cell>
          <cell r="BU1478">
            <v>350419</v>
          </cell>
          <cell r="BV1478">
            <v>0</v>
          </cell>
          <cell r="BX1478">
            <v>0</v>
          </cell>
          <cell r="CV1478">
            <v>0</v>
          </cell>
          <cell r="CW1478">
            <v>0</v>
          </cell>
        </row>
        <row r="1479">
          <cell r="B1479" t="str">
            <v>อช.แจ้ซ้อน</v>
          </cell>
          <cell r="O1479">
            <v>0</v>
          </cell>
          <cell r="P1479">
            <v>0</v>
          </cell>
          <cell r="S1479">
            <v>1</v>
          </cell>
          <cell r="V1479">
            <v>0</v>
          </cell>
          <cell r="AA1479">
            <v>2</v>
          </cell>
          <cell r="AB1479">
            <v>0.06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N1479">
            <v>0</v>
          </cell>
          <cell r="AO1479">
            <v>0</v>
          </cell>
          <cell r="AP1479">
            <v>0</v>
          </cell>
          <cell r="BU1479">
            <v>0</v>
          </cell>
          <cell r="BV1479">
            <v>900</v>
          </cell>
          <cell r="BX1479">
            <v>0</v>
          </cell>
          <cell r="CV1479">
            <v>0</v>
          </cell>
          <cell r="CW1479">
            <v>0</v>
          </cell>
        </row>
        <row r="1480">
          <cell r="B1480" t="str">
            <v>อช.ดอยภูคา</v>
          </cell>
          <cell r="O1480">
            <v>3</v>
          </cell>
          <cell r="P1480">
            <v>0</v>
          </cell>
          <cell r="S1480">
            <v>1</v>
          </cell>
          <cell r="V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18</v>
          </cell>
          <cell r="AH1480">
            <v>0.89</v>
          </cell>
          <cell r="AN1480">
            <v>0</v>
          </cell>
          <cell r="AO1480">
            <v>0</v>
          </cell>
          <cell r="AP1480">
            <v>0</v>
          </cell>
          <cell r="BU1480">
            <v>0</v>
          </cell>
          <cell r="BV1480">
            <v>267000</v>
          </cell>
          <cell r="BX1480">
            <v>0</v>
          </cell>
          <cell r="CV1480">
            <v>0</v>
          </cell>
          <cell r="CW1480">
            <v>0</v>
          </cell>
        </row>
        <row r="1481">
          <cell r="B1481" t="str">
            <v>ขสป.ดอยผาเมือง</v>
          </cell>
          <cell r="O1481">
            <v>1</v>
          </cell>
          <cell r="P1481">
            <v>0</v>
          </cell>
          <cell r="S1481">
            <v>1</v>
          </cell>
          <cell r="V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N1481">
            <v>0</v>
          </cell>
          <cell r="AO1481">
            <v>0</v>
          </cell>
          <cell r="AP1481">
            <v>0</v>
          </cell>
          <cell r="BU1481">
            <v>0</v>
          </cell>
          <cell r="BV1481">
            <v>5950</v>
          </cell>
          <cell r="BX1481">
            <v>0</v>
          </cell>
          <cell r="CV1481">
            <v>0</v>
          </cell>
          <cell r="CW1481">
            <v>0</v>
          </cell>
        </row>
        <row r="1482">
          <cell r="B1482" t="str">
            <v>อช.ดอยภูคา</v>
          </cell>
          <cell r="O1482">
            <v>0</v>
          </cell>
          <cell r="P1482">
            <v>0</v>
          </cell>
          <cell r="S1482">
            <v>1</v>
          </cell>
          <cell r="V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10</v>
          </cell>
          <cell r="AH1482">
            <v>0.1</v>
          </cell>
          <cell r="AN1482">
            <v>0</v>
          </cell>
          <cell r="AO1482">
            <v>0</v>
          </cell>
          <cell r="AP1482">
            <v>0</v>
          </cell>
          <cell r="BU1482">
            <v>0</v>
          </cell>
          <cell r="BV1482">
            <v>30000</v>
          </cell>
          <cell r="BX1482">
            <v>0</v>
          </cell>
          <cell r="CV1482">
            <v>0</v>
          </cell>
          <cell r="CW1482">
            <v>0</v>
          </cell>
        </row>
        <row r="1483">
          <cell r="B1483" t="str">
            <v>อช.ดอยภูคา</v>
          </cell>
          <cell r="O1483">
            <v>0</v>
          </cell>
          <cell r="P1483">
            <v>0</v>
          </cell>
          <cell r="S1483">
            <v>1</v>
          </cell>
          <cell r="V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13</v>
          </cell>
          <cell r="AH1483">
            <v>0.25</v>
          </cell>
          <cell r="AN1483">
            <v>0</v>
          </cell>
          <cell r="AO1483">
            <v>0</v>
          </cell>
          <cell r="AP1483">
            <v>0</v>
          </cell>
          <cell r="BU1483">
            <v>0</v>
          </cell>
          <cell r="BV1483">
            <v>1250</v>
          </cell>
          <cell r="BX1483">
            <v>0</v>
          </cell>
          <cell r="CV1483">
            <v>0</v>
          </cell>
          <cell r="CW1483">
            <v>0</v>
          </cell>
        </row>
        <row r="1484">
          <cell r="B1484" t="str">
            <v>อช.ดอยเวียงผา</v>
          </cell>
          <cell r="O1484">
            <v>0</v>
          </cell>
          <cell r="P1484">
            <v>1</v>
          </cell>
          <cell r="S1484">
            <v>0</v>
          </cell>
          <cell r="V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N1484">
            <v>6</v>
          </cell>
          <cell r="AO1484">
            <v>0</v>
          </cell>
          <cell r="AP1484">
            <v>96</v>
          </cell>
          <cell r="BU1484">
            <v>202638</v>
          </cell>
          <cell r="BV1484">
            <v>0</v>
          </cell>
          <cell r="BX1484">
            <v>0</v>
          </cell>
          <cell r="CV1484">
            <v>0</v>
          </cell>
          <cell r="CW1484">
            <v>0</v>
          </cell>
        </row>
        <row r="1485">
          <cell r="B1485" t="str">
            <v>อช.ดอยเวียงผา</v>
          </cell>
          <cell r="O1485">
            <v>0</v>
          </cell>
          <cell r="P1485">
            <v>1</v>
          </cell>
          <cell r="S1485">
            <v>0</v>
          </cell>
          <cell r="V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N1485">
            <v>7</v>
          </cell>
          <cell r="AO1485">
            <v>0</v>
          </cell>
          <cell r="AP1485">
            <v>0</v>
          </cell>
          <cell r="BU1485">
            <v>227317</v>
          </cell>
          <cell r="BV1485">
            <v>0</v>
          </cell>
          <cell r="BX1485">
            <v>0</v>
          </cell>
          <cell r="CV1485">
            <v>0</v>
          </cell>
          <cell r="CW1485">
            <v>0</v>
          </cell>
        </row>
        <row r="1486">
          <cell r="B1486" t="str">
            <v>อช.นันทบุรี</v>
          </cell>
          <cell r="O1486">
            <v>0</v>
          </cell>
          <cell r="P1486">
            <v>0</v>
          </cell>
          <cell r="S1486">
            <v>1</v>
          </cell>
          <cell r="V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1</v>
          </cell>
          <cell r="AF1486">
            <v>0.32</v>
          </cell>
          <cell r="AG1486">
            <v>0</v>
          </cell>
          <cell r="AH1486">
            <v>0</v>
          </cell>
          <cell r="AN1486">
            <v>0</v>
          </cell>
          <cell r="AO1486">
            <v>0</v>
          </cell>
          <cell r="AP1486">
            <v>0</v>
          </cell>
          <cell r="BU1486">
            <v>0</v>
          </cell>
          <cell r="BV1486">
            <v>48000</v>
          </cell>
          <cell r="BX1486">
            <v>0</v>
          </cell>
          <cell r="CV1486">
            <v>0</v>
          </cell>
          <cell r="CW1486">
            <v>0</v>
          </cell>
        </row>
        <row r="1487">
          <cell r="B1487" t="str">
            <v>ขสป.แม่เลา-แม่แสะ</v>
          </cell>
          <cell r="O1487">
            <v>3</v>
          </cell>
          <cell r="P1487">
            <v>0</v>
          </cell>
          <cell r="S1487">
            <v>0</v>
          </cell>
          <cell r="V1487">
            <v>1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N1487">
            <v>0</v>
          </cell>
          <cell r="AO1487">
            <v>0</v>
          </cell>
          <cell r="AP1487">
            <v>0</v>
          </cell>
          <cell r="BU1487">
            <v>0</v>
          </cell>
          <cell r="BV1487">
            <v>1040</v>
          </cell>
          <cell r="BX1487">
            <v>3</v>
          </cell>
          <cell r="CV1487">
            <v>0</v>
          </cell>
          <cell r="CW1487">
            <v>0</v>
          </cell>
        </row>
        <row r="1488">
          <cell r="B1488" t="str">
            <v>อช.แม่วะ</v>
          </cell>
          <cell r="O1488">
            <v>0</v>
          </cell>
          <cell r="P1488">
            <v>0</v>
          </cell>
          <cell r="S1488">
            <v>1</v>
          </cell>
          <cell r="V1488">
            <v>0</v>
          </cell>
          <cell r="AA1488">
            <v>7</v>
          </cell>
          <cell r="AB1488">
            <v>0.42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N1488">
            <v>0</v>
          </cell>
          <cell r="AO1488">
            <v>0</v>
          </cell>
          <cell r="AP1488">
            <v>0</v>
          </cell>
          <cell r="BU1488">
            <v>0</v>
          </cell>
          <cell r="BV1488">
            <v>25200</v>
          </cell>
          <cell r="BX1488">
            <v>0</v>
          </cell>
          <cell r="CV1488">
            <v>0</v>
          </cell>
          <cell r="CW1488">
            <v>0</v>
          </cell>
        </row>
        <row r="1489">
          <cell r="B1489" t="str">
            <v>อช.ถ้ำปลา-น้ำตกผาเสื่อ</v>
          </cell>
          <cell r="O1489">
            <v>0</v>
          </cell>
          <cell r="P1489">
            <v>1</v>
          </cell>
          <cell r="S1489">
            <v>0</v>
          </cell>
          <cell r="V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N1489">
            <v>2</v>
          </cell>
          <cell r="AO1489">
            <v>1</v>
          </cell>
          <cell r="AP1489">
            <v>40</v>
          </cell>
          <cell r="BU1489">
            <v>143312.87</v>
          </cell>
          <cell r="BV1489">
            <v>0</v>
          </cell>
          <cell r="BX1489">
            <v>0</v>
          </cell>
          <cell r="CV1489">
            <v>0</v>
          </cell>
          <cell r="CW1489">
            <v>0</v>
          </cell>
        </row>
        <row r="1490">
          <cell r="B1490" t="str">
            <v>อช.ถ้ำปลา-น้ำตกผาเสื่อ</v>
          </cell>
          <cell r="O1490">
            <v>0</v>
          </cell>
          <cell r="P1490">
            <v>1</v>
          </cell>
          <cell r="S1490">
            <v>0</v>
          </cell>
          <cell r="V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N1490">
            <v>4</v>
          </cell>
          <cell r="AO1490">
            <v>3</v>
          </cell>
          <cell r="AP1490">
            <v>20</v>
          </cell>
          <cell r="BU1490">
            <v>281507.40999999997</v>
          </cell>
          <cell r="BV1490">
            <v>0</v>
          </cell>
          <cell r="BX1490">
            <v>0</v>
          </cell>
          <cell r="CV1490">
            <v>0</v>
          </cell>
          <cell r="CW1490">
            <v>0</v>
          </cell>
        </row>
        <row r="1491">
          <cell r="B1491" t="str">
            <v>อช.ถ้ำปลา-น้ำตกผาเสื่อ</v>
          </cell>
          <cell r="O1491">
            <v>0</v>
          </cell>
          <cell r="P1491">
            <v>1</v>
          </cell>
          <cell r="S1491">
            <v>0</v>
          </cell>
          <cell r="V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N1491">
            <v>9</v>
          </cell>
          <cell r="AO1491">
            <v>3</v>
          </cell>
          <cell r="AP1491">
            <v>44</v>
          </cell>
          <cell r="BU1491">
            <v>622117.31000000006</v>
          </cell>
          <cell r="BV1491">
            <v>0</v>
          </cell>
          <cell r="BX1491">
            <v>0</v>
          </cell>
          <cell r="CV1491">
            <v>0</v>
          </cell>
          <cell r="CW1491">
            <v>0</v>
          </cell>
        </row>
        <row r="1492">
          <cell r="B1492" t="str">
            <v>อช.ถ้ำปลา-น้ำตกผาเสื่อ</v>
          </cell>
          <cell r="O1492">
            <v>0</v>
          </cell>
          <cell r="P1492">
            <v>1</v>
          </cell>
          <cell r="S1492">
            <v>0</v>
          </cell>
          <cell r="V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N1492">
            <v>3</v>
          </cell>
          <cell r="AO1492">
            <v>2</v>
          </cell>
          <cell r="AP1492">
            <v>24</v>
          </cell>
          <cell r="BU1492">
            <v>216880.14</v>
          </cell>
          <cell r="BV1492">
            <v>0</v>
          </cell>
          <cell r="BX1492">
            <v>0</v>
          </cell>
          <cell r="CV1492">
            <v>0</v>
          </cell>
          <cell r="CW1492">
            <v>0</v>
          </cell>
        </row>
        <row r="1493">
          <cell r="B1493" t="str">
            <v>อช.ดอยขุนตาล</v>
          </cell>
          <cell r="O1493">
            <v>1</v>
          </cell>
          <cell r="P1493">
            <v>0</v>
          </cell>
          <cell r="S1493">
            <v>0</v>
          </cell>
          <cell r="V1493">
            <v>1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N1493">
            <v>0</v>
          </cell>
          <cell r="AO1493">
            <v>0</v>
          </cell>
          <cell r="AP1493">
            <v>0</v>
          </cell>
          <cell r="BU1493">
            <v>0</v>
          </cell>
          <cell r="BV1493">
            <v>1600</v>
          </cell>
          <cell r="BX1493">
            <v>0</v>
          </cell>
          <cell r="CV1493">
            <v>1</v>
          </cell>
          <cell r="CW1493">
            <v>0</v>
          </cell>
        </row>
        <row r="1494">
          <cell r="B1494" t="str">
            <v>อช.ดอยขุนตาล</v>
          </cell>
          <cell r="O1494">
            <v>1</v>
          </cell>
          <cell r="P1494">
            <v>0</v>
          </cell>
          <cell r="S1494">
            <v>0</v>
          </cell>
          <cell r="V1494">
            <v>1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N1494">
            <v>0</v>
          </cell>
          <cell r="AO1494">
            <v>0</v>
          </cell>
          <cell r="AP1494">
            <v>0</v>
          </cell>
          <cell r="BU1494">
            <v>0</v>
          </cell>
          <cell r="BV1494">
            <v>3500</v>
          </cell>
          <cell r="BX1494">
            <v>0</v>
          </cell>
          <cell r="CV1494">
            <v>0</v>
          </cell>
          <cell r="CW1494">
            <v>0</v>
          </cell>
        </row>
        <row r="1495">
          <cell r="B1495" t="str">
            <v>อช.ดอยขุนตาล</v>
          </cell>
          <cell r="O1495">
            <v>1</v>
          </cell>
          <cell r="P1495">
            <v>0</v>
          </cell>
          <cell r="S1495">
            <v>0</v>
          </cell>
          <cell r="V1495">
            <v>1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N1495">
            <v>0</v>
          </cell>
          <cell r="AO1495">
            <v>0</v>
          </cell>
          <cell r="AP1495">
            <v>0</v>
          </cell>
          <cell r="BU1495">
            <v>0</v>
          </cell>
          <cell r="BV1495">
            <v>7500</v>
          </cell>
          <cell r="BX1495">
            <v>0</v>
          </cell>
          <cell r="CV1495">
            <v>1</v>
          </cell>
          <cell r="CW1495">
            <v>0</v>
          </cell>
        </row>
        <row r="1496">
          <cell r="B1496" t="str">
            <v>อช.ดอยขุนตาล</v>
          </cell>
          <cell r="O1496">
            <v>0</v>
          </cell>
          <cell r="P1496">
            <v>0</v>
          </cell>
          <cell r="S1496">
            <v>1</v>
          </cell>
          <cell r="V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16</v>
          </cell>
          <cell r="AF1496">
            <v>1.41</v>
          </cell>
          <cell r="AG1496">
            <v>0</v>
          </cell>
          <cell r="AH1496">
            <v>0</v>
          </cell>
          <cell r="AN1496">
            <v>0</v>
          </cell>
          <cell r="AO1496">
            <v>0</v>
          </cell>
          <cell r="AP1496">
            <v>0</v>
          </cell>
          <cell r="BU1496">
            <v>0</v>
          </cell>
          <cell r="BV1496">
            <v>7050</v>
          </cell>
          <cell r="BX1496">
            <v>0</v>
          </cell>
          <cell r="CV1496">
            <v>0</v>
          </cell>
          <cell r="CW1496">
            <v>0</v>
          </cell>
        </row>
        <row r="1497">
          <cell r="B1497" t="str">
            <v>อช.ดอยสุเทพ-ปุย</v>
          </cell>
          <cell r="O1497">
            <v>1</v>
          </cell>
          <cell r="P1497">
            <v>1</v>
          </cell>
          <cell r="S1497">
            <v>0</v>
          </cell>
          <cell r="V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155</v>
          </cell>
          <cell r="AH1497">
            <v>2.2120000000000002</v>
          </cell>
          <cell r="AN1497" t="str">
            <v>ไม่แจ้ง</v>
          </cell>
          <cell r="AO1497">
            <v>0</v>
          </cell>
          <cell r="AP1497">
            <v>0</v>
          </cell>
          <cell r="BU1497">
            <v>0</v>
          </cell>
          <cell r="BV1497">
            <v>11258</v>
          </cell>
          <cell r="BX1497">
            <v>0</v>
          </cell>
          <cell r="CV1497">
            <v>0</v>
          </cell>
          <cell r="CW1497">
            <v>0</v>
          </cell>
        </row>
        <row r="1498">
          <cell r="B1498" t="str">
            <v>อช.ศรีลานนา</v>
          </cell>
          <cell r="O1498">
            <v>0</v>
          </cell>
          <cell r="P1498">
            <v>0</v>
          </cell>
          <cell r="S1498">
            <v>1</v>
          </cell>
          <cell r="V1498">
            <v>0</v>
          </cell>
          <cell r="AA1498">
            <v>0</v>
          </cell>
          <cell r="AB1498">
            <v>0</v>
          </cell>
          <cell r="AC1498">
            <v>41</v>
          </cell>
          <cell r="AD1498">
            <v>0.59899999999999998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N1498">
            <v>0</v>
          </cell>
          <cell r="AO1498">
            <v>0</v>
          </cell>
          <cell r="AP1498">
            <v>0</v>
          </cell>
          <cell r="BU1498">
            <v>0</v>
          </cell>
          <cell r="BV1498">
            <v>6589</v>
          </cell>
          <cell r="BX1498">
            <v>0</v>
          </cell>
          <cell r="CV1498">
            <v>0</v>
          </cell>
          <cell r="CW1498">
            <v>0</v>
          </cell>
        </row>
        <row r="1499">
          <cell r="B1499" t="str">
            <v>อช.ออบหลวง</v>
          </cell>
          <cell r="O1499">
            <v>1</v>
          </cell>
          <cell r="P1499">
            <v>1</v>
          </cell>
          <cell r="S1499">
            <v>0</v>
          </cell>
          <cell r="V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N1499">
            <v>1</v>
          </cell>
          <cell r="AO1499">
            <v>3</v>
          </cell>
          <cell r="AP1499">
            <v>0</v>
          </cell>
          <cell r="BU1499">
            <v>73362.53</v>
          </cell>
          <cell r="BV1499">
            <v>0</v>
          </cell>
          <cell r="BX1499">
            <v>0</v>
          </cell>
          <cell r="CV1499">
            <v>0</v>
          </cell>
          <cell r="CW1499">
            <v>0</v>
          </cell>
        </row>
        <row r="1500">
          <cell r="B1500" t="str">
            <v>ขสป.ลุ่มน้ำปาย</v>
          </cell>
          <cell r="O1500">
            <v>0</v>
          </cell>
          <cell r="P1500">
            <v>1</v>
          </cell>
          <cell r="S1500">
            <v>0</v>
          </cell>
          <cell r="V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N1500">
            <v>4</v>
          </cell>
          <cell r="AO1500">
            <v>2</v>
          </cell>
          <cell r="AP1500">
            <v>44</v>
          </cell>
          <cell r="BU1500">
            <v>292500</v>
          </cell>
          <cell r="BV1500">
            <v>0</v>
          </cell>
          <cell r="BX1500">
            <v>0</v>
          </cell>
          <cell r="CV1500">
            <v>0</v>
          </cell>
          <cell r="CW1500">
            <v>0</v>
          </cell>
        </row>
        <row r="1501">
          <cell r="B1501" t="str">
            <v>อช.ดอยเวียงผา</v>
          </cell>
          <cell r="O1501">
            <v>0</v>
          </cell>
          <cell r="P1501">
            <v>1</v>
          </cell>
          <cell r="S1501">
            <v>0</v>
          </cell>
          <cell r="V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N1501">
            <v>5</v>
          </cell>
          <cell r="AO1501">
            <v>3</v>
          </cell>
          <cell r="AP1501">
            <v>72</v>
          </cell>
          <cell r="BU1501">
            <v>199498</v>
          </cell>
          <cell r="BV1501">
            <v>0</v>
          </cell>
          <cell r="BX1501">
            <v>0</v>
          </cell>
          <cell r="CV1501">
            <v>0</v>
          </cell>
          <cell r="CW1501">
            <v>0</v>
          </cell>
        </row>
        <row r="1502">
          <cell r="B1502" t="str">
            <v>อช.ออบหลวง</v>
          </cell>
          <cell r="O1502">
            <v>0</v>
          </cell>
          <cell r="P1502">
            <v>0</v>
          </cell>
          <cell r="S1502">
            <v>1</v>
          </cell>
          <cell r="V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1</v>
          </cell>
          <cell r="AH1502">
            <v>0.19</v>
          </cell>
          <cell r="AN1502">
            <v>0</v>
          </cell>
          <cell r="AO1502">
            <v>0</v>
          </cell>
          <cell r="AP1502">
            <v>0</v>
          </cell>
          <cell r="BU1502">
            <v>0</v>
          </cell>
          <cell r="BV1502">
            <v>13300</v>
          </cell>
          <cell r="BX1502">
            <v>0</v>
          </cell>
          <cell r="CV1502">
            <v>0</v>
          </cell>
          <cell r="CW1502">
            <v>0</v>
          </cell>
        </row>
        <row r="1503">
          <cell r="B1503" t="str">
            <v>อช.แม่ยม</v>
          </cell>
          <cell r="O1503">
            <v>1</v>
          </cell>
          <cell r="P1503">
            <v>0</v>
          </cell>
          <cell r="S1503">
            <v>0</v>
          </cell>
          <cell r="V1503">
            <v>1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N1503">
            <v>0</v>
          </cell>
          <cell r="AO1503">
            <v>0</v>
          </cell>
          <cell r="AP1503">
            <v>0</v>
          </cell>
          <cell r="BU1503">
            <v>0</v>
          </cell>
          <cell r="BV1503">
            <v>5900</v>
          </cell>
          <cell r="BX1503">
            <v>1</v>
          </cell>
          <cell r="CV1503">
            <v>0</v>
          </cell>
          <cell r="CW1503">
            <v>0</v>
          </cell>
        </row>
        <row r="1504">
          <cell r="B1504" t="str">
            <v>สปป.3 (ภาคเหนือ)</v>
          </cell>
          <cell r="O1504">
            <v>1</v>
          </cell>
          <cell r="P1504">
            <v>0</v>
          </cell>
          <cell r="S1504">
            <v>0</v>
          </cell>
          <cell r="V1504">
            <v>1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N1504">
            <v>0</v>
          </cell>
          <cell r="AO1504">
            <v>0</v>
          </cell>
          <cell r="AP1504">
            <v>0</v>
          </cell>
          <cell r="BU1504">
            <v>0</v>
          </cell>
          <cell r="BV1504" t="str">
            <v>ไม่แจ้ง</v>
          </cell>
          <cell r="BX1504">
            <v>1</v>
          </cell>
          <cell r="CV1504">
            <v>0</v>
          </cell>
          <cell r="CW1504">
            <v>0</v>
          </cell>
        </row>
        <row r="1505">
          <cell r="B1505" t="str">
            <v>สปป.3 (ภาคเหนือ)</v>
          </cell>
          <cell r="O1505">
            <v>1</v>
          </cell>
          <cell r="P1505">
            <v>0</v>
          </cell>
          <cell r="S1505">
            <v>0</v>
          </cell>
          <cell r="V1505">
            <v>1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N1505">
            <v>0</v>
          </cell>
          <cell r="AO1505">
            <v>0</v>
          </cell>
          <cell r="AP1505">
            <v>0</v>
          </cell>
          <cell r="BU1505">
            <v>0</v>
          </cell>
          <cell r="BV1505" t="str">
            <v>ไม่แจ้ง</v>
          </cell>
          <cell r="BX1505">
            <v>3</v>
          </cell>
          <cell r="CV1505">
            <v>0</v>
          </cell>
          <cell r="CW1505">
            <v>0</v>
          </cell>
        </row>
        <row r="1506">
          <cell r="B1506" t="str">
            <v>สบอ.13 สาขาลำปาง</v>
          </cell>
          <cell r="O1506">
            <v>1</v>
          </cell>
          <cell r="P1506">
            <v>0</v>
          </cell>
          <cell r="S1506">
            <v>0</v>
          </cell>
          <cell r="V1506">
            <v>1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N1506">
            <v>0</v>
          </cell>
          <cell r="AO1506">
            <v>0</v>
          </cell>
          <cell r="AP1506">
            <v>0</v>
          </cell>
          <cell r="BU1506">
            <v>0</v>
          </cell>
          <cell r="BV1506">
            <v>29500</v>
          </cell>
          <cell r="BX1506">
            <v>59</v>
          </cell>
          <cell r="CV1506">
            <v>0</v>
          </cell>
          <cell r="CW1506">
            <v>0</v>
          </cell>
        </row>
        <row r="1507">
          <cell r="B1507" t="str">
            <v>ขสป.ดอยเวียงหล้า</v>
          </cell>
          <cell r="O1507">
            <v>0</v>
          </cell>
          <cell r="P1507">
            <v>0</v>
          </cell>
          <cell r="S1507">
            <v>1</v>
          </cell>
          <cell r="V1507">
            <v>0</v>
          </cell>
          <cell r="AA1507">
            <v>0</v>
          </cell>
          <cell r="AB1507">
            <v>0</v>
          </cell>
          <cell r="AC1507">
            <v>15</v>
          </cell>
          <cell r="AD1507">
            <v>0.36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N1507">
            <v>0</v>
          </cell>
          <cell r="AO1507">
            <v>0</v>
          </cell>
          <cell r="AP1507">
            <v>0</v>
          </cell>
          <cell r="BU1507">
            <v>0</v>
          </cell>
          <cell r="BV1507">
            <v>43200</v>
          </cell>
          <cell r="BX1507">
            <v>0</v>
          </cell>
          <cell r="CV1507">
            <v>0</v>
          </cell>
          <cell r="CW1507">
            <v>0</v>
          </cell>
        </row>
        <row r="1508">
          <cell r="B1508" t="str">
            <v>อช.ศรีลานนา</v>
          </cell>
          <cell r="O1508">
            <v>0</v>
          </cell>
          <cell r="P1508">
            <v>0</v>
          </cell>
          <cell r="S1508">
            <v>1</v>
          </cell>
          <cell r="V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6</v>
          </cell>
          <cell r="AH1508">
            <v>0.14000000000000001</v>
          </cell>
          <cell r="AN1508">
            <v>0</v>
          </cell>
          <cell r="AO1508">
            <v>0</v>
          </cell>
          <cell r="AP1508">
            <v>0</v>
          </cell>
          <cell r="BU1508">
            <v>0</v>
          </cell>
          <cell r="BV1508">
            <v>936</v>
          </cell>
          <cell r="BX1508">
            <v>0</v>
          </cell>
          <cell r="CV1508">
            <v>0</v>
          </cell>
          <cell r="CW1508">
            <v>0</v>
          </cell>
        </row>
        <row r="1509">
          <cell r="B1509" t="str">
            <v>ขสป.ดอยเวียงหล้า</v>
          </cell>
          <cell r="O1509">
            <v>0</v>
          </cell>
          <cell r="P1509">
            <v>0</v>
          </cell>
          <cell r="S1509">
            <v>1</v>
          </cell>
          <cell r="V1509">
            <v>0</v>
          </cell>
          <cell r="AA1509">
            <v>0</v>
          </cell>
          <cell r="AB1509">
            <v>0</v>
          </cell>
          <cell r="AC1509">
            <v>30</v>
          </cell>
          <cell r="AD1509">
            <v>0.67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N1509">
            <v>0</v>
          </cell>
          <cell r="AO1509">
            <v>0</v>
          </cell>
          <cell r="AP1509">
            <v>0</v>
          </cell>
          <cell r="BU1509">
            <v>0</v>
          </cell>
          <cell r="BV1509">
            <v>80400</v>
          </cell>
          <cell r="BX1509">
            <v>0</v>
          </cell>
          <cell r="CV1509">
            <v>0</v>
          </cell>
          <cell r="CW1509">
            <v>0</v>
          </cell>
        </row>
        <row r="1510">
          <cell r="B1510" t="str">
            <v>อช.ถ้ำปลา-น้ำตกผาเสื่อ</v>
          </cell>
          <cell r="O1510">
            <v>0</v>
          </cell>
          <cell r="P1510">
            <v>0</v>
          </cell>
          <cell r="S1510">
            <v>1</v>
          </cell>
          <cell r="V1510">
            <v>0</v>
          </cell>
          <cell r="AA1510">
            <v>4</v>
          </cell>
          <cell r="AB1510">
            <v>0.51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N1510">
            <v>0</v>
          </cell>
          <cell r="AO1510">
            <v>0</v>
          </cell>
          <cell r="AP1510">
            <v>0</v>
          </cell>
          <cell r="BU1510">
            <v>0</v>
          </cell>
          <cell r="BV1510">
            <v>2040</v>
          </cell>
          <cell r="BX1510">
            <v>0</v>
          </cell>
          <cell r="CV1510">
            <v>0</v>
          </cell>
          <cell r="CW1510">
            <v>0</v>
          </cell>
        </row>
        <row r="1511">
          <cell r="B1511" t="str">
            <v>อช.ดอยผ้าห่มปก</v>
          </cell>
          <cell r="O1511">
            <v>1</v>
          </cell>
          <cell r="P1511">
            <v>0</v>
          </cell>
          <cell r="S1511">
            <v>0</v>
          </cell>
          <cell r="V1511">
            <v>1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N1511">
            <v>0</v>
          </cell>
          <cell r="AO1511">
            <v>0</v>
          </cell>
          <cell r="AP1511">
            <v>0</v>
          </cell>
          <cell r="BU1511">
            <v>0</v>
          </cell>
          <cell r="BV1511">
            <v>0</v>
          </cell>
          <cell r="BX1511">
            <v>0</v>
          </cell>
          <cell r="CV1511">
            <v>1</v>
          </cell>
          <cell r="CW1511">
            <v>0</v>
          </cell>
        </row>
        <row r="1512">
          <cell r="B1512" t="str">
            <v>อช.ภูซาง</v>
          </cell>
          <cell r="O1512">
            <v>0</v>
          </cell>
          <cell r="P1512">
            <v>1</v>
          </cell>
          <cell r="S1512">
            <v>0</v>
          </cell>
          <cell r="V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N1512">
            <v>1</v>
          </cell>
          <cell r="AO1512">
            <v>0</v>
          </cell>
          <cell r="AP1512">
            <v>68</v>
          </cell>
          <cell r="BU1512">
            <v>79845.73</v>
          </cell>
          <cell r="BV1512">
            <v>0</v>
          </cell>
          <cell r="BX1512">
            <v>0</v>
          </cell>
          <cell r="CV1512">
            <v>0</v>
          </cell>
          <cell r="CW1512">
            <v>0</v>
          </cell>
        </row>
        <row r="1513">
          <cell r="B1513" t="str">
            <v>อช.ภูซาง</v>
          </cell>
          <cell r="O1513">
            <v>0</v>
          </cell>
          <cell r="P1513">
            <v>1</v>
          </cell>
          <cell r="S1513">
            <v>0</v>
          </cell>
          <cell r="V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N1513">
            <v>4</v>
          </cell>
          <cell r="AO1513">
            <v>3</v>
          </cell>
          <cell r="AP1513">
            <v>72</v>
          </cell>
          <cell r="BU1513">
            <v>336444</v>
          </cell>
          <cell r="BV1513">
            <v>0</v>
          </cell>
          <cell r="BX1513">
            <v>0</v>
          </cell>
          <cell r="CV1513">
            <v>0</v>
          </cell>
          <cell r="CW1513">
            <v>0</v>
          </cell>
        </row>
        <row r="1514">
          <cell r="B1514" t="str">
            <v>อช.ดอยหลวง</v>
          </cell>
          <cell r="O1514">
            <v>0</v>
          </cell>
          <cell r="P1514">
            <v>0</v>
          </cell>
          <cell r="S1514">
            <v>1</v>
          </cell>
          <cell r="V1514">
            <v>0</v>
          </cell>
          <cell r="AA1514">
            <v>3</v>
          </cell>
          <cell r="AB1514">
            <v>0.17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N1514">
            <v>0</v>
          </cell>
          <cell r="AO1514">
            <v>0</v>
          </cell>
          <cell r="AP1514">
            <v>0</v>
          </cell>
          <cell r="BU1514">
            <v>0</v>
          </cell>
          <cell r="BV1514">
            <v>255</v>
          </cell>
          <cell r="BX1514">
            <v>0</v>
          </cell>
          <cell r="CV1514">
            <v>0</v>
          </cell>
          <cell r="CW1514">
            <v>0</v>
          </cell>
        </row>
        <row r="1515">
          <cell r="B1515" t="str">
            <v>อช.ดอยหลวง</v>
          </cell>
          <cell r="O1515">
            <v>0</v>
          </cell>
          <cell r="P1515">
            <v>1</v>
          </cell>
          <cell r="S1515">
            <v>0</v>
          </cell>
          <cell r="V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N1515">
            <v>2</v>
          </cell>
          <cell r="AO1515">
            <v>2</v>
          </cell>
          <cell r="AP1515">
            <v>73</v>
          </cell>
          <cell r="BU1515">
            <v>183065.12</v>
          </cell>
          <cell r="BV1515">
            <v>0</v>
          </cell>
          <cell r="BX1515">
            <v>0</v>
          </cell>
          <cell r="CV1515">
            <v>0</v>
          </cell>
          <cell r="CW1515">
            <v>0</v>
          </cell>
        </row>
        <row r="1516">
          <cell r="B1516" t="str">
            <v>อช.ดอยหลวง</v>
          </cell>
          <cell r="O1516">
            <v>0</v>
          </cell>
          <cell r="P1516">
            <v>0</v>
          </cell>
          <cell r="S1516">
            <v>1</v>
          </cell>
          <cell r="V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36</v>
          </cell>
          <cell r="AH1516">
            <v>0.59</v>
          </cell>
          <cell r="AN1516">
            <v>0</v>
          </cell>
          <cell r="AO1516">
            <v>0</v>
          </cell>
          <cell r="AP1516">
            <v>0</v>
          </cell>
          <cell r="BU1516">
            <v>0</v>
          </cell>
          <cell r="BV1516">
            <v>7150</v>
          </cell>
          <cell r="BX1516">
            <v>0</v>
          </cell>
          <cell r="CV1516">
            <v>0</v>
          </cell>
          <cell r="CW1516">
            <v>0</v>
          </cell>
        </row>
        <row r="1517">
          <cell r="B1517" t="str">
            <v>อช.ผาแดง</v>
          </cell>
          <cell r="O1517">
            <v>0</v>
          </cell>
          <cell r="P1517">
            <v>1</v>
          </cell>
          <cell r="S1517">
            <v>0</v>
          </cell>
          <cell r="V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N1517">
            <v>5</v>
          </cell>
          <cell r="AO1517">
            <v>0</v>
          </cell>
          <cell r="AP1517">
            <v>8</v>
          </cell>
          <cell r="BU1517">
            <v>204416</v>
          </cell>
          <cell r="BV1517">
            <v>0</v>
          </cell>
          <cell r="BX1517">
            <v>0</v>
          </cell>
          <cell r="CV1517">
            <v>0</v>
          </cell>
          <cell r="CW1517">
            <v>0</v>
          </cell>
        </row>
        <row r="1518">
          <cell r="B1518" t="str">
            <v>อช.นันทบุรี</v>
          </cell>
          <cell r="O1518">
            <v>0</v>
          </cell>
          <cell r="P1518">
            <v>0</v>
          </cell>
          <cell r="S1518">
            <v>1</v>
          </cell>
          <cell r="V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45</v>
          </cell>
          <cell r="AH1518">
            <v>0.81399999999999995</v>
          </cell>
          <cell r="AN1518">
            <v>0</v>
          </cell>
          <cell r="AO1518">
            <v>0</v>
          </cell>
          <cell r="AP1518">
            <v>0</v>
          </cell>
          <cell r="BU1518">
            <v>0</v>
          </cell>
          <cell r="BV1518">
            <v>40700</v>
          </cell>
          <cell r="BX1518">
            <v>0</v>
          </cell>
          <cell r="CV1518">
            <v>0</v>
          </cell>
          <cell r="CW1518">
            <v>0</v>
          </cell>
        </row>
        <row r="1519">
          <cell r="B1519" t="str">
            <v>อช.ผาแดง</v>
          </cell>
          <cell r="O1519">
            <v>2</v>
          </cell>
          <cell r="P1519">
            <v>0</v>
          </cell>
          <cell r="S1519">
            <v>1</v>
          </cell>
          <cell r="V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4</v>
          </cell>
          <cell r="AF1519">
            <v>1.649</v>
          </cell>
          <cell r="AG1519">
            <v>0</v>
          </cell>
          <cell r="AH1519">
            <v>0</v>
          </cell>
          <cell r="AN1519">
            <v>0</v>
          </cell>
          <cell r="AO1519">
            <v>0</v>
          </cell>
          <cell r="AP1519">
            <v>0</v>
          </cell>
          <cell r="BU1519">
            <v>0</v>
          </cell>
          <cell r="BV1519">
            <v>4122.5</v>
          </cell>
          <cell r="BX1519">
            <v>0</v>
          </cell>
          <cell r="CV1519">
            <v>0</v>
          </cell>
          <cell r="CW1519">
            <v>0</v>
          </cell>
        </row>
        <row r="1520">
          <cell r="B1520" t="str">
            <v>อช.ถ้ำปลา-น้ำตกผาเสื่อ</v>
          </cell>
          <cell r="O1520">
            <v>0</v>
          </cell>
          <cell r="P1520">
            <v>1</v>
          </cell>
          <cell r="S1520">
            <v>0</v>
          </cell>
          <cell r="V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N1520">
            <v>15</v>
          </cell>
          <cell r="AO1520">
            <v>1</v>
          </cell>
          <cell r="AP1520">
            <v>8</v>
          </cell>
          <cell r="BU1520">
            <v>1160151.74</v>
          </cell>
          <cell r="BV1520">
            <v>0</v>
          </cell>
          <cell r="BX1520">
            <v>0</v>
          </cell>
          <cell r="CV1520">
            <v>0</v>
          </cell>
          <cell r="CW1520">
            <v>0</v>
          </cell>
        </row>
        <row r="1521">
          <cell r="B1521" t="str">
            <v>อช.ถ้ำปลา-น้ำตกผาเสื่อ</v>
          </cell>
          <cell r="O1521">
            <v>0</v>
          </cell>
          <cell r="P1521">
            <v>1</v>
          </cell>
          <cell r="S1521">
            <v>0</v>
          </cell>
          <cell r="V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N1521">
            <v>2</v>
          </cell>
          <cell r="AO1521">
            <v>3</v>
          </cell>
          <cell r="AP1521">
            <v>48</v>
          </cell>
          <cell r="BU1521">
            <v>156961.71</v>
          </cell>
          <cell r="BV1521">
            <v>0</v>
          </cell>
          <cell r="BX1521">
            <v>0</v>
          </cell>
          <cell r="CV1521">
            <v>0</v>
          </cell>
          <cell r="CW1521">
            <v>0</v>
          </cell>
        </row>
        <row r="1522">
          <cell r="B1522" t="str">
            <v>อช.ถ้ำปลา-น้ำตกผาเสื่อ</v>
          </cell>
          <cell r="O1522">
            <v>0</v>
          </cell>
          <cell r="P1522">
            <v>1</v>
          </cell>
          <cell r="S1522">
            <v>0</v>
          </cell>
          <cell r="V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N1522">
            <v>7</v>
          </cell>
          <cell r="AO1522">
            <v>1</v>
          </cell>
          <cell r="AP1522">
            <v>52</v>
          </cell>
          <cell r="BU1522">
            <v>484533.97</v>
          </cell>
          <cell r="BV1522">
            <v>0</v>
          </cell>
          <cell r="BX1522">
            <v>0</v>
          </cell>
          <cell r="CV1522">
            <v>0</v>
          </cell>
          <cell r="CW1522">
            <v>0</v>
          </cell>
        </row>
        <row r="1523">
          <cell r="B1523" t="str">
            <v>อช.ถ้ำปลา-น้ำตกผาเสื่อ</v>
          </cell>
          <cell r="O1523">
            <v>0</v>
          </cell>
          <cell r="P1523">
            <v>1</v>
          </cell>
          <cell r="S1523">
            <v>0</v>
          </cell>
          <cell r="V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N1523">
            <v>3</v>
          </cell>
          <cell r="AO1523">
            <v>2</v>
          </cell>
          <cell r="AP1523">
            <v>50</v>
          </cell>
          <cell r="BU1523">
            <v>218381.51</v>
          </cell>
          <cell r="BV1523">
            <v>0</v>
          </cell>
          <cell r="BX1523">
            <v>0</v>
          </cell>
          <cell r="CV1523">
            <v>0</v>
          </cell>
          <cell r="CW1523">
            <v>0</v>
          </cell>
        </row>
        <row r="1524">
          <cell r="B1524" t="str">
            <v>อช.แม่วะ</v>
          </cell>
          <cell r="O1524">
            <v>0</v>
          </cell>
          <cell r="P1524">
            <v>0</v>
          </cell>
          <cell r="S1524">
            <v>1</v>
          </cell>
          <cell r="V1524">
            <v>0</v>
          </cell>
          <cell r="AA1524">
            <v>0</v>
          </cell>
          <cell r="AB1524">
            <v>0</v>
          </cell>
          <cell r="AC1524">
            <v>6</v>
          </cell>
          <cell r="AD1524">
            <v>0.11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N1524">
            <v>0</v>
          </cell>
          <cell r="AO1524">
            <v>0</v>
          </cell>
          <cell r="AP1524">
            <v>0</v>
          </cell>
          <cell r="BU1524">
            <v>0</v>
          </cell>
          <cell r="BV1524">
            <v>15200</v>
          </cell>
          <cell r="BX1524">
            <v>0</v>
          </cell>
          <cell r="CV1524">
            <v>0</v>
          </cell>
          <cell r="CW1524">
            <v>0</v>
          </cell>
        </row>
        <row r="1525">
          <cell r="B1525" t="str">
            <v>สบอ.13 สาขาลำปาง</v>
          </cell>
          <cell r="O1525">
            <v>1</v>
          </cell>
          <cell r="P1525">
            <v>0</v>
          </cell>
          <cell r="S1525">
            <v>0</v>
          </cell>
          <cell r="V1525">
            <v>1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N1525">
            <v>0</v>
          </cell>
          <cell r="AO1525">
            <v>0</v>
          </cell>
          <cell r="AP1525">
            <v>0</v>
          </cell>
          <cell r="BU1525">
            <v>0</v>
          </cell>
          <cell r="BV1525">
            <v>4000</v>
          </cell>
          <cell r="BX1525">
            <v>0</v>
          </cell>
          <cell r="CV1525">
            <v>0</v>
          </cell>
          <cell r="CW1525">
            <v>0</v>
          </cell>
        </row>
        <row r="1526">
          <cell r="B1526" t="str">
            <v>ขสป.ถ้ำเจ้าราม</v>
          </cell>
          <cell r="O1526">
            <v>1</v>
          </cell>
          <cell r="P1526">
            <v>0</v>
          </cell>
          <cell r="S1526">
            <v>0</v>
          </cell>
          <cell r="V1526">
            <v>1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N1526">
            <v>0</v>
          </cell>
          <cell r="AO1526">
            <v>0</v>
          </cell>
          <cell r="AP1526">
            <v>0</v>
          </cell>
          <cell r="BU1526">
            <v>0</v>
          </cell>
          <cell r="BV1526">
            <v>0</v>
          </cell>
          <cell r="BX1526">
            <v>0</v>
          </cell>
          <cell r="CV1526">
            <v>0</v>
          </cell>
          <cell r="CW1526">
            <v>0</v>
          </cell>
        </row>
        <row r="1527">
          <cell r="B1527" t="str">
            <v>ขสป.ถ้ำเจ้าราม</v>
          </cell>
          <cell r="O1527">
            <v>1</v>
          </cell>
          <cell r="P1527">
            <v>0</v>
          </cell>
          <cell r="S1527">
            <v>0</v>
          </cell>
          <cell r="V1527">
            <v>1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N1527">
            <v>0</v>
          </cell>
          <cell r="AO1527">
            <v>0</v>
          </cell>
          <cell r="AP1527">
            <v>0</v>
          </cell>
          <cell r="BU1527">
            <v>0</v>
          </cell>
          <cell r="BV1527">
            <v>0</v>
          </cell>
          <cell r="BX1527">
            <v>0</v>
          </cell>
          <cell r="CV1527">
            <v>0</v>
          </cell>
          <cell r="CW1527">
            <v>0</v>
          </cell>
        </row>
        <row r="1528">
          <cell r="B1528" t="str">
            <v>ขสป.ดอยผาเมือง</v>
          </cell>
          <cell r="O1528">
            <v>0</v>
          </cell>
          <cell r="P1528">
            <v>0</v>
          </cell>
          <cell r="S1528">
            <v>1</v>
          </cell>
          <cell r="V1528">
            <v>0</v>
          </cell>
          <cell r="AA1528">
            <v>4</v>
          </cell>
          <cell r="AB1528">
            <v>0.45</v>
          </cell>
          <cell r="AC1528">
            <v>2</v>
          </cell>
          <cell r="AD1528">
            <v>0.34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N1528">
            <v>0</v>
          </cell>
          <cell r="AO1528">
            <v>0</v>
          </cell>
          <cell r="AP1528">
            <v>0</v>
          </cell>
          <cell r="BU1528">
            <v>0</v>
          </cell>
          <cell r="BV1528">
            <v>5200</v>
          </cell>
          <cell r="BX1528">
            <v>0</v>
          </cell>
          <cell r="CV1528">
            <v>0</v>
          </cell>
          <cell r="CW1528">
            <v>0</v>
          </cell>
        </row>
        <row r="1529">
          <cell r="B1529" t="str">
            <v>อช.ถ้ำผาไท</v>
          </cell>
          <cell r="O1529">
            <v>0</v>
          </cell>
          <cell r="P1529">
            <v>0</v>
          </cell>
          <cell r="S1529">
            <v>1</v>
          </cell>
          <cell r="V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36</v>
          </cell>
          <cell r="AF1529">
            <v>1.99</v>
          </cell>
          <cell r="AG1529">
            <v>0</v>
          </cell>
          <cell r="AH1529">
            <v>0</v>
          </cell>
          <cell r="AN1529">
            <v>0</v>
          </cell>
          <cell r="AO1529">
            <v>0</v>
          </cell>
          <cell r="AP1529">
            <v>0</v>
          </cell>
          <cell r="BU1529">
            <v>0</v>
          </cell>
          <cell r="BV1529">
            <v>69650</v>
          </cell>
          <cell r="BX1529">
            <v>0</v>
          </cell>
          <cell r="CV1529">
            <v>0</v>
          </cell>
          <cell r="CW1529">
            <v>0</v>
          </cell>
        </row>
        <row r="1530">
          <cell r="B1530" t="str">
            <v>อช.ผาแดง</v>
          </cell>
          <cell r="O1530">
            <v>1</v>
          </cell>
          <cell r="P1530">
            <v>0</v>
          </cell>
          <cell r="S1530">
            <v>1</v>
          </cell>
          <cell r="V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23</v>
          </cell>
          <cell r="AF1530">
            <v>0.93</v>
          </cell>
          <cell r="AG1530">
            <v>0</v>
          </cell>
          <cell r="AH1530">
            <v>0</v>
          </cell>
          <cell r="AN1530">
            <v>0</v>
          </cell>
          <cell r="AO1530">
            <v>0</v>
          </cell>
          <cell r="AP1530">
            <v>0</v>
          </cell>
          <cell r="BU1530">
            <v>0</v>
          </cell>
          <cell r="BV1530">
            <v>2325</v>
          </cell>
          <cell r="BX1530">
            <v>0</v>
          </cell>
          <cell r="CV1530">
            <v>0</v>
          </cell>
          <cell r="CW1530">
            <v>0</v>
          </cell>
        </row>
        <row r="1531">
          <cell r="B1531" t="str">
            <v>อช.ผาแดง</v>
          </cell>
          <cell r="O1531">
            <v>0</v>
          </cell>
          <cell r="P1531">
            <v>1</v>
          </cell>
          <cell r="S1531">
            <v>0</v>
          </cell>
          <cell r="V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N1531">
            <v>5</v>
          </cell>
          <cell r="AO1531">
            <v>0</v>
          </cell>
          <cell r="AP1531">
            <v>72</v>
          </cell>
          <cell r="BU1531">
            <v>177972</v>
          </cell>
          <cell r="BV1531">
            <v>0</v>
          </cell>
          <cell r="BX1531">
            <v>0</v>
          </cell>
          <cell r="CV1531">
            <v>0</v>
          </cell>
          <cell r="CW1531">
            <v>0</v>
          </cell>
        </row>
        <row r="1532">
          <cell r="B1532" t="str">
            <v>อช.ผาแดง</v>
          </cell>
          <cell r="O1532">
            <v>0</v>
          </cell>
          <cell r="P1532">
            <v>1</v>
          </cell>
          <cell r="S1532">
            <v>0</v>
          </cell>
          <cell r="V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N1532">
            <v>8</v>
          </cell>
          <cell r="AO1532">
            <v>2</v>
          </cell>
          <cell r="AP1532">
            <v>7</v>
          </cell>
          <cell r="BU1532">
            <v>444244</v>
          </cell>
          <cell r="BV1532">
            <v>0</v>
          </cell>
          <cell r="BX1532">
            <v>0</v>
          </cell>
          <cell r="CV1532">
            <v>0</v>
          </cell>
          <cell r="CW1532">
            <v>0</v>
          </cell>
        </row>
        <row r="1533">
          <cell r="B1533" t="str">
            <v>อช.ผาแดง</v>
          </cell>
          <cell r="O1533">
            <v>0</v>
          </cell>
          <cell r="P1533">
            <v>1</v>
          </cell>
          <cell r="S1533">
            <v>0</v>
          </cell>
          <cell r="V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N1533">
            <v>3</v>
          </cell>
          <cell r="AO1533">
            <v>2</v>
          </cell>
          <cell r="AP1533">
            <v>16</v>
          </cell>
          <cell r="BU1533">
            <v>119053</v>
          </cell>
          <cell r="BV1533">
            <v>0</v>
          </cell>
          <cell r="BX1533">
            <v>0</v>
          </cell>
          <cell r="CV1533">
            <v>0</v>
          </cell>
          <cell r="CW1533">
            <v>0</v>
          </cell>
        </row>
        <row r="1534">
          <cell r="B1534" t="str">
            <v>อช.ศรีลานนา</v>
          </cell>
          <cell r="O1534">
            <v>0</v>
          </cell>
          <cell r="P1534">
            <v>1</v>
          </cell>
          <cell r="S1534">
            <v>0</v>
          </cell>
          <cell r="V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N1534">
            <v>4</v>
          </cell>
          <cell r="AO1534">
            <v>0</v>
          </cell>
          <cell r="AP1534">
            <v>33</v>
          </cell>
          <cell r="BU1534">
            <v>165102</v>
          </cell>
          <cell r="BV1534">
            <v>0</v>
          </cell>
          <cell r="BX1534">
            <v>0</v>
          </cell>
          <cell r="CV1534">
            <v>0</v>
          </cell>
          <cell r="CW1534">
            <v>0</v>
          </cell>
        </row>
        <row r="1535">
          <cell r="B1535" t="str">
            <v>อช.ศรีลานนา</v>
          </cell>
          <cell r="O1535">
            <v>0</v>
          </cell>
          <cell r="P1535">
            <v>0</v>
          </cell>
          <cell r="S1535">
            <v>1</v>
          </cell>
          <cell r="V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4</v>
          </cell>
          <cell r="AF1535">
            <v>1.86</v>
          </cell>
          <cell r="AG1535">
            <v>0</v>
          </cell>
          <cell r="AH1535">
            <v>0</v>
          </cell>
          <cell r="AN1535">
            <v>0</v>
          </cell>
          <cell r="AO1535">
            <v>0</v>
          </cell>
          <cell r="AP1535">
            <v>0</v>
          </cell>
          <cell r="BU1535">
            <v>0</v>
          </cell>
          <cell r="BV1535">
            <v>4650</v>
          </cell>
          <cell r="BX1535">
            <v>0</v>
          </cell>
          <cell r="CV1535">
            <v>0</v>
          </cell>
          <cell r="CW1535">
            <v>0</v>
          </cell>
        </row>
        <row r="1536">
          <cell r="B1536" t="str">
            <v>อช.ดอยสุเทพ-ปุย</v>
          </cell>
          <cell r="O1536">
            <v>0</v>
          </cell>
          <cell r="P1536">
            <v>0</v>
          </cell>
          <cell r="S1536">
            <v>1</v>
          </cell>
          <cell r="V1536">
            <v>0</v>
          </cell>
          <cell r="AA1536">
            <v>0</v>
          </cell>
          <cell r="AB1536">
            <v>0</v>
          </cell>
          <cell r="AC1536">
            <v>8</v>
          </cell>
          <cell r="AD1536">
            <v>0.47</v>
          </cell>
          <cell r="AE1536">
            <v>0</v>
          </cell>
          <cell r="AF1536">
            <v>0</v>
          </cell>
          <cell r="AG1536">
            <v>79</v>
          </cell>
          <cell r="AH1536">
            <v>2.0699999999999998</v>
          </cell>
          <cell r="AN1536">
            <v>0</v>
          </cell>
          <cell r="AO1536">
            <v>0</v>
          </cell>
          <cell r="AP1536">
            <v>0</v>
          </cell>
          <cell r="BU1536">
            <v>0</v>
          </cell>
          <cell r="BV1536">
            <v>18211</v>
          </cell>
          <cell r="BX1536">
            <v>0</v>
          </cell>
          <cell r="CV1536">
            <v>0</v>
          </cell>
          <cell r="CW1536">
            <v>0</v>
          </cell>
        </row>
        <row r="1537">
          <cell r="B1537" t="str">
            <v>อช.ศรีลานนา</v>
          </cell>
          <cell r="O1537">
            <v>0</v>
          </cell>
          <cell r="P1537">
            <v>0</v>
          </cell>
          <cell r="S1537">
            <v>1</v>
          </cell>
          <cell r="V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24</v>
          </cell>
          <cell r="AH1537">
            <v>0.5</v>
          </cell>
          <cell r="AN1537">
            <v>0</v>
          </cell>
          <cell r="AO1537">
            <v>0</v>
          </cell>
          <cell r="AP1537">
            <v>0</v>
          </cell>
          <cell r="BU1537">
            <v>0</v>
          </cell>
          <cell r="BV1537">
            <v>3250</v>
          </cell>
          <cell r="BX1537">
            <v>0</v>
          </cell>
          <cell r="CV1537">
            <v>0</v>
          </cell>
          <cell r="CW1537">
            <v>0</v>
          </cell>
        </row>
        <row r="1538">
          <cell r="B1538" t="str">
            <v>อช.แจ้ซ้อน</v>
          </cell>
          <cell r="O1538">
            <v>0</v>
          </cell>
          <cell r="P1538">
            <v>0</v>
          </cell>
          <cell r="S1538">
            <v>1</v>
          </cell>
          <cell r="V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1</v>
          </cell>
          <cell r="AH1538">
            <v>0.01</v>
          </cell>
          <cell r="AN1538">
            <v>0</v>
          </cell>
          <cell r="AO1538">
            <v>0</v>
          </cell>
          <cell r="AP1538">
            <v>0</v>
          </cell>
          <cell r="BU1538">
            <v>0</v>
          </cell>
          <cell r="BV1538">
            <v>150</v>
          </cell>
          <cell r="BX1538">
            <v>0</v>
          </cell>
          <cell r="CV1538">
            <v>0</v>
          </cell>
          <cell r="CW1538">
            <v>0</v>
          </cell>
        </row>
        <row r="1539">
          <cell r="B1539" t="str">
            <v>ขสป.เชียงดาว</v>
          </cell>
          <cell r="O1539">
            <v>0</v>
          </cell>
          <cell r="P1539">
            <v>1</v>
          </cell>
          <cell r="S1539">
            <v>0</v>
          </cell>
          <cell r="V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N1539">
            <v>0</v>
          </cell>
          <cell r="AO1539">
            <v>3</v>
          </cell>
          <cell r="AP1539">
            <v>88</v>
          </cell>
          <cell r="BU1539">
            <v>66196.89</v>
          </cell>
          <cell r="BV1539">
            <v>0</v>
          </cell>
          <cell r="BX1539">
            <v>0</v>
          </cell>
          <cell r="CV1539">
            <v>0</v>
          </cell>
          <cell r="CW1539">
            <v>0</v>
          </cell>
        </row>
        <row r="1540">
          <cell r="B1540" t="str">
            <v>ขสป.เชียงดาว</v>
          </cell>
          <cell r="O1540">
            <v>0</v>
          </cell>
          <cell r="P1540">
            <v>0</v>
          </cell>
          <cell r="S1540">
            <v>1</v>
          </cell>
          <cell r="V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3</v>
          </cell>
          <cell r="AF1540">
            <v>0.26</v>
          </cell>
          <cell r="AG1540">
            <v>0</v>
          </cell>
          <cell r="AH1540">
            <v>0</v>
          </cell>
          <cell r="AN1540">
            <v>0</v>
          </cell>
          <cell r="AO1540">
            <v>0</v>
          </cell>
          <cell r="AP1540">
            <v>0</v>
          </cell>
          <cell r="BU1540">
            <v>0</v>
          </cell>
          <cell r="BV1540">
            <v>1650</v>
          </cell>
          <cell r="BX1540">
            <v>0</v>
          </cell>
          <cell r="CV1540">
            <v>0</v>
          </cell>
          <cell r="CW1540">
            <v>0</v>
          </cell>
        </row>
        <row r="1541">
          <cell r="B1541" t="str">
            <v>อช.ถ้ำผาไท</v>
          </cell>
          <cell r="O1541">
            <v>0</v>
          </cell>
          <cell r="P1541">
            <v>1</v>
          </cell>
          <cell r="S1541">
            <v>0</v>
          </cell>
          <cell r="V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N1541">
            <v>1</v>
          </cell>
          <cell r="AO1541">
            <v>2</v>
          </cell>
          <cell r="AP1541">
            <v>98</v>
          </cell>
          <cell r="BU1541">
            <v>83756</v>
          </cell>
          <cell r="BV1541">
            <v>0</v>
          </cell>
          <cell r="BX1541">
            <v>0</v>
          </cell>
          <cell r="CV1541">
            <v>0</v>
          </cell>
          <cell r="CW1541">
            <v>0</v>
          </cell>
        </row>
        <row r="1542">
          <cell r="B1542" t="str">
            <v>ขสป.ดอยผาช้าง</v>
          </cell>
          <cell r="O1542">
            <v>0</v>
          </cell>
          <cell r="P1542">
            <v>0</v>
          </cell>
          <cell r="S1542">
            <v>1</v>
          </cell>
          <cell r="V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3</v>
          </cell>
          <cell r="AF1542">
            <v>3.57</v>
          </cell>
          <cell r="AG1542">
            <v>0</v>
          </cell>
          <cell r="AH1542">
            <v>0</v>
          </cell>
          <cell r="AN1542">
            <v>0</v>
          </cell>
          <cell r="AO1542">
            <v>0</v>
          </cell>
          <cell r="AP1542">
            <v>0</v>
          </cell>
          <cell r="BU1542">
            <v>0</v>
          </cell>
          <cell r="BV1542">
            <v>124950</v>
          </cell>
          <cell r="BX1542">
            <v>0</v>
          </cell>
          <cell r="CV1542">
            <v>0</v>
          </cell>
          <cell r="CW1542">
            <v>0</v>
          </cell>
        </row>
        <row r="1543">
          <cell r="B1543" t="str">
            <v>อช.ดอยหลวง</v>
          </cell>
          <cell r="O1543">
            <v>0</v>
          </cell>
          <cell r="P1543">
            <v>1</v>
          </cell>
          <cell r="S1543">
            <v>0</v>
          </cell>
          <cell r="V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N1543">
            <v>4</v>
          </cell>
          <cell r="AO1543">
            <v>3</v>
          </cell>
          <cell r="AP1543">
            <v>96</v>
          </cell>
          <cell r="BU1543">
            <v>352387</v>
          </cell>
          <cell r="BV1543">
            <v>0</v>
          </cell>
          <cell r="BX1543">
            <v>0</v>
          </cell>
          <cell r="CV1543">
            <v>0</v>
          </cell>
          <cell r="CW1543">
            <v>0</v>
          </cell>
        </row>
        <row r="1544">
          <cell r="B1544" t="str">
            <v>อช.ดอยหลวง</v>
          </cell>
          <cell r="O1544">
            <v>0</v>
          </cell>
          <cell r="P1544">
            <v>1</v>
          </cell>
          <cell r="S1544">
            <v>0</v>
          </cell>
          <cell r="V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N1544">
            <v>4</v>
          </cell>
          <cell r="AO1544">
            <v>1</v>
          </cell>
          <cell r="AP1544">
            <v>52</v>
          </cell>
          <cell r="BU1544">
            <v>298909.68</v>
          </cell>
          <cell r="BV1544">
            <v>0</v>
          </cell>
          <cell r="BX1544">
            <v>0</v>
          </cell>
          <cell r="CV1544">
            <v>0</v>
          </cell>
          <cell r="CW1544">
            <v>0</v>
          </cell>
        </row>
        <row r="1545">
          <cell r="B1545" t="str">
            <v>อช.ภูซาง</v>
          </cell>
          <cell r="O1545">
            <v>0</v>
          </cell>
          <cell r="P1545">
            <v>0</v>
          </cell>
          <cell r="S1545">
            <v>1</v>
          </cell>
          <cell r="V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18</v>
          </cell>
          <cell r="AH1545">
            <v>0.13</v>
          </cell>
          <cell r="AN1545">
            <v>0</v>
          </cell>
          <cell r="AO1545">
            <v>0</v>
          </cell>
          <cell r="AP1545">
            <v>0</v>
          </cell>
          <cell r="BU1545">
            <v>0</v>
          </cell>
          <cell r="BV1545">
            <v>845</v>
          </cell>
          <cell r="BX1545">
            <v>0</v>
          </cell>
          <cell r="CV1545">
            <v>0</v>
          </cell>
          <cell r="CW1545">
            <v>0</v>
          </cell>
        </row>
        <row r="1546">
          <cell r="B1546" t="str">
            <v>อช.ภูซาง</v>
          </cell>
          <cell r="O1546">
            <v>0</v>
          </cell>
          <cell r="P1546">
            <v>0</v>
          </cell>
          <cell r="S1546">
            <v>1</v>
          </cell>
          <cell r="V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N1546">
            <v>0</v>
          </cell>
          <cell r="AO1546">
            <v>0</v>
          </cell>
          <cell r="AP1546">
            <v>0</v>
          </cell>
          <cell r="BU1546">
            <v>0</v>
          </cell>
          <cell r="BV1546">
            <v>228</v>
          </cell>
          <cell r="BX1546">
            <v>0</v>
          </cell>
          <cell r="CV1546">
            <v>0</v>
          </cell>
          <cell r="CW1546">
            <v>0</v>
          </cell>
        </row>
        <row r="1547">
          <cell r="B1547" t="str">
            <v>อช.ดอยหลวง</v>
          </cell>
          <cell r="O1547">
            <v>0</v>
          </cell>
          <cell r="P1547">
            <v>1</v>
          </cell>
          <cell r="S1547">
            <v>0</v>
          </cell>
          <cell r="V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N1547">
            <v>19</v>
          </cell>
          <cell r="AO1547">
            <v>0</v>
          </cell>
          <cell r="AP1547">
            <v>0</v>
          </cell>
          <cell r="BU1547">
            <v>1773827</v>
          </cell>
          <cell r="BV1547">
            <v>0</v>
          </cell>
          <cell r="BX1547">
            <v>0</v>
          </cell>
          <cell r="CV1547">
            <v>0</v>
          </cell>
          <cell r="CW1547">
            <v>0</v>
          </cell>
        </row>
        <row r="1548">
          <cell r="B1548" t="str">
            <v>อช.ดอยหลวง</v>
          </cell>
          <cell r="O1548">
            <v>1</v>
          </cell>
          <cell r="P1548">
            <v>0</v>
          </cell>
          <cell r="S1548">
            <v>1</v>
          </cell>
          <cell r="V1548">
            <v>0</v>
          </cell>
          <cell r="AA1548">
            <v>9</v>
          </cell>
          <cell r="AB1548">
            <v>0.31</v>
          </cell>
          <cell r="AC1548">
            <v>4</v>
          </cell>
          <cell r="AD1548">
            <v>3.4000000000000002E-2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N1548">
            <v>0</v>
          </cell>
          <cell r="AO1548">
            <v>0</v>
          </cell>
          <cell r="AP1548">
            <v>0</v>
          </cell>
          <cell r="BU1548">
            <v>0</v>
          </cell>
          <cell r="BV1548">
            <v>1950</v>
          </cell>
          <cell r="BX1548">
            <v>0</v>
          </cell>
          <cell r="CV1548">
            <v>0</v>
          </cell>
          <cell r="CW1548">
            <v>0</v>
          </cell>
        </row>
        <row r="1549">
          <cell r="B1549" t="str">
            <v>สบอ.15 (เชียงราย)</v>
          </cell>
          <cell r="O1549">
            <v>0</v>
          </cell>
          <cell r="P1549">
            <v>1</v>
          </cell>
          <cell r="S1549">
            <v>0</v>
          </cell>
          <cell r="V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N1549">
            <v>286</v>
          </cell>
          <cell r="AO1549">
            <v>2</v>
          </cell>
          <cell r="AP1549">
            <v>50</v>
          </cell>
          <cell r="BU1549">
            <v>8609996</v>
          </cell>
          <cell r="BV1549">
            <v>0</v>
          </cell>
          <cell r="BX1549">
            <v>0</v>
          </cell>
          <cell r="CV1549">
            <v>0</v>
          </cell>
          <cell r="CW1549">
            <v>0</v>
          </cell>
        </row>
        <row r="1550">
          <cell r="B1550" t="str">
            <v>อช.แจ้ซ้อน</v>
          </cell>
          <cell r="O1550">
            <v>0</v>
          </cell>
          <cell r="P1550">
            <v>0</v>
          </cell>
          <cell r="S1550">
            <v>1</v>
          </cell>
          <cell r="V1550">
            <v>0</v>
          </cell>
          <cell r="AA1550">
            <v>2</v>
          </cell>
          <cell r="AB1550">
            <v>0.12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N1550">
            <v>0</v>
          </cell>
          <cell r="AO1550">
            <v>0</v>
          </cell>
          <cell r="AP1550">
            <v>0</v>
          </cell>
          <cell r="BU1550">
            <v>0</v>
          </cell>
          <cell r="BV1550">
            <v>3000</v>
          </cell>
          <cell r="BX1550">
            <v>0</v>
          </cell>
          <cell r="CV1550">
            <v>0</v>
          </cell>
          <cell r="CW1550">
            <v>0</v>
          </cell>
        </row>
        <row r="1551">
          <cell r="B1551" t="str">
            <v>สบอ.13 สาขาลำปาง</v>
          </cell>
          <cell r="O1551">
            <v>1</v>
          </cell>
          <cell r="P1551">
            <v>0</v>
          </cell>
          <cell r="S1551">
            <v>1</v>
          </cell>
          <cell r="V1551">
            <v>0</v>
          </cell>
          <cell r="AA1551">
            <v>0</v>
          </cell>
          <cell r="AB1551">
            <v>0</v>
          </cell>
          <cell r="AC1551">
            <v>62</v>
          </cell>
          <cell r="AD1551">
            <v>1.1100000000000001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N1551">
            <v>0</v>
          </cell>
          <cell r="AO1551">
            <v>0</v>
          </cell>
          <cell r="AP1551">
            <v>0</v>
          </cell>
          <cell r="BU1551">
            <v>0</v>
          </cell>
          <cell r="BV1551">
            <v>133200</v>
          </cell>
          <cell r="BX1551">
            <v>0</v>
          </cell>
          <cell r="CV1551">
            <v>0</v>
          </cell>
          <cell r="CW1551">
            <v>0</v>
          </cell>
        </row>
        <row r="1552">
          <cell r="B1552" t="str">
            <v>อช.ดอยสุเทพ-ปุย</v>
          </cell>
          <cell r="O1552">
            <v>0</v>
          </cell>
          <cell r="P1552">
            <v>0</v>
          </cell>
          <cell r="S1552">
            <v>1</v>
          </cell>
          <cell r="V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157</v>
          </cell>
          <cell r="AF1552">
            <v>49.14</v>
          </cell>
          <cell r="AG1552">
            <v>0</v>
          </cell>
          <cell r="AH1552">
            <v>0</v>
          </cell>
          <cell r="AN1552">
            <v>0</v>
          </cell>
          <cell r="AO1552">
            <v>0</v>
          </cell>
          <cell r="AP1552">
            <v>0</v>
          </cell>
          <cell r="BU1552">
            <v>0</v>
          </cell>
          <cell r="BV1552">
            <v>122845</v>
          </cell>
          <cell r="BX1552">
            <v>0</v>
          </cell>
          <cell r="CV1552">
            <v>0</v>
          </cell>
          <cell r="CW1552">
            <v>0</v>
          </cell>
        </row>
        <row r="1553">
          <cell r="B1553" t="str">
            <v>ขสป.อมก๋อย</v>
          </cell>
          <cell r="O1553">
            <v>0</v>
          </cell>
          <cell r="P1553">
            <v>0</v>
          </cell>
          <cell r="S1553">
            <v>1</v>
          </cell>
          <cell r="V1553">
            <v>0</v>
          </cell>
          <cell r="AA1553">
            <v>3</v>
          </cell>
          <cell r="AB1553">
            <v>1.35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N1553">
            <v>0</v>
          </cell>
          <cell r="AO1553">
            <v>0</v>
          </cell>
          <cell r="AP1553">
            <v>0</v>
          </cell>
          <cell r="BU1553">
            <v>0</v>
          </cell>
          <cell r="BV1553">
            <v>24000</v>
          </cell>
          <cell r="BX1553">
            <v>0</v>
          </cell>
          <cell r="CV1553">
            <v>0</v>
          </cell>
          <cell r="CW1553">
            <v>0</v>
          </cell>
        </row>
        <row r="1554">
          <cell r="B1554" t="str">
            <v>อช.แม่ตะไคร้</v>
          </cell>
          <cell r="O1554">
            <v>0</v>
          </cell>
          <cell r="P1554">
            <v>0</v>
          </cell>
          <cell r="S1554">
            <v>1</v>
          </cell>
          <cell r="V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39</v>
          </cell>
          <cell r="AH1554">
            <v>0.52</v>
          </cell>
          <cell r="AN1554">
            <v>0</v>
          </cell>
          <cell r="AO1554">
            <v>0</v>
          </cell>
          <cell r="AP1554">
            <v>0</v>
          </cell>
          <cell r="BU1554">
            <v>0</v>
          </cell>
          <cell r="BV1554">
            <v>4420</v>
          </cell>
          <cell r="BX1554">
            <v>0</v>
          </cell>
          <cell r="CV1554">
            <v>0</v>
          </cell>
          <cell r="CW1554">
            <v>0</v>
          </cell>
        </row>
        <row r="1555">
          <cell r="B1555" t="str">
            <v>อช.ผาแดง</v>
          </cell>
          <cell r="O1555">
            <v>0</v>
          </cell>
          <cell r="P1555">
            <v>1</v>
          </cell>
          <cell r="S1555">
            <v>0</v>
          </cell>
          <cell r="V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N1555">
            <v>2</v>
          </cell>
          <cell r="AO1555">
            <v>3</v>
          </cell>
          <cell r="AP1555">
            <v>16</v>
          </cell>
          <cell r="BU1555">
            <v>107152</v>
          </cell>
          <cell r="BV1555">
            <v>0</v>
          </cell>
          <cell r="BX1555">
            <v>0</v>
          </cell>
          <cell r="CV1555">
            <v>0</v>
          </cell>
          <cell r="CW1555">
            <v>0</v>
          </cell>
        </row>
        <row r="1556">
          <cell r="B1556" t="str">
            <v>อช.ผาแดง</v>
          </cell>
          <cell r="O1556">
            <v>0</v>
          </cell>
          <cell r="P1556">
            <v>1</v>
          </cell>
          <cell r="S1556">
            <v>0</v>
          </cell>
          <cell r="V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N1556">
            <v>5</v>
          </cell>
          <cell r="AO1556">
            <v>0</v>
          </cell>
          <cell r="AP1556">
            <v>36</v>
          </cell>
          <cell r="BU1556">
            <v>141912</v>
          </cell>
          <cell r="BV1556">
            <v>0</v>
          </cell>
          <cell r="BX1556">
            <v>0</v>
          </cell>
          <cell r="CV1556">
            <v>0</v>
          </cell>
          <cell r="CW1556">
            <v>0</v>
          </cell>
        </row>
        <row r="1557">
          <cell r="B1557" t="str">
            <v>ขสป.ลุ่มน้ำปาย</v>
          </cell>
          <cell r="O1557">
            <v>0</v>
          </cell>
          <cell r="P1557">
            <v>0</v>
          </cell>
          <cell r="S1557">
            <v>1</v>
          </cell>
          <cell r="V1557">
            <v>0</v>
          </cell>
          <cell r="AA1557">
            <v>0</v>
          </cell>
          <cell r="AB1557">
            <v>0</v>
          </cell>
          <cell r="AC1557">
            <v>68</v>
          </cell>
          <cell r="AD1557">
            <v>1.1000000000000001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N1557">
            <v>0</v>
          </cell>
          <cell r="AO1557">
            <v>0</v>
          </cell>
          <cell r="AP1557">
            <v>0</v>
          </cell>
          <cell r="BU1557">
            <v>0</v>
          </cell>
          <cell r="BV1557">
            <v>12100</v>
          </cell>
          <cell r="BX1557">
            <v>0</v>
          </cell>
          <cell r="CV1557">
            <v>0</v>
          </cell>
          <cell r="CW1557">
            <v>0</v>
          </cell>
        </row>
        <row r="1558">
          <cell r="B1558" t="str">
            <v>อช.แจ้ซ้อน</v>
          </cell>
          <cell r="O1558">
            <v>0</v>
          </cell>
          <cell r="P1558">
            <v>0</v>
          </cell>
          <cell r="S1558">
            <v>1</v>
          </cell>
          <cell r="V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6</v>
          </cell>
          <cell r="AH1558">
            <v>0.09</v>
          </cell>
          <cell r="AN1558">
            <v>0</v>
          </cell>
          <cell r="AO1558">
            <v>0</v>
          </cell>
          <cell r="AP1558">
            <v>0</v>
          </cell>
          <cell r="BU1558">
            <v>0</v>
          </cell>
          <cell r="BV1558">
            <v>1350</v>
          </cell>
          <cell r="BX1558">
            <v>0</v>
          </cell>
          <cell r="CV1558">
            <v>0</v>
          </cell>
          <cell r="CW1558">
            <v>0</v>
          </cell>
        </row>
        <row r="1559">
          <cell r="B1559" t="str">
            <v>อช.ถ้ำปลา-น้ำตกผาเสื่อ</v>
          </cell>
          <cell r="O1559">
            <v>0</v>
          </cell>
          <cell r="P1559">
            <v>1</v>
          </cell>
          <cell r="S1559">
            <v>0</v>
          </cell>
          <cell r="V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N1559">
            <v>6</v>
          </cell>
          <cell r="AO1559">
            <v>2</v>
          </cell>
          <cell r="AP1559">
            <v>92</v>
          </cell>
          <cell r="BU1559">
            <v>423114.17</v>
          </cell>
          <cell r="BV1559">
            <v>0</v>
          </cell>
          <cell r="BX1559">
            <v>0</v>
          </cell>
          <cell r="CV1559">
            <v>0</v>
          </cell>
          <cell r="CW1559">
            <v>0</v>
          </cell>
        </row>
        <row r="1560">
          <cell r="B1560" t="str">
            <v>อช.ดอยสุเทพ-ปุย</v>
          </cell>
          <cell r="O1560">
            <v>2</v>
          </cell>
          <cell r="P1560">
            <v>1</v>
          </cell>
          <cell r="S1560">
            <v>0</v>
          </cell>
          <cell r="V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N1560">
            <v>0</v>
          </cell>
          <cell r="AO1560">
            <v>2</v>
          </cell>
          <cell r="AP1560">
            <v>76</v>
          </cell>
          <cell r="BU1560">
            <v>47088.51</v>
          </cell>
          <cell r="BV1560">
            <v>0</v>
          </cell>
          <cell r="BX1560">
            <v>0</v>
          </cell>
          <cell r="CV1560">
            <v>0</v>
          </cell>
          <cell r="CW1560">
            <v>0</v>
          </cell>
        </row>
        <row r="1561">
          <cell r="B1561" t="str">
            <v>อช.ดอยสุเทพ-ปุย</v>
          </cell>
          <cell r="O1561">
            <v>4</v>
          </cell>
          <cell r="P1561">
            <v>1</v>
          </cell>
          <cell r="S1561">
            <v>0</v>
          </cell>
          <cell r="V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7</v>
          </cell>
          <cell r="AF1561">
            <v>7.03</v>
          </cell>
          <cell r="AG1561">
            <v>0</v>
          </cell>
          <cell r="AH1561">
            <v>0</v>
          </cell>
          <cell r="AN1561">
            <v>0</v>
          </cell>
          <cell r="AO1561">
            <v>2</v>
          </cell>
          <cell r="AP1561">
            <v>24</v>
          </cell>
          <cell r="BU1561">
            <v>38216.76</v>
          </cell>
          <cell r="BV1561">
            <v>17575</v>
          </cell>
          <cell r="BX1561">
            <v>0</v>
          </cell>
          <cell r="CV1561">
            <v>0</v>
          </cell>
          <cell r="CW1561">
            <v>0</v>
          </cell>
        </row>
        <row r="1562">
          <cell r="B1562" t="str">
            <v>อช.ดอยสุเทพ-ปุย</v>
          </cell>
          <cell r="O1562">
            <v>0</v>
          </cell>
          <cell r="P1562">
            <v>0</v>
          </cell>
          <cell r="S1562">
            <v>1</v>
          </cell>
          <cell r="V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1</v>
          </cell>
          <cell r="AF1562">
            <v>2.3199999999999998</v>
          </cell>
          <cell r="AG1562">
            <v>0</v>
          </cell>
          <cell r="AH1562">
            <v>0</v>
          </cell>
          <cell r="AN1562">
            <v>0</v>
          </cell>
          <cell r="AO1562">
            <v>0</v>
          </cell>
          <cell r="AP1562">
            <v>0</v>
          </cell>
          <cell r="BU1562">
            <v>0</v>
          </cell>
          <cell r="BV1562">
            <v>6960</v>
          </cell>
          <cell r="BX1562">
            <v>0</v>
          </cell>
          <cell r="CV1562">
            <v>0</v>
          </cell>
          <cell r="CW1562">
            <v>0</v>
          </cell>
        </row>
        <row r="1563">
          <cell r="B1563" t="str">
            <v>อช.ดอยสุเทพ-ปุย</v>
          </cell>
          <cell r="O1563">
            <v>0</v>
          </cell>
          <cell r="P1563">
            <v>0</v>
          </cell>
          <cell r="S1563">
            <v>1</v>
          </cell>
          <cell r="V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5</v>
          </cell>
          <cell r="AF1563">
            <v>1.82</v>
          </cell>
          <cell r="AG1563">
            <v>0</v>
          </cell>
          <cell r="AH1563">
            <v>0</v>
          </cell>
          <cell r="AN1563">
            <v>0</v>
          </cell>
          <cell r="AO1563">
            <v>0</v>
          </cell>
          <cell r="AP1563">
            <v>0</v>
          </cell>
          <cell r="BU1563">
            <v>0</v>
          </cell>
          <cell r="BV1563">
            <v>12376</v>
          </cell>
          <cell r="BX1563">
            <v>0</v>
          </cell>
          <cell r="CV1563">
            <v>0</v>
          </cell>
          <cell r="CW1563">
            <v>0</v>
          </cell>
        </row>
        <row r="1564">
          <cell r="B1564" t="str">
            <v>อช.ดอยสุเทพ-ปุย</v>
          </cell>
          <cell r="O1564">
            <v>0</v>
          </cell>
          <cell r="P1564">
            <v>0</v>
          </cell>
          <cell r="S1564">
            <v>1</v>
          </cell>
          <cell r="V1564">
            <v>0</v>
          </cell>
          <cell r="AA1564">
            <v>7</v>
          </cell>
          <cell r="AB1564">
            <v>0.41</v>
          </cell>
          <cell r="AC1564">
            <v>40</v>
          </cell>
          <cell r="AD1564">
            <v>0.47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N1564">
            <v>0</v>
          </cell>
          <cell r="AO1564">
            <v>0</v>
          </cell>
          <cell r="AP1564">
            <v>0</v>
          </cell>
          <cell r="BU1564">
            <v>0</v>
          </cell>
          <cell r="BV1564">
            <v>81000</v>
          </cell>
          <cell r="BX1564">
            <v>0</v>
          </cell>
          <cell r="CV1564">
            <v>0</v>
          </cell>
          <cell r="CW1564">
            <v>0</v>
          </cell>
        </row>
        <row r="1565">
          <cell r="B1565" t="str">
            <v>อช.ถ้ำผาไท</v>
          </cell>
          <cell r="O1565">
            <v>0</v>
          </cell>
          <cell r="P1565">
            <v>1</v>
          </cell>
          <cell r="S1565">
            <v>0</v>
          </cell>
          <cell r="V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N1565">
            <v>3</v>
          </cell>
          <cell r="AO1565">
            <v>3</v>
          </cell>
          <cell r="AP1565">
            <v>91</v>
          </cell>
          <cell r="BU1565">
            <v>182585</v>
          </cell>
          <cell r="BV1565">
            <v>0</v>
          </cell>
          <cell r="BX1565">
            <v>0</v>
          </cell>
          <cell r="CV1565">
            <v>0</v>
          </cell>
          <cell r="CW1565">
            <v>0</v>
          </cell>
        </row>
        <row r="1566">
          <cell r="B1566" t="str">
            <v>อช.แม่ปิง</v>
          </cell>
          <cell r="O1566">
            <v>1</v>
          </cell>
          <cell r="P1566">
            <v>0</v>
          </cell>
          <cell r="S1566">
            <v>1</v>
          </cell>
          <cell r="V1566">
            <v>0</v>
          </cell>
          <cell r="AA1566">
            <v>4</v>
          </cell>
          <cell r="AB1566">
            <v>0.16800000000000001</v>
          </cell>
          <cell r="AC1566">
            <v>1</v>
          </cell>
          <cell r="AD1566">
            <v>3.6999999999999998E-2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N1566">
            <v>0</v>
          </cell>
          <cell r="AO1566">
            <v>0</v>
          </cell>
          <cell r="AP1566">
            <v>0</v>
          </cell>
          <cell r="BU1566">
            <v>0</v>
          </cell>
          <cell r="BV1566">
            <v>1751</v>
          </cell>
          <cell r="BX1566">
            <v>0</v>
          </cell>
          <cell r="CV1566">
            <v>0</v>
          </cell>
          <cell r="CW1566">
            <v>0</v>
          </cell>
        </row>
        <row r="1567">
          <cell r="B1567" t="str">
            <v>ขสป.ดอยผาช้าง</v>
          </cell>
          <cell r="O1567">
            <v>0</v>
          </cell>
          <cell r="P1567">
            <v>0</v>
          </cell>
          <cell r="S1567">
            <v>1</v>
          </cell>
          <cell r="V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5</v>
          </cell>
          <cell r="AF1567">
            <v>0.36</v>
          </cell>
          <cell r="AG1567">
            <v>0</v>
          </cell>
          <cell r="AH1567">
            <v>0</v>
          </cell>
          <cell r="AN1567">
            <v>0</v>
          </cell>
          <cell r="AO1567">
            <v>0</v>
          </cell>
          <cell r="AP1567">
            <v>0</v>
          </cell>
          <cell r="BU1567">
            <v>0</v>
          </cell>
          <cell r="BV1567">
            <v>12600</v>
          </cell>
          <cell r="BX1567">
            <v>0</v>
          </cell>
          <cell r="CV1567">
            <v>0</v>
          </cell>
          <cell r="CW1567">
            <v>0</v>
          </cell>
        </row>
        <row r="1568">
          <cell r="B1568" t="str">
            <v>อช.ดอยหลวง</v>
          </cell>
          <cell r="O1568">
            <v>0</v>
          </cell>
          <cell r="P1568">
            <v>1</v>
          </cell>
          <cell r="S1568">
            <v>0</v>
          </cell>
          <cell r="V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N1568">
            <v>1</v>
          </cell>
          <cell r="AO1568">
            <v>0</v>
          </cell>
          <cell r="AP1568">
            <v>40</v>
          </cell>
          <cell r="BU1568">
            <v>49102</v>
          </cell>
          <cell r="BV1568">
            <v>0</v>
          </cell>
          <cell r="BX1568">
            <v>0</v>
          </cell>
          <cell r="CV1568">
            <v>0</v>
          </cell>
          <cell r="CW1568">
            <v>0</v>
          </cell>
        </row>
        <row r="1569">
          <cell r="B1569" t="str">
            <v>อช.ดอยหลวง</v>
          </cell>
          <cell r="O1569">
            <v>0</v>
          </cell>
          <cell r="P1569">
            <v>1</v>
          </cell>
          <cell r="S1569">
            <v>0</v>
          </cell>
          <cell r="V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N1569">
            <v>21</v>
          </cell>
          <cell r="AO1569">
            <v>1</v>
          </cell>
          <cell r="AP1569">
            <v>50</v>
          </cell>
          <cell r="BU1569">
            <v>1475781.26</v>
          </cell>
          <cell r="BV1569">
            <v>0</v>
          </cell>
          <cell r="BX1569">
            <v>0</v>
          </cell>
          <cell r="CV1569">
            <v>0</v>
          </cell>
          <cell r="CW1569">
            <v>0</v>
          </cell>
        </row>
        <row r="1570">
          <cell r="B1570" t="str">
            <v>อช.ดอยหลวง</v>
          </cell>
          <cell r="O1570">
            <v>0</v>
          </cell>
          <cell r="P1570">
            <v>1</v>
          </cell>
          <cell r="S1570">
            <v>0</v>
          </cell>
          <cell r="V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N1570">
            <v>13</v>
          </cell>
          <cell r="AO1570">
            <v>0</v>
          </cell>
          <cell r="AP1570">
            <v>52</v>
          </cell>
          <cell r="BU1570">
            <v>896046.61</v>
          </cell>
          <cell r="BV1570">
            <v>0</v>
          </cell>
          <cell r="BX1570">
            <v>0</v>
          </cell>
          <cell r="CV1570">
            <v>0</v>
          </cell>
          <cell r="CW1570">
            <v>0</v>
          </cell>
        </row>
        <row r="1571">
          <cell r="B1571" t="str">
            <v>อช.ดอยหลวง</v>
          </cell>
          <cell r="O1571">
            <v>0</v>
          </cell>
          <cell r="P1571">
            <v>1</v>
          </cell>
          <cell r="S1571">
            <v>0</v>
          </cell>
          <cell r="V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N1571">
            <v>0</v>
          </cell>
          <cell r="AO1571">
            <v>3</v>
          </cell>
          <cell r="AP1571">
            <v>50</v>
          </cell>
          <cell r="BU1571">
            <v>59713.69</v>
          </cell>
          <cell r="BV1571">
            <v>0</v>
          </cell>
          <cell r="BX1571">
            <v>0</v>
          </cell>
          <cell r="CV1571">
            <v>0</v>
          </cell>
          <cell r="CW1571">
            <v>0</v>
          </cell>
        </row>
        <row r="1572">
          <cell r="B1572" t="str">
            <v>อช.ดอยหลวง</v>
          </cell>
          <cell r="O1572">
            <v>0</v>
          </cell>
          <cell r="P1572">
            <v>1</v>
          </cell>
          <cell r="S1572">
            <v>0</v>
          </cell>
          <cell r="V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N1572">
            <v>1</v>
          </cell>
          <cell r="AO1572">
            <v>2</v>
          </cell>
          <cell r="AP1572">
            <v>10</v>
          </cell>
          <cell r="BU1572">
            <v>104072.44</v>
          </cell>
          <cell r="BV1572">
            <v>0</v>
          </cell>
          <cell r="BX1572">
            <v>0</v>
          </cell>
          <cell r="CV1572">
            <v>0</v>
          </cell>
          <cell r="CW1572">
            <v>0</v>
          </cell>
        </row>
        <row r="1573">
          <cell r="B1573" t="str">
            <v>อช.ดอยหลวง</v>
          </cell>
          <cell r="O1573">
            <v>0</v>
          </cell>
          <cell r="P1573">
            <v>1</v>
          </cell>
          <cell r="S1573">
            <v>0</v>
          </cell>
          <cell r="V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N1573">
            <v>20</v>
          </cell>
          <cell r="AO1573">
            <v>3</v>
          </cell>
          <cell r="AP1573">
            <v>18</v>
          </cell>
          <cell r="BU1573">
            <v>1419138.55</v>
          </cell>
          <cell r="BV1573">
            <v>0</v>
          </cell>
          <cell r="BX1573">
            <v>0</v>
          </cell>
          <cell r="CV1573">
            <v>0</v>
          </cell>
          <cell r="CW1573">
            <v>0</v>
          </cell>
        </row>
        <row r="1574">
          <cell r="B1574" t="str">
            <v>อช.ดอยหลวง</v>
          </cell>
          <cell r="O1574">
            <v>0</v>
          </cell>
          <cell r="P1574">
            <v>1</v>
          </cell>
          <cell r="S1574">
            <v>0</v>
          </cell>
          <cell r="V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N1574">
            <v>5</v>
          </cell>
          <cell r="AO1574">
            <v>0</v>
          </cell>
          <cell r="AP1574">
            <v>85</v>
          </cell>
          <cell r="BU1574">
            <v>355723</v>
          </cell>
          <cell r="BV1574">
            <v>0</v>
          </cell>
          <cell r="BX1574">
            <v>0</v>
          </cell>
          <cell r="CV1574">
            <v>0</v>
          </cell>
          <cell r="CW1574">
            <v>0</v>
          </cell>
        </row>
        <row r="1575">
          <cell r="B1575" t="str">
            <v>อช.ดอยหลวง</v>
          </cell>
          <cell r="O1575">
            <v>0</v>
          </cell>
          <cell r="P1575">
            <v>1</v>
          </cell>
          <cell r="S1575">
            <v>0</v>
          </cell>
          <cell r="V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N1575">
            <v>0</v>
          </cell>
          <cell r="AO1575">
            <v>0</v>
          </cell>
          <cell r="AP1575">
            <v>23</v>
          </cell>
          <cell r="BU1575">
            <v>2818</v>
          </cell>
          <cell r="BV1575">
            <v>0</v>
          </cell>
          <cell r="BX1575">
            <v>0</v>
          </cell>
          <cell r="CV1575">
            <v>0</v>
          </cell>
          <cell r="CW1575">
            <v>0</v>
          </cell>
        </row>
        <row r="1576">
          <cell r="B1576" t="str">
            <v>อช.ดอยหลวง</v>
          </cell>
          <cell r="O1576">
            <v>0</v>
          </cell>
          <cell r="P1576">
            <v>1</v>
          </cell>
          <cell r="S1576">
            <v>0</v>
          </cell>
          <cell r="V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N1576">
            <v>0</v>
          </cell>
          <cell r="AO1576">
            <v>3</v>
          </cell>
          <cell r="AP1576">
            <v>22</v>
          </cell>
          <cell r="BU1576">
            <v>42125</v>
          </cell>
          <cell r="BV1576">
            <v>0</v>
          </cell>
          <cell r="BX1576">
            <v>0</v>
          </cell>
          <cell r="CV1576">
            <v>0</v>
          </cell>
          <cell r="CW1576">
            <v>0</v>
          </cell>
        </row>
        <row r="1577">
          <cell r="B1577" t="str">
            <v>อช.ดอยหลวง</v>
          </cell>
          <cell r="O1577">
            <v>0</v>
          </cell>
          <cell r="P1577">
            <v>1</v>
          </cell>
          <cell r="S1577">
            <v>0</v>
          </cell>
          <cell r="V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N1577">
            <v>2</v>
          </cell>
          <cell r="AO1577">
            <v>2</v>
          </cell>
          <cell r="AP1577">
            <v>85</v>
          </cell>
          <cell r="BU1577">
            <v>130093</v>
          </cell>
          <cell r="BV1577">
            <v>0</v>
          </cell>
          <cell r="BX1577">
            <v>0</v>
          </cell>
          <cell r="CV1577">
            <v>0</v>
          </cell>
          <cell r="CW1577">
            <v>0</v>
          </cell>
        </row>
        <row r="1578">
          <cell r="B1578" t="str">
            <v>อช.ดอยหลวง</v>
          </cell>
          <cell r="O1578">
            <v>0</v>
          </cell>
          <cell r="P1578">
            <v>1</v>
          </cell>
          <cell r="S1578">
            <v>0</v>
          </cell>
          <cell r="V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N1578">
            <v>1</v>
          </cell>
          <cell r="AO1578">
            <v>1</v>
          </cell>
          <cell r="AP1578">
            <v>24</v>
          </cell>
          <cell r="BU1578">
            <v>161967</v>
          </cell>
          <cell r="BV1578">
            <v>0</v>
          </cell>
          <cell r="BX1578">
            <v>0</v>
          </cell>
          <cell r="CV1578">
            <v>0</v>
          </cell>
          <cell r="CW1578">
            <v>0</v>
          </cell>
        </row>
        <row r="1579">
          <cell r="B1579" t="str">
            <v>อช.ดอยหลวง</v>
          </cell>
          <cell r="O1579">
            <v>0</v>
          </cell>
          <cell r="P1579">
            <v>1</v>
          </cell>
          <cell r="S1579">
            <v>0</v>
          </cell>
          <cell r="V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N1579">
            <v>1</v>
          </cell>
          <cell r="AO1579">
            <v>3</v>
          </cell>
          <cell r="AP1579">
            <v>39</v>
          </cell>
          <cell r="BU1579">
            <v>217005</v>
          </cell>
          <cell r="BV1579">
            <v>0</v>
          </cell>
          <cell r="BX1579">
            <v>0</v>
          </cell>
          <cell r="CV1579">
            <v>0</v>
          </cell>
          <cell r="CW1579">
            <v>0</v>
          </cell>
        </row>
        <row r="1580">
          <cell r="B1580" t="str">
            <v>อช.ดอยหลวง</v>
          </cell>
          <cell r="O1580">
            <v>0</v>
          </cell>
          <cell r="P1580">
            <v>1</v>
          </cell>
          <cell r="S1580">
            <v>0</v>
          </cell>
          <cell r="V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N1580">
            <v>10</v>
          </cell>
          <cell r="AO1580">
            <v>2</v>
          </cell>
          <cell r="AP1580">
            <v>43</v>
          </cell>
          <cell r="BU1580">
            <v>1278143</v>
          </cell>
          <cell r="BV1580">
            <v>0</v>
          </cell>
          <cell r="BX1580">
            <v>0</v>
          </cell>
          <cell r="CV1580">
            <v>0</v>
          </cell>
          <cell r="CW1580">
            <v>0</v>
          </cell>
        </row>
        <row r="1581">
          <cell r="B1581" t="str">
            <v>อช.ดอยหลวง</v>
          </cell>
          <cell r="O1581">
            <v>0</v>
          </cell>
          <cell r="P1581">
            <v>1</v>
          </cell>
          <cell r="S1581">
            <v>0</v>
          </cell>
          <cell r="V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N1581">
            <v>3</v>
          </cell>
          <cell r="AO1581">
            <v>1</v>
          </cell>
          <cell r="AP1581">
            <v>68</v>
          </cell>
          <cell r="BU1581">
            <v>359563</v>
          </cell>
          <cell r="BV1581">
            <v>0</v>
          </cell>
          <cell r="BX1581">
            <v>0</v>
          </cell>
          <cell r="CV1581">
            <v>0</v>
          </cell>
          <cell r="CW1581">
            <v>0</v>
          </cell>
        </row>
        <row r="1582">
          <cell r="B1582" t="str">
            <v>อช.ดอยหลวง</v>
          </cell>
          <cell r="O1582">
            <v>1</v>
          </cell>
          <cell r="P1582">
            <v>0</v>
          </cell>
          <cell r="S1582">
            <v>1</v>
          </cell>
          <cell r="V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3</v>
          </cell>
          <cell r="AH1582">
            <v>0.06</v>
          </cell>
          <cell r="AN1582">
            <v>0</v>
          </cell>
          <cell r="AO1582">
            <v>0</v>
          </cell>
          <cell r="AP1582">
            <v>0</v>
          </cell>
          <cell r="BU1582">
            <v>0</v>
          </cell>
          <cell r="BV1582">
            <v>1050</v>
          </cell>
          <cell r="BX1582">
            <v>0</v>
          </cell>
          <cell r="CV1582">
            <v>0</v>
          </cell>
          <cell r="CW1582">
            <v>0</v>
          </cell>
        </row>
        <row r="1583">
          <cell r="B1583" t="str">
            <v>อช.แม่วาง</v>
          </cell>
          <cell r="O1583">
            <v>0</v>
          </cell>
          <cell r="P1583">
            <v>0</v>
          </cell>
          <cell r="S1583">
            <v>0</v>
          </cell>
          <cell r="V1583">
            <v>1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N1583">
            <v>0</v>
          </cell>
          <cell r="AO1583">
            <v>0</v>
          </cell>
          <cell r="AP1583">
            <v>0</v>
          </cell>
          <cell r="BU1583">
            <v>0</v>
          </cell>
          <cell r="BV1583">
            <v>0</v>
          </cell>
          <cell r="BX1583">
            <v>0</v>
          </cell>
          <cell r="CV1583">
            <v>0</v>
          </cell>
          <cell r="CW1583">
            <v>0</v>
          </cell>
        </row>
        <row r="1584">
          <cell r="B1584" t="str">
            <v>อช.ศรีลานนา</v>
          </cell>
          <cell r="O1584">
            <v>0</v>
          </cell>
          <cell r="P1584">
            <v>0</v>
          </cell>
          <cell r="S1584">
            <v>1</v>
          </cell>
          <cell r="V1584">
            <v>0</v>
          </cell>
          <cell r="AA1584">
            <v>0</v>
          </cell>
          <cell r="AB1584">
            <v>0</v>
          </cell>
          <cell r="AC1584">
            <v>6</v>
          </cell>
          <cell r="AD1584">
            <v>0.14000000000000001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N1584">
            <v>0</v>
          </cell>
          <cell r="AO1584">
            <v>0</v>
          </cell>
          <cell r="AP1584">
            <v>0</v>
          </cell>
          <cell r="BU1584">
            <v>0</v>
          </cell>
          <cell r="BV1584">
            <v>1540</v>
          </cell>
          <cell r="BX1584">
            <v>0</v>
          </cell>
          <cell r="CV1584">
            <v>0</v>
          </cell>
          <cell r="CW1584">
            <v>0</v>
          </cell>
        </row>
        <row r="1585">
          <cell r="B1585" t="str">
            <v>อช.ศรีลานนา</v>
          </cell>
          <cell r="O1585">
            <v>1</v>
          </cell>
          <cell r="P1585">
            <v>0</v>
          </cell>
          <cell r="S1585">
            <v>1</v>
          </cell>
          <cell r="V1585">
            <v>0</v>
          </cell>
          <cell r="AA1585">
            <v>0</v>
          </cell>
          <cell r="AB1585">
            <v>0</v>
          </cell>
          <cell r="AC1585">
            <v>34</v>
          </cell>
          <cell r="AD1585">
            <v>0.755</v>
          </cell>
          <cell r="AE1585">
            <v>0</v>
          </cell>
          <cell r="AF1585">
            <v>0</v>
          </cell>
          <cell r="AG1585">
            <v>190</v>
          </cell>
          <cell r="AH1585">
            <v>1.768</v>
          </cell>
          <cell r="AN1585">
            <v>0</v>
          </cell>
          <cell r="AO1585">
            <v>0</v>
          </cell>
          <cell r="AP1585">
            <v>0</v>
          </cell>
          <cell r="BU1585">
            <v>0</v>
          </cell>
          <cell r="BV1585">
            <v>19797</v>
          </cell>
          <cell r="BX1585">
            <v>0</v>
          </cell>
          <cell r="CV1585">
            <v>0</v>
          </cell>
          <cell r="CW1585">
            <v>0</v>
          </cell>
        </row>
        <row r="1586">
          <cell r="B1586" t="str">
            <v>อช.แจ้ซ้อน</v>
          </cell>
          <cell r="O1586">
            <v>0</v>
          </cell>
          <cell r="P1586">
            <v>0</v>
          </cell>
          <cell r="S1586">
            <v>1</v>
          </cell>
          <cell r="V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4</v>
          </cell>
          <cell r="AH1586">
            <v>0.13</v>
          </cell>
          <cell r="AN1586">
            <v>0</v>
          </cell>
          <cell r="AO1586">
            <v>0</v>
          </cell>
          <cell r="AP1586">
            <v>0</v>
          </cell>
          <cell r="BU1586">
            <v>0</v>
          </cell>
          <cell r="BV1586">
            <v>4050</v>
          </cell>
          <cell r="BX1586">
            <v>0</v>
          </cell>
          <cell r="CV1586">
            <v>0</v>
          </cell>
          <cell r="CW1586">
            <v>0</v>
          </cell>
        </row>
        <row r="1587">
          <cell r="B1587" t="str">
            <v>อช.ศรีน่าน</v>
          </cell>
          <cell r="O1587">
            <v>0</v>
          </cell>
          <cell r="P1587">
            <v>0</v>
          </cell>
          <cell r="S1587">
            <v>1</v>
          </cell>
          <cell r="V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4</v>
          </cell>
          <cell r="AH1587">
            <v>4.8000000000000001E-2</v>
          </cell>
          <cell r="AN1587">
            <v>0</v>
          </cell>
          <cell r="AO1587">
            <v>0</v>
          </cell>
          <cell r="AP1587">
            <v>0</v>
          </cell>
          <cell r="BU1587">
            <v>0</v>
          </cell>
          <cell r="BV1587">
            <v>0</v>
          </cell>
          <cell r="BX1587">
            <v>0</v>
          </cell>
          <cell r="CV1587">
            <v>0</v>
          </cell>
          <cell r="CW1587">
            <v>0</v>
          </cell>
        </row>
        <row r="1588">
          <cell r="B1588" t="str">
            <v>อช.ถ้ำปลา-น้ำตกผาเสื่อ</v>
          </cell>
          <cell r="O1588">
            <v>0</v>
          </cell>
          <cell r="P1588">
            <v>1</v>
          </cell>
          <cell r="S1588">
            <v>0</v>
          </cell>
          <cell r="V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N1588">
            <v>5</v>
          </cell>
          <cell r="AO1588">
            <v>2</v>
          </cell>
          <cell r="AP1588">
            <v>8</v>
          </cell>
          <cell r="BU1588">
            <v>354869.95</v>
          </cell>
          <cell r="BV1588">
            <v>0</v>
          </cell>
          <cell r="BX1588">
            <v>0</v>
          </cell>
          <cell r="CV1588">
            <v>0</v>
          </cell>
          <cell r="CW1588">
            <v>0</v>
          </cell>
        </row>
        <row r="1589">
          <cell r="B1589" t="str">
            <v>อช.ดอยเวียงผา</v>
          </cell>
          <cell r="O1589">
            <v>0</v>
          </cell>
          <cell r="P1589">
            <v>1</v>
          </cell>
          <cell r="S1589">
            <v>0</v>
          </cell>
          <cell r="V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N1589">
            <v>9</v>
          </cell>
          <cell r="AO1589">
            <v>2</v>
          </cell>
          <cell r="AP1589">
            <v>53</v>
          </cell>
          <cell r="BU1589">
            <v>222243</v>
          </cell>
          <cell r="BV1589">
            <v>0</v>
          </cell>
          <cell r="BX1589">
            <v>0</v>
          </cell>
          <cell r="CV1589">
            <v>0</v>
          </cell>
          <cell r="CW1589">
            <v>0</v>
          </cell>
        </row>
        <row r="1590">
          <cell r="B1590" t="str">
            <v>อช.ดอยเวียงผา</v>
          </cell>
          <cell r="O1590">
            <v>0</v>
          </cell>
          <cell r="P1590">
            <v>1</v>
          </cell>
          <cell r="S1590">
            <v>0</v>
          </cell>
          <cell r="V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N1590">
            <v>14</v>
          </cell>
          <cell r="AO1590">
            <v>0</v>
          </cell>
          <cell r="AP1590">
            <v>92</v>
          </cell>
          <cell r="BU1590">
            <v>440564</v>
          </cell>
          <cell r="BV1590">
            <v>0</v>
          </cell>
          <cell r="BX1590">
            <v>0</v>
          </cell>
          <cell r="CV1590">
            <v>0</v>
          </cell>
          <cell r="CW1590">
            <v>0</v>
          </cell>
        </row>
        <row r="1591">
          <cell r="B1591" t="str">
            <v>อช.ดอยเวียงผา</v>
          </cell>
          <cell r="O1591">
            <v>0</v>
          </cell>
          <cell r="P1591">
            <v>1</v>
          </cell>
          <cell r="S1591">
            <v>0</v>
          </cell>
          <cell r="V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N1591">
            <v>3</v>
          </cell>
          <cell r="AO1591">
            <v>1</v>
          </cell>
          <cell r="AP1591">
            <v>60</v>
          </cell>
          <cell r="BU1591">
            <v>105265</v>
          </cell>
          <cell r="BV1591">
            <v>0</v>
          </cell>
          <cell r="BX1591">
            <v>0</v>
          </cell>
          <cell r="CV1591">
            <v>0</v>
          </cell>
          <cell r="CW1591">
            <v>0</v>
          </cell>
        </row>
        <row r="1592">
          <cell r="B1592" t="str">
            <v>อช.ถ้ำปลา-น้ำตกผาเสื่อ</v>
          </cell>
          <cell r="O1592">
            <v>0</v>
          </cell>
          <cell r="P1592">
            <v>0</v>
          </cell>
          <cell r="S1592">
            <v>1</v>
          </cell>
          <cell r="V1592">
            <v>0</v>
          </cell>
          <cell r="AA1592">
            <v>4</v>
          </cell>
          <cell r="AB1592">
            <v>0.54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N1592">
            <v>0</v>
          </cell>
          <cell r="AO1592">
            <v>0</v>
          </cell>
          <cell r="AP1592">
            <v>0</v>
          </cell>
          <cell r="BU1592">
            <v>0</v>
          </cell>
          <cell r="BV1592">
            <v>2160</v>
          </cell>
          <cell r="BX1592">
            <v>0</v>
          </cell>
          <cell r="CV1592">
            <v>0</v>
          </cell>
          <cell r="CW1592">
            <v>0</v>
          </cell>
        </row>
        <row r="1593">
          <cell r="B1593" t="str">
            <v>ขหล.บ้านโฮ่ง</v>
          </cell>
          <cell r="O1593">
            <v>0</v>
          </cell>
          <cell r="P1593">
            <v>1</v>
          </cell>
          <cell r="S1593">
            <v>0</v>
          </cell>
          <cell r="V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2</v>
          </cell>
          <cell r="AF1593">
            <v>0.19</v>
          </cell>
          <cell r="AG1593">
            <v>0</v>
          </cell>
          <cell r="AH1593">
            <v>0</v>
          </cell>
          <cell r="AN1593">
            <v>1</v>
          </cell>
          <cell r="AO1593">
            <v>2</v>
          </cell>
          <cell r="AP1593">
            <v>15</v>
          </cell>
          <cell r="BU1593">
            <v>104925.49</v>
          </cell>
          <cell r="BV1593">
            <v>0</v>
          </cell>
          <cell r="BX1593">
            <v>0</v>
          </cell>
          <cell r="CV1593">
            <v>0</v>
          </cell>
          <cell r="CW1593">
            <v>0</v>
          </cell>
        </row>
        <row r="1594">
          <cell r="B1594" t="str">
            <v>ขสป.เชียงดาว</v>
          </cell>
          <cell r="O1594">
            <v>1</v>
          </cell>
          <cell r="P1594">
            <v>1</v>
          </cell>
          <cell r="S1594">
            <v>0</v>
          </cell>
          <cell r="V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N1594">
            <v>0</v>
          </cell>
          <cell r="AO1594">
            <v>0</v>
          </cell>
          <cell r="AP1594">
            <v>2</v>
          </cell>
          <cell r="BU1594">
            <v>682.44</v>
          </cell>
          <cell r="BV1594">
            <v>0</v>
          </cell>
          <cell r="BX1594">
            <v>0</v>
          </cell>
          <cell r="CV1594">
            <v>0</v>
          </cell>
          <cell r="CW1594">
            <v>0</v>
          </cell>
        </row>
        <row r="1595">
          <cell r="B1595" t="str">
            <v>ขสป.เชียงดาว</v>
          </cell>
          <cell r="O1595">
            <v>2</v>
          </cell>
          <cell r="P1595">
            <v>1</v>
          </cell>
          <cell r="S1595">
            <v>0</v>
          </cell>
          <cell r="V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N1595">
            <v>2</v>
          </cell>
          <cell r="AO1595">
            <v>1</v>
          </cell>
          <cell r="AP1595">
            <v>68</v>
          </cell>
          <cell r="BU1595">
            <v>165151.01</v>
          </cell>
          <cell r="BV1595">
            <v>0</v>
          </cell>
          <cell r="BX1595">
            <v>0</v>
          </cell>
          <cell r="CV1595">
            <v>0</v>
          </cell>
          <cell r="CW1595">
            <v>0</v>
          </cell>
        </row>
        <row r="1596">
          <cell r="B1596" t="str">
            <v>ขสป.เชียงดาว</v>
          </cell>
          <cell r="O1596">
            <v>1</v>
          </cell>
          <cell r="P1596">
            <v>1</v>
          </cell>
          <cell r="S1596">
            <v>0</v>
          </cell>
          <cell r="V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N1596">
            <v>11</v>
          </cell>
          <cell r="AO1596">
            <v>3</v>
          </cell>
          <cell r="AP1596">
            <v>32</v>
          </cell>
          <cell r="BU1596">
            <v>807329.12</v>
          </cell>
          <cell r="BV1596">
            <v>0</v>
          </cell>
          <cell r="BX1596">
            <v>0</v>
          </cell>
          <cell r="CV1596">
            <v>0</v>
          </cell>
          <cell r="CW1596">
            <v>0</v>
          </cell>
        </row>
        <row r="1597">
          <cell r="B1597" t="str">
            <v>ขสป.เชียงดาว</v>
          </cell>
          <cell r="O1597">
            <v>1</v>
          </cell>
          <cell r="P1597">
            <v>1</v>
          </cell>
          <cell r="S1597">
            <v>0</v>
          </cell>
          <cell r="V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N1597">
            <v>1</v>
          </cell>
          <cell r="AO1597">
            <v>2</v>
          </cell>
          <cell r="AP1597">
            <v>11</v>
          </cell>
          <cell r="BU1597">
            <v>104243.05</v>
          </cell>
          <cell r="BV1597">
            <v>0</v>
          </cell>
          <cell r="BX1597">
            <v>0</v>
          </cell>
          <cell r="CV1597">
            <v>0</v>
          </cell>
          <cell r="CW1597">
            <v>0</v>
          </cell>
        </row>
        <row r="1598">
          <cell r="B1598" t="str">
            <v>ขสป.เชียงดาว</v>
          </cell>
          <cell r="O1598">
            <v>1</v>
          </cell>
          <cell r="P1598">
            <v>1</v>
          </cell>
          <cell r="S1598">
            <v>0</v>
          </cell>
          <cell r="V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N1598">
            <v>0</v>
          </cell>
          <cell r="AO1598">
            <v>0</v>
          </cell>
          <cell r="AP1598">
            <v>8</v>
          </cell>
          <cell r="BU1598">
            <v>1364.88</v>
          </cell>
          <cell r="BV1598">
            <v>0</v>
          </cell>
          <cell r="BX1598">
            <v>0</v>
          </cell>
          <cell r="CV1598">
            <v>0</v>
          </cell>
          <cell r="CW1598">
            <v>0</v>
          </cell>
        </row>
        <row r="1599">
          <cell r="B1599" t="str">
            <v>ขสป.เชียงดาว</v>
          </cell>
          <cell r="O1599">
            <v>1</v>
          </cell>
          <cell r="P1599">
            <v>1</v>
          </cell>
          <cell r="S1599">
            <v>0</v>
          </cell>
          <cell r="V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N1599">
            <v>0</v>
          </cell>
          <cell r="AO1599">
            <v>0</v>
          </cell>
          <cell r="AP1599">
            <v>13</v>
          </cell>
          <cell r="BU1599">
            <v>2217.94</v>
          </cell>
          <cell r="BV1599">
            <v>0</v>
          </cell>
          <cell r="BX1599">
            <v>0</v>
          </cell>
          <cell r="CV1599">
            <v>0</v>
          </cell>
          <cell r="CW1599">
            <v>0</v>
          </cell>
        </row>
        <row r="1600">
          <cell r="B1600" t="str">
            <v>ขสป.เชียงดาว</v>
          </cell>
          <cell r="O1600">
            <v>1</v>
          </cell>
          <cell r="P1600">
            <v>1</v>
          </cell>
          <cell r="S1600">
            <v>0</v>
          </cell>
          <cell r="V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N1600">
            <v>0</v>
          </cell>
          <cell r="AO1600">
            <v>0</v>
          </cell>
          <cell r="AP1600">
            <v>4</v>
          </cell>
          <cell r="BU1600">
            <v>682.44</v>
          </cell>
          <cell r="BV1600">
            <v>0</v>
          </cell>
          <cell r="BX1600">
            <v>0</v>
          </cell>
          <cell r="CV1600">
            <v>0</v>
          </cell>
          <cell r="CW1600">
            <v>0</v>
          </cell>
        </row>
        <row r="1601">
          <cell r="B1601" t="str">
            <v>ขสป.เชียงดาว</v>
          </cell>
          <cell r="O1601">
            <v>1</v>
          </cell>
          <cell r="P1601">
            <v>1</v>
          </cell>
          <cell r="S1601">
            <v>0</v>
          </cell>
          <cell r="V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N1601">
            <v>0</v>
          </cell>
          <cell r="AO1601">
            <v>0</v>
          </cell>
          <cell r="AP1601">
            <v>5</v>
          </cell>
          <cell r="BU1601">
            <v>853.05</v>
          </cell>
          <cell r="BV1601">
            <v>0</v>
          </cell>
          <cell r="BX1601">
            <v>0</v>
          </cell>
          <cell r="CV1601">
            <v>0</v>
          </cell>
          <cell r="CW1601">
            <v>0</v>
          </cell>
        </row>
        <row r="1602">
          <cell r="B1602" t="str">
            <v>ขสป.เชียงดาว</v>
          </cell>
          <cell r="O1602">
            <v>1</v>
          </cell>
          <cell r="P1602">
            <v>1</v>
          </cell>
          <cell r="S1602">
            <v>0</v>
          </cell>
          <cell r="V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N1602">
            <v>1</v>
          </cell>
          <cell r="AO1602">
            <v>0</v>
          </cell>
          <cell r="AP1602">
            <v>58</v>
          </cell>
          <cell r="BU1602">
            <v>78139.63</v>
          </cell>
          <cell r="BV1602">
            <v>0</v>
          </cell>
          <cell r="BX1602">
            <v>0</v>
          </cell>
          <cell r="CV1602">
            <v>0</v>
          </cell>
          <cell r="CW1602">
            <v>0</v>
          </cell>
        </row>
        <row r="1603">
          <cell r="B1603" t="str">
            <v>ขสป.เชียงดาว</v>
          </cell>
          <cell r="O1603">
            <v>1</v>
          </cell>
          <cell r="P1603">
            <v>1</v>
          </cell>
          <cell r="S1603">
            <v>0</v>
          </cell>
          <cell r="V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N1603">
            <v>6</v>
          </cell>
          <cell r="AO1603">
            <v>0</v>
          </cell>
          <cell r="AP1603">
            <v>27</v>
          </cell>
          <cell r="BU1603">
            <v>414071.8</v>
          </cell>
          <cell r="BV1603">
            <v>0</v>
          </cell>
          <cell r="BX1603">
            <v>0</v>
          </cell>
          <cell r="CV1603">
            <v>0</v>
          </cell>
          <cell r="CW1603">
            <v>0</v>
          </cell>
        </row>
        <row r="1604">
          <cell r="B1604" t="str">
            <v>ขสป.เชียงดาว</v>
          </cell>
          <cell r="O1604">
            <v>1</v>
          </cell>
          <cell r="P1604">
            <v>0</v>
          </cell>
          <cell r="S1604">
            <v>1</v>
          </cell>
          <cell r="V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13</v>
          </cell>
          <cell r="AH1604">
            <v>0.64</v>
          </cell>
          <cell r="AN1604">
            <v>0</v>
          </cell>
          <cell r="AO1604">
            <v>0</v>
          </cell>
          <cell r="AP1604">
            <v>0</v>
          </cell>
          <cell r="BU1604">
            <v>0</v>
          </cell>
          <cell r="BV1604">
            <v>4160</v>
          </cell>
          <cell r="BX1604">
            <v>0</v>
          </cell>
          <cell r="CV1604">
            <v>0</v>
          </cell>
          <cell r="CW1604">
            <v>0</v>
          </cell>
        </row>
        <row r="1605">
          <cell r="B1605" t="str">
            <v>ขสป.เชียงดาว</v>
          </cell>
          <cell r="O1605">
            <v>0</v>
          </cell>
          <cell r="P1605">
            <v>1</v>
          </cell>
          <cell r="S1605">
            <v>0</v>
          </cell>
          <cell r="V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N1605">
            <v>9</v>
          </cell>
          <cell r="AO1605">
            <v>2</v>
          </cell>
          <cell r="AP1605">
            <v>8</v>
          </cell>
          <cell r="BU1605">
            <v>176147</v>
          </cell>
          <cell r="BV1605">
            <v>0</v>
          </cell>
          <cell r="BX1605">
            <v>0</v>
          </cell>
          <cell r="CV1605">
            <v>0</v>
          </cell>
          <cell r="CW1605">
            <v>0</v>
          </cell>
        </row>
        <row r="1606">
          <cell r="B1606" t="str">
            <v>อช.ดอยหลวง</v>
          </cell>
          <cell r="O1606">
            <v>1</v>
          </cell>
          <cell r="P1606">
            <v>0</v>
          </cell>
          <cell r="S1606">
            <v>0</v>
          </cell>
          <cell r="V1606">
            <v>1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N1606">
            <v>0</v>
          </cell>
          <cell r="AO1606">
            <v>0</v>
          </cell>
          <cell r="AP1606">
            <v>0</v>
          </cell>
          <cell r="BU1606">
            <v>0</v>
          </cell>
          <cell r="BV1606">
            <v>0</v>
          </cell>
          <cell r="BX1606">
            <v>0</v>
          </cell>
          <cell r="CV1606">
            <v>2</v>
          </cell>
          <cell r="CW1606">
            <v>0</v>
          </cell>
        </row>
        <row r="1607">
          <cell r="B1607" t="str">
            <v>ขสป.เชียงดาว</v>
          </cell>
          <cell r="O1607">
            <v>1</v>
          </cell>
          <cell r="P1607">
            <v>1</v>
          </cell>
          <cell r="S1607">
            <v>0</v>
          </cell>
          <cell r="V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N1607">
            <v>8</v>
          </cell>
          <cell r="AO1607">
            <v>2</v>
          </cell>
          <cell r="AP1607">
            <v>70</v>
          </cell>
          <cell r="BU1607">
            <v>592018.61</v>
          </cell>
          <cell r="BV1607">
            <v>0</v>
          </cell>
          <cell r="BX1607">
            <v>0</v>
          </cell>
          <cell r="CV1607">
            <v>0</v>
          </cell>
          <cell r="CW1607">
            <v>0</v>
          </cell>
        </row>
        <row r="1608">
          <cell r="B1608" t="str">
            <v>ขสป.สะเมิง</v>
          </cell>
          <cell r="O1608">
            <v>2</v>
          </cell>
          <cell r="P1608">
            <v>0</v>
          </cell>
          <cell r="S1608">
            <v>1</v>
          </cell>
          <cell r="V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22</v>
          </cell>
          <cell r="AH1608">
            <v>0.26400000000000001</v>
          </cell>
          <cell r="AN1608">
            <v>0</v>
          </cell>
          <cell r="AO1608">
            <v>0</v>
          </cell>
          <cell r="AP1608">
            <v>0</v>
          </cell>
          <cell r="BU1608">
            <v>0</v>
          </cell>
          <cell r="BV1608">
            <v>1716</v>
          </cell>
          <cell r="BX1608">
            <v>0</v>
          </cell>
          <cell r="CV1608">
            <v>0</v>
          </cell>
          <cell r="CW1608">
            <v>0</v>
          </cell>
        </row>
        <row r="1609">
          <cell r="B1609" t="str">
            <v>อช.ผาแดง</v>
          </cell>
          <cell r="O1609">
            <v>0</v>
          </cell>
          <cell r="P1609">
            <v>1</v>
          </cell>
          <cell r="S1609">
            <v>0</v>
          </cell>
          <cell r="V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N1609">
            <v>8</v>
          </cell>
          <cell r="AO1609">
            <v>2</v>
          </cell>
          <cell r="AP1609">
            <v>60</v>
          </cell>
          <cell r="BU1609">
            <v>307210</v>
          </cell>
          <cell r="BV1609">
            <v>0</v>
          </cell>
          <cell r="BX1609">
            <v>0</v>
          </cell>
          <cell r="CV1609">
            <v>0</v>
          </cell>
          <cell r="CW1609">
            <v>0</v>
          </cell>
        </row>
        <row r="1610">
          <cell r="B1610" t="str">
            <v>ขสป.ดอยเวียงหล้า</v>
          </cell>
          <cell r="O1610">
            <v>0</v>
          </cell>
          <cell r="P1610">
            <v>0</v>
          </cell>
          <cell r="S1610">
            <v>1</v>
          </cell>
          <cell r="V1610">
            <v>0</v>
          </cell>
          <cell r="AA1610">
            <v>0</v>
          </cell>
          <cell r="AB1610">
            <v>0</v>
          </cell>
          <cell r="AC1610">
            <v>18</v>
          </cell>
          <cell r="AD1610">
            <v>0.42899999999999999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N1610">
            <v>0</v>
          </cell>
          <cell r="AO1610">
            <v>0</v>
          </cell>
          <cell r="AP1610">
            <v>0</v>
          </cell>
          <cell r="BU1610">
            <v>0</v>
          </cell>
          <cell r="BV1610">
            <v>51480</v>
          </cell>
          <cell r="BX1610">
            <v>0</v>
          </cell>
          <cell r="CV1610">
            <v>0</v>
          </cell>
          <cell r="CW1610">
            <v>0</v>
          </cell>
        </row>
        <row r="1611">
          <cell r="B1611" t="str">
            <v>อช.ถ้ำปลา-น้ำตกผาเสื่อ</v>
          </cell>
          <cell r="O1611">
            <v>0</v>
          </cell>
          <cell r="P1611">
            <v>1</v>
          </cell>
          <cell r="S1611">
            <v>0</v>
          </cell>
          <cell r="V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N1611">
            <v>13</v>
          </cell>
          <cell r="AO1611">
            <v>0</v>
          </cell>
          <cell r="AP1611">
            <v>0</v>
          </cell>
          <cell r="BU1611">
            <v>887174.86</v>
          </cell>
          <cell r="BV1611">
            <v>0</v>
          </cell>
          <cell r="BX1611">
            <v>0</v>
          </cell>
          <cell r="CV1611">
            <v>0</v>
          </cell>
          <cell r="CW1611">
            <v>0</v>
          </cell>
        </row>
        <row r="1612">
          <cell r="B1612" t="str">
            <v>อช.ถ้ำปลา-น้ำตกผาเสื่อ</v>
          </cell>
          <cell r="O1612">
            <v>0</v>
          </cell>
          <cell r="P1612">
            <v>1</v>
          </cell>
          <cell r="S1612">
            <v>0</v>
          </cell>
          <cell r="V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N1612">
            <v>2</v>
          </cell>
          <cell r="AO1612">
            <v>2</v>
          </cell>
          <cell r="AP1612">
            <v>76</v>
          </cell>
          <cell r="BU1612">
            <v>150137.29</v>
          </cell>
          <cell r="BV1612">
            <v>0</v>
          </cell>
          <cell r="BX1612">
            <v>0</v>
          </cell>
          <cell r="CV1612">
            <v>0</v>
          </cell>
          <cell r="CW1612">
            <v>0</v>
          </cell>
        </row>
        <row r="1613">
          <cell r="B1613" t="str">
            <v>อช.ถ้ำปลา-น้ำตกผาเสื่อ</v>
          </cell>
          <cell r="O1613">
            <v>0</v>
          </cell>
          <cell r="P1613">
            <v>1</v>
          </cell>
          <cell r="S1613">
            <v>0</v>
          </cell>
          <cell r="V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N1613">
            <v>18</v>
          </cell>
          <cell r="AO1613">
            <v>0</v>
          </cell>
          <cell r="AP1613">
            <v>0</v>
          </cell>
          <cell r="BU1613">
            <v>1228395.96</v>
          </cell>
          <cell r="BV1613">
            <v>0</v>
          </cell>
          <cell r="BX1613">
            <v>0</v>
          </cell>
          <cell r="CV1613">
            <v>0</v>
          </cell>
          <cell r="CW1613">
            <v>0</v>
          </cell>
        </row>
        <row r="1614">
          <cell r="B1614" t="str">
            <v>อช.แม่จริม</v>
          </cell>
          <cell r="O1614">
            <v>0</v>
          </cell>
          <cell r="P1614">
            <v>1</v>
          </cell>
          <cell r="S1614">
            <v>0</v>
          </cell>
          <cell r="V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N1614">
            <v>1</v>
          </cell>
          <cell r="AO1614">
            <v>3</v>
          </cell>
          <cell r="AP1614">
            <v>68</v>
          </cell>
          <cell r="BU1614">
            <v>105033</v>
          </cell>
          <cell r="BV1614">
            <v>0</v>
          </cell>
          <cell r="BX1614">
            <v>0</v>
          </cell>
          <cell r="CV1614">
            <v>0</v>
          </cell>
          <cell r="CW1614">
            <v>0</v>
          </cell>
        </row>
        <row r="1615">
          <cell r="B1615" t="str">
            <v>อช.ดอยภูคา</v>
          </cell>
          <cell r="O1615">
            <v>0</v>
          </cell>
          <cell r="P1615">
            <v>0</v>
          </cell>
          <cell r="S1615">
            <v>1</v>
          </cell>
          <cell r="V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9</v>
          </cell>
          <cell r="AH1615">
            <v>0.39</v>
          </cell>
          <cell r="AN1615">
            <v>0</v>
          </cell>
          <cell r="AO1615">
            <v>0</v>
          </cell>
          <cell r="AP1615">
            <v>0</v>
          </cell>
          <cell r="BU1615">
            <v>0</v>
          </cell>
          <cell r="BV1615">
            <v>7800</v>
          </cell>
          <cell r="BX1615">
            <v>0</v>
          </cell>
          <cell r="CV1615">
            <v>0</v>
          </cell>
          <cell r="CW1615">
            <v>0</v>
          </cell>
        </row>
        <row r="1616">
          <cell r="B1616" t="str">
            <v>ขสป.ลำน้ำน่านฝั่งขวา</v>
          </cell>
          <cell r="O1616">
            <v>1</v>
          </cell>
          <cell r="P1616">
            <v>0</v>
          </cell>
          <cell r="S1616">
            <v>0</v>
          </cell>
          <cell r="V1616">
            <v>1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N1616">
            <v>0</v>
          </cell>
          <cell r="AO1616">
            <v>0</v>
          </cell>
          <cell r="AP1616">
            <v>0</v>
          </cell>
          <cell r="BU1616">
            <v>0</v>
          </cell>
          <cell r="BV1616">
            <v>600</v>
          </cell>
          <cell r="BX1616">
            <v>0</v>
          </cell>
          <cell r="CV1616">
            <v>0</v>
          </cell>
          <cell r="CW1616">
            <v>0</v>
          </cell>
        </row>
        <row r="1617">
          <cell r="B1617" t="str">
            <v>สปป.3 (ภาคเหนือ)</v>
          </cell>
          <cell r="O1617">
            <v>1</v>
          </cell>
          <cell r="P1617">
            <v>1</v>
          </cell>
          <cell r="S1617">
            <v>0</v>
          </cell>
          <cell r="V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N1617">
            <v>11</v>
          </cell>
          <cell r="AO1617">
            <v>1</v>
          </cell>
          <cell r="AP1617">
            <v>0</v>
          </cell>
          <cell r="BU1617">
            <v>186340</v>
          </cell>
          <cell r="BV1617">
            <v>0</v>
          </cell>
          <cell r="BX1617">
            <v>0</v>
          </cell>
          <cell r="CV1617">
            <v>0</v>
          </cell>
          <cell r="CW1617">
            <v>0</v>
          </cell>
        </row>
        <row r="1618">
          <cell r="B1618" t="str">
            <v>สปป.3 (ภาคเหนือ)</v>
          </cell>
          <cell r="O1618">
            <v>0</v>
          </cell>
          <cell r="P1618">
            <v>0</v>
          </cell>
          <cell r="S1618">
            <v>1</v>
          </cell>
          <cell r="V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5</v>
          </cell>
          <cell r="AF1618">
            <v>4.96</v>
          </cell>
          <cell r="AG1618">
            <v>0</v>
          </cell>
          <cell r="AH1618">
            <v>0</v>
          </cell>
          <cell r="AN1618">
            <v>0</v>
          </cell>
          <cell r="AO1618">
            <v>0</v>
          </cell>
          <cell r="AP1618">
            <v>0</v>
          </cell>
          <cell r="BU1618">
            <v>0</v>
          </cell>
          <cell r="BV1618">
            <v>173600</v>
          </cell>
          <cell r="BX1618">
            <v>0</v>
          </cell>
          <cell r="CV1618">
            <v>0</v>
          </cell>
          <cell r="CW1618">
            <v>0</v>
          </cell>
        </row>
        <row r="1619">
          <cell r="B1619" t="str">
            <v>อช.ศรีลานนา</v>
          </cell>
          <cell r="O1619">
            <v>0</v>
          </cell>
          <cell r="P1619">
            <v>0</v>
          </cell>
          <cell r="S1619">
            <v>1</v>
          </cell>
          <cell r="V1619">
            <v>0</v>
          </cell>
          <cell r="AA1619">
            <v>6</v>
          </cell>
          <cell r="AB1619">
            <v>0.72</v>
          </cell>
          <cell r="AC1619">
            <v>10</v>
          </cell>
          <cell r="AD1619">
            <v>7.0000000000000007E-2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N1619">
            <v>0</v>
          </cell>
          <cell r="AO1619">
            <v>0</v>
          </cell>
          <cell r="AP1619">
            <v>0</v>
          </cell>
          <cell r="BU1619">
            <v>0</v>
          </cell>
          <cell r="BV1619">
            <v>6530</v>
          </cell>
          <cell r="BX1619">
            <v>0</v>
          </cell>
          <cell r="CV1619">
            <v>0</v>
          </cell>
          <cell r="CW1619">
            <v>0</v>
          </cell>
        </row>
        <row r="1620">
          <cell r="B1620" t="str">
            <v>สปป.3 (ภาคเหนือ)</v>
          </cell>
          <cell r="O1620">
            <v>1</v>
          </cell>
          <cell r="P1620">
            <v>0</v>
          </cell>
          <cell r="S1620">
            <v>1</v>
          </cell>
          <cell r="V1620">
            <v>0</v>
          </cell>
          <cell r="AA1620">
            <v>0</v>
          </cell>
          <cell r="AB1620">
            <v>0</v>
          </cell>
          <cell r="AC1620">
            <v>19</v>
          </cell>
          <cell r="AD1620">
            <v>0.34599999999999997</v>
          </cell>
          <cell r="AE1620">
            <v>0</v>
          </cell>
          <cell r="AF1620">
            <v>0</v>
          </cell>
          <cell r="AG1620">
            <v>45</v>
          </cell>
          <cell r="AH1620">
            <v>0.89500000000000002</v>
          </cell>
          <cell r="AN1620">
            <v>0</v>
          </cell>
          <cell r="AO1620">
            <v>0</v>
          </cell>
          <cell r="AP1620">
            <v>0</v>
          </cell>
          <cell r="BU1620">
            <v>0</v>
          </cell>
          <cell r="BV1620">
            <v>100770</v>
          </cell>
          <cell r="BX1620">
            <v>0</v>
          </cell>
          <cell r="CV1620">
            <v>0</v>
          </cell>
          <cell r="CW1620">
            <v>0</v>
          </cell>
        </row>
        <row r="1621">
          <cell r="B1621" t="str">
            <v>ขสป.เชียงดาว</v>
          </cell>
          <cell r="O1621">
            <v>1</v>
          </cell>
          <cell r="P1621">
            <v>0</v>
          </cell>
          <cell r="S1621">
            <v>0</v>
          </cell>
          <cell r="V1621">
            <v>1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N1621">
            <v>0</v>
          </cell>
          <cell r="AO1621">
            <v>0</v>
          </cell>
          <cell r="AP1621">
            <v>0</v>
          </cell>
          <cell r="BU1621">
            <v>0</v>
          </cell>
          <cell r="BV1621" t="str">
            <v>ไม่แจ้ง</v>
          </cell>
          <cell r="BX1621">
            <v>4</v>
          </cell>
          <cell r="CV1621">
            <v>0</v>
          </cell>
          <cell r="CW1621">
            <v>0</v>
          </cell>
        </row>
        <row r="1622">
          <cell r="B1622" t="str">
            <v>อช.แม่วะ</v>
          </cell>
          <cell r="O1622">
            <v>0</v>
          </cell>
          <cell r="P1622">
            <v>0</v>
          </cell>
          <cell r="S1622">
            <v>1</v>
          </cell>
          <cell r="V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2</v>
          </cell>
          <cell r="AH1622">
            <v>0.04</v>
          </cell>
          <cell r="AN1622">
            <v>0</v>
          </cell>
          <cell r="AO1622">
            <v>0</v>
          </cell>
          <cell r="AP1622">
            <v>0</v>
          </cell>
          <cell r="BU1622">
            <v>0</v>
          </cell>
          <cell r="BV1622">
            <v>4200</v>
          </cell>
          <cell r="BX1622">
            <v>0</v>
          </cell>
          <cell r="CV1622">
            <v>0</v>
          </cell>
          <cell r="CW1622">
            <v>0</v>
          </cell>
        </row>
        <row r="1623">
          <cell r="B1623" t="str">
            <v>อช.ถ้ำผาไท</v>
          </cell>
          <cell r="O1623">
            <v>1</v>
          </cell>
          <cell r="P1623">
            <v>0</v>
          </cell>
          <cell r="S1623">
            <v>1</v>
          </cell>
          <cell r="V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N1623">
            <v>0</v>
          </cell>
          <cell r="AO1623">
            <v>0</v>
          </cell>
          <cell r="AP1623">
            <v>0</v>
          </cell>
          <cell r="BU1623">
            <v>0</v>
          </cell>
          <cell r="BV1623">
            <v>1200</v>
          </cell>
          <cell r="BX1623">
            <v>0</v>
          </cell>
          <cell r="CV1623">
            <v>0</v>
          </cell>
          <cell r="CW1623">
            <v>0</v>
          </cell>
        </row>
        <row r="1624">
          <cell r="B1624" t="str">
            <v>อช.ถ้ำผาไท</v>
          </cell>
          <cell r="O1624">
            <v>1</v>
          </cell>
          <cell r="P1624">
            <v>0</v>
          </cell>
          <cell r="S1624">
            <v>1</v>
          </cell>
          <cell r="V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N1624">
            <v>0</v>
          </cell>
          <cell r="AO1624">
            <v>0</v>
          </cell>
          <cell r="AP1624">
            <v>0</v>
          </cell>
          <cell r="BU1624">
            <v>0</v>
          </cell>
          <cell r="BV1624">
            <v>1200</v>
          </cell>
          <cell r="BX1624">
            <v>0</v>
          </cell>
          <cell r="CV1624">
            <v>0</v>
          </cell>
          <cell r="CW1624">
            <v>0</v>
          </cell>
        </row>
        <row r="1625">
          <cell r="B1625" t="str">
            <v>อช.ถ้ำผาไท</v>
          </cell>
          <cell r="O1625">
            <v>0</v>
          </cell>
          <cell r="P1625">
            <v>1</v>
          </cell>
          <cell r="S1625">
            <v>0</v>
          </cell>
          <cell r="V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N1625">
            <v>5</v>
          </cell>
          <cell r="AO1625">
            <v>1</v>
          </cell>
          <cell r="AP1625">
            <v>83</v>
          </cell>
          <cell r="BU1625">
            <v>320108</v>
          </cell>
          <cell r="BV1625">
            <v>0</v>
          </cell>
          <cell r="BX1625">
            <v>0</v>
          </cell>
          <cell r="CV1625">
            <v>0</v>
          </cell>
          <cell r="CW1625">
            <v>0</v>
          </cell>
        </row>
        <row r="1626">
          <cell r="B1626" t="str">
            <v>ขสป.สันปันแดน</v>
          </cell>
          <cell r="O1626">
            <v>0</v>
          </cell>
          <cell r="P1626">
            <v>1</v>
          </cell>
          <cell r="S1626">
            <v>0</v>
          </cell>
          <cell r="V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N1626">
            <v>4</v>
          </cell>
          <cell r="AO1626">
            <v>1</v>
          </cell>
          <cell r="AP1626">
            <v>60</v>
          </cell>
          <cell r="BU1626">
            <v>660000</v>
          </cell>
          <cell r="BV1626">
            <v>0</v>
          </cell>
          <cell r="BX1626">
            <v>0</v>
          </cell>
          <cell r="CV1626">
            <v>0</v>
          </cell>
          <cell r="CW1626">
            <v>0</v>
          </cell>
        </row>
        <row r="1627">
          <cell r="B1627" t="str">
            <v>ขสป.สันปันแดน</v>
          </cell>
          <cell r="O1627">
            <v>0</v>
          </cell>
          <cell r="P1627">
            <v>1</v>
          </cell>
          <cell r="S1627">
            <v>0</v>
          </cell>
          <cell r="V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N1627">
            <v>2</v>
          </cell>
          <cell r="AO1627">
            <v>3</v>
          </cell>
          <cell r="AP1627">
            <v>72</v>
          </cell>
          <cell r="BU1627">
            <v>439500</v>
          </cell>
          <cell r="BV1627">
            <v>0</v>
          </cell>
          <cell r="BX1627">
            <v>0</v>
          </cell>
          <cell r="CV1627">
            <v>0</v>
          </cell>
          <cell r="CW1627">
            <v>0</v>
          </cell>
        </row>
        <row r="1628">
          <cell r="B1628" t="str">
            <v>อช.ดอยสุเทพ-ปุย</v>
          </cell>
          <cell r="O1628">
            <v>0</v>
          </cell>
          <cell r="P1628">
            <v>1</v>
          </cell>
          <cell r="S1628">
            <v>0</v>
          </cell>
          <cell r="V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N1628">
            <v>40</v>
          </cell>
          <cell r="AO1628">
            <v>0</v>
          </cell>
          <cell r="AP1628">
            <v>0</v>
          </cell>
          <cell r="BU1628">
            <v>2729768.8</v>
          </cell>
          <cell r="BV1628">
            <v>0</v>
          </cell>
          <cell r="BX1628">
            <v>0</v>
          </cell>
          <cell r="CV1628">
            <v>0</v>
          </cell>
          <cell r="CW1628">
            <v>0</v>
          </cell>
        </row>
        <row r="1629">
          <cell r="B1629" t="str">
            <v>ขสป.เชียงดาว</v>
          </cell>
          <cell r="O1629">
            <v>0</v>
          </cell>
          <cell r="P1629">
            <v>0</v>
          </cell>
          <cell r="S1629">
            <v>0</v>
          </cell>
          <cell r="V1629">
            <v>1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N1629">
            <v>0</v>
          </cell>
          <cell r="AO1629">
            <v>0</v>
          </cell>
          <cell r="AP1629">
            <v>0</v>
          </cell>
          <cell r="BU1629">
            <v>0</v>
          </cell>
          <cell r="BV1629">
            <v>0</v>
          </cell>
          <cell r="BX1629">
            <v>0</v>
          </cell>
          <cell r="CV1629">
            <v>0</v>
          </cell>
          <cell r="CW1629">
            <v>0</v>
          </cell>
        </row>
        <row r="1630">
          <cell r="B1630" t="str">
            <v>อช.ห้วยน้ำดัง</v>
          </cell>
          <cell r="O1630">
            <v>0</v>
          </cell>
          <cell r="P1630">
            <v>0</v>
          </cell>
          <cell r="S1630">
            <v>1</v>
          </cell>
          <cell r="V1630">
            <v>0</v>
          </cell>
          <cell r="AA1630">
            <v>0</v>
          </cell>
          <cell r="AB1630">
            <v>0</v>
          </cell>
          <cell r="AC1630">
            <v>25</v>
          </cell>
          <cell r="AD1630">
            <v>0.27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N1630">
            <v>0</v>
          </cell>
          <cell r="AO1630">
            <v>0</v>
          </cell>
          <cell r="AP1630">
            <v>0</v>
          </cell>
          <cell r="BU1630">
            <v>0</v>
          </cell>
          <cell r="BV1630">
            <v>3009</v>
          </cell>
          <cell r="BX1630">
            <v>0</v>
          </cell>
          <cell r="CV1630">
            <v>0</v>
          </cell>
          <cell r="CW1630">
            <v>0</v>
          </cell>
        </row>
        <row r="1631">
          <cell r="B1631" t="str">
            <v>อช.ห้วยน้ำดัง</v>
          </cell>
          <cell r="O1631">
            <v>0</v>
          </cell>
          <cell r="P1631">
            <v>0</v>
          </cell>
          <cell r="S1631">
            <v>1</v>
          </cell>
          <cell r="V1631">
            <v>0</v>
          </cell>
          <cell r="AA1631">
            <v>0</v>
          </cell>
          <cell r="AB1631">
            <v>0</v>
          </cell>
          <cell r="AC1631">
            <v>11</v>
          </cell>
          <cell r="AD1631">
            <v>0.75900000000000001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N1631">
            <v>0</v>
          </cell>
          <cell r="AO1631">
            <v>0</v>
          </cell>
          <cell r="AP1631">
            <v>0</v>
          </cell>
          <cell r="BU1631">
            <v>0</v>
          </cell>
          <cell r="BV1631">
            <v>8349</v>
          </cell>
          <cell r="BX1631">
            <v>0</v>
          </cell>
          <cell r="CV1631">
            <v>0</v>
          </cell>
          <cell r="CW1631">
            <v>0</v>
          </cell>
        </row>
        <row r="1632">
          <cell r="B1632" t="str">
            <v>ขสป.สะเมิง</v>
          </cell>
          <cell r="O1632">
            <v>2</v>
          </cell>
          <cell r="P1632">
            <v>0</v>
          </cell>
          <cell r="S1632">
            <v>1</v>
          </cell>
          <cell r="V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22</v>
          </cell>
          <cell r="AH1632">
            <v>0.26400000000000001</v>
          </cell>
          <cell r="AN1632">
            <v>0</v>
          </cell>
          <cell r="AO1632">
            <v>0</v>
          </cell>
          <cell r="AP1632">
            <v>0</v>
          </cell>
          <cell r="BU1632">
            <v>0</v>
          </cell>
          <cell r="BV1632">
            <v>1716</v>
          </cell>
          <cell r="BX1632">
            <v>0</v>
          </cell>
          <cell r="CV1632">
            <v>0</v>
          </cell>
          <cell r="CW1632">
            <v>0</v>
          </cell>
        </row>
        <row r="1633">
          <cell r="B1633" t="str">
            <v>อช.แม่วะ</v>
          </cell>
          <cell r="O1633">
            <v>0</v>
          </cell>
          <cell r="P1633">
            <v>0</v>
          </cell>
          <cell r="S1633">
            <v>1</v>
          </cell>
          <cell r="V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2</v>
          </cell>
          <cell r="AH1633">
            <v>0.04</v>
          </cell>
          <cell r="AN1633">
            <v>0</v>
          </cell>
          <cell r="AO1633">
            <v>0</v>
          </cell>
          <cell r="AP1633">
            <v>0</v>
          </cell>
          <cell r="BU1633">
            <v>0</v>
          </cell>
          <cell r="BV1633">
            <v>4200</v>
          </cell>
          <cell r="BX1633">
            <v>0</v>
          </cell>
          <cell r="CV1633">
            <v>0</v>
          </cell>
          <cell r="CW1633">
            <v>0</v>
          </cell>
        </row>
        <row r="1634">
          <cell r="B1634" t="str">
            <v>ขสป.ดอยเวียงหล้า</v>
          </cell>
          <cell r="O1634">
            <v>0</v>
          </cell>
          <cell r="P1634">
            <v>0</v>
          </cell>
          <cell r="S1634">
            <v>1</v>
          </cell>
          <cell r="V1634">
            <v>0</v>
          </cell>
          <cell r="AA1634">
            <v>0</v>
          </cell>
          <cell r="AB1634">
            <v>0</v>
          </cell>
          <cell r="AC1634">
            <v>105</v>
          </cell>
          <cell r="AD1634">
            <v>1.377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N1634">
            <v>0</v>
          </cell>
          <cell r="AO1634">
            <v>0</v>
          </cell>
          <cell r="AP1634">
            <v>0</v>
          </cell>
          <cell r="BU1634">
            <v>0</v>
          </cell>
          <cell r="BV1634">
            <v>165300</v>
          </cell>
          <cell r="BX1634">
            <v>0</v>
          </cell>
          <cell r="CV1634">
            <v>0</v>
          </cell>
          <cell r="CW1634">
            <v>0</v>
          </cell>
        </row>
        <row r="1635">
          <cell r="B1635" t="str">
            <v>อช.ถ้ำปลา-น้ำตกผาเสื่อ</v>
          </cell>
          <cell r="O1635">
            <v>0</v>
          </cell>
          <cell r="P1635">
            <v>1</v>
          </cell>
          <cell r="S1635">
            <v>0</v>
          </cell>
          <cell r="V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N1635">
            <v>2</v>
          </cell>
          <cell r="AO1635">
            <v>1</v>
          </cell>
          <cell r="AP1635">
            <v>52</v>
          </cell>
          <cell r="BU1635">
            <v>146861.57</v>
          </cell>
          <cell r="BV1635">
            <v>0</v>
          </cell>
          <cell r="BX1635">
            <v>0</v>
          </cell>
          <cell r="CV1635">
            <v>0</v>
          </cell>
          <cell r="CW1635">
            <v>0</v>
          </cell>
        </row>
        <row r="1636">
          <cell r="B1636" t="str">
            <v>อช.แม่ยม</v>
          </cell>
          <cell r="O1636">
            <v>0</v>
          </cell>
          <cell r="P1636">
            <v>0</v>
          </cell>
          <cell r="S1636">
            <v>0</v>
          </cell>
          <cell r="V1636">
            <v>1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N1636">
            <v>0</v>
          </cell>
          <cell r="AO1636">
            <v>0</v>
          </cell>
          <cell r="AP1636">
            <v>0</v>
          </cell>
          <cell r="BU1636">
            <v>0</v>
          </cell>
          <cell r="BV1636">
            <v>7120</v>
          </cell>
          <cell r="BX1636">
            <v>0</v>
          </cell>
          <cell r="CV1636">
            <v>1</v>
          </cell>
          <cell r="CW1636">
            <v>3.3</v>
          </cell>
        </row>
        <row r="1637">
          <cell r="B1637" t="str">
            <v>ขสป.ลุ่มน้ำปาย</v>
          </cell>
          <cell r="O1637">
            <v>0</v>
          </cell>
          <cell r="P1637">
            <v>1</v>
          </cell>
          <cell r="S1637">
            <v>0</v>
          </cell>
          <cell r="V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N1637">
            <v>0</v>
          </cell>
          <cell r="AO1637">
            <v>0</v>
          </cell>
          <cell r="AP1637">
            <v>0</v>
          </cell>
          <cell r="BU1637">
            <v>0</v>
          </cell>
          <cell r="BV1637">
            <v>250</v>
          </cell>
          <cell r="BX1637">
            <v>0</v>
          </cell>
          <cell r="CV1637">
            <v>0</v>
          </cell>
          <cell r="CW1637">
            <v>0</v>
          </cell>
        </row>
        <row r="1638">
          <cell r="B1638" t="str">
            <v>อช.ดอยหลวง</v>
          </cell>
          <cell r="O1638">
            <v>0</v>
          </cell>
          <cell r="P1638">
            <v>1</v>
          </cell>
          <cell r="S1638">
            <v>0</v>
          </cell>
          <cell r="V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N1638">
            <v>2</v>
          </cell>
          <cell r="AO1638">
            <v>1</v>
          </cell>
          <cell r="AP1638">
            <v>66</v>
          </cell>
          <cell r="BU1638">
            <v>278653</v>
          </cell>
          <cell r="BV1638">
            <v>0</v>
          </cell>
          <cell r="BX1638">
            <v>0</v>
          </cell>
          <cell r="CV1638">
            <v>0</v>
          </cell>
          <cell r="CW1638">
            <v>0</v>
          </cell>
        </row>
        <row r="1639">
          <cell r="B1639" t="str">
            <v>อช.ดอยหลวง</v>
          </cell>
          <cell r="O1639">
            <v>0</v>
          </cell>
          <cell r="P1639">
            <v>1</v>
          </cell>
          <cell r="S1639">
            <v>0</v>
          </cell>
          <cell r="V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N1639">
            <v>0</v>
          </cell>
          <cell r="AO1639">
            <v>2</v>
          </cell>
          <cell r="AP1639">
            <v>19</v>
          </cell>
          <cell r="BU1639">
            <v>37363.71</v>
          </cell>
          <cell r="BV1639">
            <v>0</v>
          </cell>
          <cell r="BX1639">
            <v>0</v>
          </cell>
          <cell r="CV1639">
            <v>0</v>
          </cell>
          <cell r="CW1639">
            <v>0</v>
          </cell>
        </row>
        <row r="1640">
          <cell r="B1640" t="str">
            <v>อช.ดอยหลวง</v>
          </cell>
          <cell r="O1640">
            <v>0</v>
          </cell>
          <cell r="P1640">
            <v>1</v>
          </cell>
          <cell r="S1640">
            <v>0</v>
          </cell>
          <cell r="V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N1640">
            <v>0</v>
          </cell>
          <cell r="AO1640">
            <v>2</v>
          </cell>
          <cell r="AP1640">
            <v>14</v>
          </cell>
          <cell r="BU1640">
            <v>22943</v>
          </cell>
          <cell r="BV1640">
            <v>0</v>
          </cell>
          <cell r="BX1640">
            <v>0</v>
          </cell>
          <cell r="CV1640">
            <v>0</v>
          </cell>
          <cell r="CW1640">
            <v>0</v>
          </cell>
        </row>
        <row r="1641">
          <cell r="B1641" t="str">
            <v>อช.ดอยหลวง</v>
          </cell>
          <cell r="O1641">
            <v>0</v>
          </cell>
          <cell r="P1641">
            <v>1</v>
          </cell>
          <cell r="S1641">
            <v>0</v>
          </cell>
          <cell r="V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N1641">
            <v>2</v>
          </cell>
          <cell r="AO1641">
            <v>3</v>
          </cell>
          <cell r="AP1641">
            <v>33</v>
          </cell>
          <cell r="BU1641">
            <v>121641</v>
          </cell>
          <cell r="BV1641">
            <v>0</v>
          </cell>
          <cell r="BX1641">
            <v>0</v>
          </cell>
          <cell r="CV1641">
            <v>0</v>
          </cell>
          <cell r="CW1641">
            <v>0</v>
          </cell>
        </row>
        <row r="1642">
          <cell r="B1642" t="str">
            <v>อช.ดอยหลวง</v>
          </cell>
          <cell r="O1642">
            <v>0</v>
          </cell>
          <cell r="P1642">
            <v>1</v>
          </cell>
          <cell r="S1642">
            <v>0</v>
          </cell>
          <cell r="V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N1642">
            <v>0</v>
          </cell>
          <cell r="AO1642">
            <v>2</v>
          </cell>
          <cell r="AP1642">
            <v>87</v>
          </cell>
          <cell r="BU1642">
            <v>32880</v>
          </cell>
          <cell r="BV1642">
            <v>0</v>
          </cell>
          <cell r="BX1642">
            <v>0</v>
          </cell>
          <cell r="CV1642">
            <v>0</v>
          </cell>
          <cell r="CW1642">
            <v>0</v>
          </cell>
        </row>
        <row r="1643">
          <cell r="B1643" t="str">
            <v>อช.ภูซาง</v>
          </cell>
          <cell r="O1643">
            <v>0</v>
          </cell>
          <cell r="P1643">
            <v>0</v>
          </cell>
          <cell r="S1643">
            <v>1</v>
          </cell>
          <cell r="V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50</v>
          </cell>
          <cell r="AH1643">
            <v>0.11</v>
          </cell>
          <cell r="AN1643">
            <v>0</v>
          </cell>
          <cell r="AO1643">
            <v>0</v>
          </cell>
          <cell r="AP1643">
            <v>0</v>
          </cell>
          <cell r="BU1643">
            <v>0</v>
          </cell>
          <cell r="BV1643">
            <v>715</v>
          </cell>
          <cell r="BX1643">
            <v>0</v>
          </cell>
          <cell r="CV1643">
            <v>0</v>
          </cell>
          <cell r="CW1643">
            <v>0</v>
          </cell>
        </row>
        <row r="1644">
          <cell r="B1644" t="str">
            <v>ขสป.เชียงดาว</v>
          </cell>
          <cell r="O1644">
            <v>0</v>
          </cell>
          <cell r="P1644">
            <v>1</v>
          </cell>
          <cell r="S1644">
            <v>0</v>
          </cell>
          <cell r="V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N1644">
            <v>1</v>
          </cell>
          <cell r="AO1644">
            <v>2</v>
          </cell>
          <cell r="AP1644">
            <v>17</v>
          </cell>
          <cell r="BU1644">
            <v>105266.7</v>
          </cell>
          <cell r="BV1644">
            <v>0</v>
          </cell>
          <cell r="BX1644">
            <v>0</v>
          </cell>
          <cell r="CV1644">
            <v>0</v>
          </cell>
          <cell r="CW1644">
            <v>0</v>
          </cell>
        </row>
        <row r="1645">
          <cell r="B1645" t="str">
            <v>ขสป.เชียงดาว</v>
          </cell>
          <cell r="O1645">
            <v>0</v>
          </cell>
          <cell r="P1645">
            <v>1</v>
          </cell>
          <cell r="S1645">
            <v>0</v>
          </cell>
          <cell r="V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N1645">
            <v>3</v>
          </cell>
          <cell r="AO1645">
            <v>3</v>
          </cell>
          <cell r="AP1645">
            <v>63</v>
          </cell>
          <cell r="BU1645">
            <v>266664.28000000003</v>
          </cell>
          <cell r="BV1645">
            <v>0</v>
          </cell>
          <cell r="BX1645">
            <v>0</v>
          </cell>
          <cell r="CV1645">
            <v>0</v>
          </cell>
          <cell r="CW1645">
            <v>0</v>
          </cell>
        </row>
        <row r="1646">
          <cell r="B1646" t="str">
            <v>อช.ห้วยน้ำดัง</v>
          </cell>
          <cell r="O1646">
            <v>1</v>
          </cell>
          <cell r="P1646">
            <v>0</v>
          </cell>
          <cell r="S1646">
            <v>1</v>
          </cell>
          <cell r="V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57</v>
          </cell>
          <cell r="AF1646">
            <v>1.18</v>
          </cell>
          <cell r="AG1646">
            <v>0</v>
          </cell>
          <cell r="AH1646">
            <v>0</v>
          </cell>
          <cell r="AN1646">
            <v>0</v>
          </cell>
          <cell r="AO1646">
            <v>0</v>
          </cell>
          <cell r="AP1646">
            <v>0</v>
          </cell>
          <cell r="BU1646">
            <v>0</v>
          </cell>
          <cell r="BV1646">
            <v>2950</v>
          </cell>
          <cell r="BX1646">
            <v>0</v>
          </cell>
          <cell r="CV1646">
            <v>0</v>
          </cell>
          <cell r="CW1646">
            <v>0</v>
          </cell>
        </row>
        <row r="1647">
          <cell r="B1647" t="str">
            <v>อช.ห้วยน้ำดัง</v>
          </cell>
          <cell r="O1647">
            <v>0</v>
          </cell>
          <cell r="P1647">
            <v>0</v>
          </cell>
          <cell r="S1647">
            <v>1</v>
          </cell>
          <cell r="V1647">
            <v>0</v>
          </cell>
          <cell r="AA1647">
            <v>12</v>
          </cell>
          <cell r="AB1647">
            <v>2.19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N1647">
            <v>0</v>
          </cell>
          <cell r="AO1647">
            <v>0</v>
          </cell>
          <cell r="AP1647">
            <v>0</v>
          </cell>
          <cell r="BU1647">
            <v>0</v>
          </cell>
          <cell r="BV1647">
            <v>17512</v>
          </cell>
          <cell r="BX1647">
            <v>0</v>
          </cell>
          <cell r="CV1647">
            <v>0</v>
          </cell>
          <cell r="CW1647">
            <v>0</v>
          </cell>
        </row>
        <row r="1648">
          <cell r="B1648" t="str">
            <v>อช.แม่สะเรียง (เตรียมการ)</v>
          </cell>
          <cell r="O1648">
            <v>0</v>
          </cell>
          <cell r="P1648">
            <v>1</v>
          </cell>
          <cell r="S1648">
            <v>0</v>
          </cell>
          <cell r="V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N1648">
            <v>11</v>
          </cell>
          <cell r="AO1648">
            <v>0</v>
          </cell>
          <cell r="AP1648">
            <v>28</v>
          </cell>
          <cell r="BU1648">
            <v>1663500</v>
          </cell>
          <cell r="BV1648">
            <v>0</v>
          </cell>
          <cell r="BX1648">
            <v>0</v>
          </cell>
          <cell r="CV1648">
            <v>0</v>
          </cell>
          <cell r="CW1648">
            <v>0</v>
          </cell>
        </row>
        <row r="1649">
          <cell r="B1649" t="str">
            <v>ขสป.เชียงดาว</v>
          </cell>
          <cell r="O1649">
            <v>0</v>
          </cell>
          <cell r="P1649">
            <v>1</v>
          </cell>
          <cell r="S1649">
            <v>0</v>
          </cell>
          <cell r="V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N1649">
            <v>2</v>
          </cell>
          <cell r="AO1649">
            <v>2</v>
          </cell>
          <cell r="AP1649">
            <v>18</v>
          </cell>
          <cell r="BU1649">
            <v>173681.53</v>
          </cell>
          <cell r="BV1649">
            <v>0</v>
          </cell>
          <cell r="BX1649">
            <v>0</v>
          </cell>
          <cell r="CV1649">
            <v>0</v>
          </cell>
          <cell r="CW1649">
            <v>0</v>
          </cell>
        </row>
        <row r="1650">
          <cell r="B1650" t="str">
            <v>ขสป.เชียงดาว</v>
          </cell>
          <cell r="O1650">
            <v>0</v>
          </cell>
          <cell r="P1650">
            <v>1</v>
          </cell>
          <cell r="S1650">
            <v>0</v>
          </cell>
          <cell r="V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N1650">
            <v>5</v>
          </cell>
          <cell r="AO1650">
            <v>0</v>
          </cell>
          <cell r="AP1650">
            <v>66</v>
          </cell>
          <cell r="BU1650">
            <v>352481.39</v>
          </cell>
          <cell r="BV1650">
            <v>0</v>
          </cell>
          <cell r="BX1650">
            <v>0</v>
          </cell>
          <cell r="CV1650">
            <v>0</v>
          </cell>
          <cell r="CW1650">
            <v>0</v>
          </cell>
        </row>
        <row r="1651">
          <cell r="B1651" t="str">
            <v>ขสป.เชียงดาว</v>
          </cell>
          <cell r="O1651">
            <v>0</v>
          </cell>
          <cell r="P1651">
            <v>1</v>
          </cell>
          <cell r="S1651">
            <v>0</v>
          </cell>
          <cell r="V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N1651">
            <v>1</v>
          </cell>
          <cell r="AO1651">
            <v>2</v>
          </cell>
          <cell r="AP1651">
            <v>41</v>
          </cell>
          <cell r="BU1651">
            <v>109361.36</v>
          </cell>
          <cell r="BV1651">
            <v>0</v>
          </cell>
          <cell r="BX1651">
            <v>0</v>
          </cell>
          <cell r="CV1651">
            <v>0</v>
          </cell>
          <cell r="CW1651">
            <v>0</v>
          </cell>
        </row>
        <row r="1652">
          <cell r="B1652" t="str">
            <v>อช.ถ้ำปลา-น้ำตกผาเสื่อ</v>
          </cell>
          <cell r="O1652">
            <v>0</v>
          </cell>
          <cell r="P1652">
            <v>1</v>
          </cell>
          <cell r="S1652">
            <v>0</v>
          </cell>
          <cell r="V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N1652">
            <v>4</v>
          </cell>
          <cell r="AO1652">
            <v>0</v>
          </cell>
          <cell r="AP1652">
            <v>6</v>
          </cell>
          <cell r="BU1652">
            <v>313923.42</v>
          </cell>
          <cell r="BV1652">
            <v>0</v>
          </cell>
          <cell r="BX1652">
            <v>0</v>
          </cell>
          <cell r="CV1652">
            <v>0</v>
          </cell>
          <cell r="CW1652">
            <v>0</v>
          </cell>
        </row>
        <row r="1653">
          <cell r="B1653" t="str">
            <v>ขสป.อมก๋อย</v>
          </cell>
          <cell r="O1653">
            <v>0</v>
          </cell>
          <cell r="P1653">
            <v>0</v>
          </cell>
          <cell r="S1653">
            <v>1</v>
          </cell>
          <cell r="V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27</v>
          </cell>
          <cell r="AH1653">
            <v>0.92</v>
          </cell>
          <cell r="AN1653">
            <v>0</v>
          </cell>
          <cell r="AO1653">
            <v>0</v>
          </cell>
          <cell r="AP1653">
            <v>0</v>
          </cell>
          <cell r="BU1653">
            <v>0</v>
          </cell>
          <cell r="BV1653">
            <v>6444.86</v>
          </cell>
          <cell r="BX1653">
            <v>0</v>
          </cell>
          <cell r="CV1653">
            <v>0</v>
          </cell>
          <cell r="CW1653">
            <v>0</v>
          </cell>
        </row>
        <row r="1654">
          <cell r="B1654" t="str">
            <v>สปป.3 (ภาคเหนือ)</v>
          </cell>
          <cell r="O1654">
            <v>0</v>
          </cell>
          <cell r="P1654">
            <v>0</v>
          </cell>
          <cell r="S1654">
            <v>1</v>
          </cell>
          <cell r="V1654">
            <v>0</v>
          </cell>
          <cell r="AA1654">
            <v>2</v>
          </cell>
          <cell r="AB1654">
            <v>0.52</v>
          </cell>
          <cell r="AC1654">
            <v>0</v>
          </cell>
          <cell r="AD1654">
            <v>0</v>
          </cell>
          <cell r="AE1654">
            <v>4</v>
          </cell>
          <cell r="AF1654">
            <v>2.0099999999999998</v>
          </cell>
          <cell r="AG1654">
            <v>0</v>
          </cell>
          <cell r="AH1654">
            <v>0</v>
          </cell>
          <cell r="AN1654">
            <v>0</v>
          </cell>
          <cell r="AO1654">
            <v>0</v>
          </cell>
          <cell r="AP1654">
            <v>0</v>
          </cell>
          <cell r="BU1654">
            <v>0</v>
          </cell>
          <cell r="BV1654">
            <v>51300</v>
          </cell>
          <cell r="BX1654">
            <v>0</v>
          </cell>
          <cell r="CV1654">
            <v>0</v>
          </cell>
          <cell r="CW1654">
            <v>0</v>
          </cell>
        </row>
        <row r="1655">
          <cell r="B1655" t="str">
            <v>ขสป.ดอยหลวง</v>
          </cell>
          <cell r="O1655">
            <v>0</v>
          </cell>
          <cell r="P1655">
            <v>0</v>
          </cell>
          <cell r="S1655">
            <v>1</v>
          </cell>
          <cell r="V1655">
            <v>0</v>
          </cell>
          <cell r="AA1655">
            <v>11</v>
          </cell>
          <cell r="AB1655">
            <v>0.98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N1655">
            <v>0</v>
          </cell>
          <cell r="AO1655">
            <v>0</v>
          </cell>
          <cell r="AP1655">
            <v>0</v>
          </cell>
          <cell r="BU1655">
            <v>0</v>
          </cell>
          <cell r="BV1655">
            <v>58800</v>
          </cell>
          <cell r="BX1655">
            <v>0</v>
          </cell>
          <cell r="CV1655">
            <v>0</v>
          </cell>
          <cell r="CW1655">
            <v>0</v>
          </cell>
        </row>
        <row r="1656">
          <cell r="B1656" t="str">
            <v>อช.ผาแดง</v>
          </cell>
          <cell r="O1656">
            <v>1</v>
          </cell>
          <cell r="P1656">
            <v>1</v>
          </cell>
          <cell r="S1656">
            <v>0</v>
          </cell>
          <cell r="V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N1656">
            <v>3</v>
          </cell>
          <cell r="AO1656">
            <v>0</v>
          </cell>
          <cell r="AP1656">
            <v>98</v>
          </cell>
          <cell r="BU1656">
            <v>121343</v>
          </cell>
          <cell r="BV1656">
            <v>0</v>
          </cell>
          <cell r="BX1656">
            <v>0</v>
          </cell>
          <cell r="CV1656">
            <v>0</v>
          </cell>
          <cell r="CW1656">
            <v>0</v>
          </cell>
        </row>
        <row r="1657">
          <cell r="B1657" t="str">
            <v>อช.ผาแดง</v>
          </cell>
          <cell r="O1657">
            <v>0</v>
          </cell>
          <cell r="P1657">
            <v>1</v>
          </cell>
          <cell r="S1657">
            <v>0</v>
          </cell>
          <cell r="V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N1657">
            <v>6</v>
          </cell>
          <cell r="AO1657">
            <v>0</v>
          </cell>
          <cell r="AP1657">
            <v>48</v>
          </cell>
          <cell r="BU1657">
            <v>195074</v>
          </cell>
          <cell r="BV1657">
            <v>0</v>
          </cell>
          <cell r="BX1657">
            <v>0</v>
          </cell>
          <cell r="CV1657">
            <v>0</v>
          </cell>
          <cell r="CW1657">
            <v>0</v>
          </cell>
        </row>
        <row r="1658">
          <cell r="B1658" t="str">
            <v>อช.ผาแดง</v>
          </cell>
          <cell r="O1658">
            <v>3</v>
          </cell>
          <cell r="P1658">
            <v>0</v>
          </cell>
          <cell r="S1658">
            <v>1</v>
          </cell>
          <cell r="V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30</v>
          </cell>
          <cell r="AH1658">
            <v>0.28799999999999998</v>
          </cell>
          <cell r="AN1658">
            <v>0</v>
          </cell>
          <cell r="AO1658">
            <v>0</v>
          </cell>
          <cell r="AP1658">
            <v>0</v>
          </cell>
          <cell r="BU1658">
            <v>0</v>
          </cell>
          <cell r="BV1658">
            <v>1872</v>
          </cell>
          <cell r="BX1658">
            <v>0</v>
          </cell>
          <cell r="CV1658">
            <v>0</v>
          </cell>
          <cell r="CW1658">
            <v>0</v>
          </cell>
        </row>
        <row r="1659">
          <cell r="B1659" t="str">
            <v>อช.ถ้ำปลา-น้ำตกผาเสื่อ</v>
          </cell>
          <cell r="O1659">
            <v>0</v>
          </cell>
          <cell r="P1659">
            <v>1</v>
          </cell>
          <cell r="S1659">
            <v>0</v>
          </cell>
          <cell r="V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N1659">
            <v>5</v>
          </cell>
          <cell r="AO1659">
            <v>0</v>
          </cell>
          <cell r="AP1659">
            <v>0</v>
          </cell>
          <cell r="BU1659">
            <v>341221.1</v>
          </cell>
          <cell r="BV1659">
            <v>0</v>
          </cell>
          <cell r="BX1659">
            <v>0</v>
          </cell>
          <cell r="CV1659">
            <v>0</v>
          </cell>
          <cell r="CW1659">
            <v>0</v>
          </cell>
        </row>
        <row r="1660">
          <cell r="B1660" t="str">
            <v>อช.ออบหลวง</v>
          </cell>
          <cell r="O1660">
            <v>0</v>
          </cell>
          <cell r="P1660">
            <v>1</v>
          </cell>
          <cell r="S1660">
            <v>0</v>
          </cell>
          <cell r="V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N1660">
            <v>0</v>
          </cell>
          <cell r="AO1660">
            <v>3</v>
          </cell>
          <cell r="AP1660">
            <v>0</v>
          </cell>
          <cell r="BU1660">
            <v>29520</v>
          </cell>
          <cell r="BV1660">
            <v>0</v>
          </cell>
          <cell r="BX1660">
            <v>0</v>
          </cell>
          <cell r="CV1660">
            <v>0</v>
          </cell>
          <cell r="CW1660">
            <v>0</v>
          </cell>
        </row>
        <row r="1661">
          <cell r="B1661" t="str">
            <v>อช.ออบหลวง</v>
          </cell>
          <cell r="O1661">
            <v>0</v>
          </cell>
          <cell r="P1661">
            <v>1</v>
          </cell>
          <cell r="S1661">
            <v>0</v>
          </cell>
          <cell r="V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N1661">
            <v>1</v>
          </cell>
          <cell r="AO1661">
            <v>2</v>
          </cell>
          <cell r="AP1661">
            <v>20</v>
          </cell>
          <cell r="BU1661">
            <v>61005</v>
          </cell>
          <cell r="BV1661">
            <v>0</v>
          </cell>
          <cell r="BX1661">
            <v>0</v>
          </cell>
          <cell r="CV1661">
            <v>0</v>
          </cell>
          <cell r="CW1661">
            <v>0</v>
          </cell>
        </row>
        <row r="1662">
          <cell r="B1662" t="str">
            <v>อช.ดอยสุเทพ-ปุย</v>
          </cell>
          <cell r="O1662">
            <v>0</v>
          </cell>
          <cell r="P1662">
            <v>1</v>
          </cell>
          <cell r="S1662">
            <v>0</v>
          </cell>
          <cell r="V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N1662">
            <v>1</v>
          </cell>
          <cell r="AO1662">
            <v>2</v>
          </cell>
          <cell r="AP1662">
            <v>0</v>
          </cell>
          <cell r="BU1662">
            <v>102366.33</v>
          </cell>
          <cell r="BV1662">
            <v>0</v>
          </cell>
          <cell r="BX1662">
            <v>0</v>
          </cell>
          <cell r="CV1662">
            <v>0</v>
          </cell>
          <cell r="CW1662">
            <v>0</v>
          </cell>
        </row>
        <row r="1663">
          <cell r="B1663" t="str">
            <v>ขสป.ดอยหลวง</v>
          </cell>
          <cell r="O1663">
            <v>0</v>
          </cell>
          <cell r="P1663">
            <v>0</v>
          </cell>
          <cell r="S1663">
            <v>1</v>
          </cell>
          <cell r="V1663">
            <v>0</v>
          </cell>
          <cell r="AA1663">
            <v>3</v>
          </cell>
          <cell r="AB1663">
            <v>0.21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N1663">
            <v>0</v>
          </cell>
          <cell r="AO1663">
            <v>0</v>
          </cell>
          <cell r="AP1663">
            <v>0</v>
          </cell>
          <cell r="BU1663">
            <v>0</v>
          </cell>
          <cell r="BV1663">
            <v>12600</v>
          </cell>
          <cell r="BX1663">
            <v>0</v>
          </cell>
          <cell r="CV1663">
            <v>0</v>
          </cell>
          <cell r="CW1663">
            <v>0</v>
          </cell>
        </row>
        <row r="1664">
          <cell r="B1664" t="str">
            <v>ขสป.ลำน้ำน่านฝั่งขวา</v>
          </cell>
          <cell r="O1664">
            <v>1</v>
          </cell>
          <cell r="P1664">
            <v>0</v>
          </cell>
          <cell r="S1664">
            <v>0</v>
          </cell>
          <cell r="V1664">
            <v>1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N1664">
            <v>0</v>
          </cell>
          <cell r="AO1664">
            <v>0</v>
          </cell>
          <cell r="AP1664">
            <v>0</v>
          </cell>
          <cell r="BU1664">
            <v>0</v>
          </cell>
          <cell r="BV1664">
            <v>1120</v>
          </cell>
          <cell r="BX1664">
            <v>0</v>
          </cell>
          <cell r="CV1664">
            <v>0</v>
          </cell>
          <cell r="CW1664">
            <v>3.4</v>
          </cell>
        </row>
        <row r="1665">
          <cell r="B1665" t="str">
            <v>ขสป.ลำน้ำน่านฝั่งขวา</v>
          </cell>
          <cell r="O1665">
            <v>1</v>
          </cell>
          <cell r="P1665">
            <v>0</v>
          </cell>
          <cell r="S1665">
            <v>0</v>
          </cell>
          <cell r="V1665">
            <v>1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N1665">
            <v>0</v>
          </cell>
          <cell r="AO1665">
            <v>0</v>
          </cell>
          <cell r="AP1665">
            <v>0</v>
          </cell>
          <cell r="BU1665">
            <v>0</v>
          </cell>
          <cell r="BV1665">
            <v>640</v>
          </cell>
          <cell r="BX1665">
            <v>0</v>
          </cell>
          <cell r="CV1665">
            <v>0</v>
          </cell>
          <cell r="CW1665">
            <v>1.4</v>
          </cell>
        </row>
        <row r="1666">
          <cell r="B1666" t="str">
            <v>ขสป.ลำน้ำน่านฝั่งขวา</v>
          </cell>
          <cell r="O1666">
            <v>1</v>
          </cell>
          <cell r="P1666">
            <v>0</v>
          </cell>
          <cell r="S1666">
            <v>0</v>
          </cell>
          <cell r="V1666">
            <v>1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N1666">
            <v>0</v>
          </cell>
          <cell r="AO1666">
            <v>0</v>
          </cell>
          <cell r="AP1666">
            <v>0</v>
          </cell>
          <cell r="BU1666">
            <v>0</v>
          </cell>
          <cell r="BV1666">
            <v>460</v>
          </cell>
          <cell r="BX1666">
            <v>0</v>
          </cell>
          <cell r="CV1666">
            <v>0</v>
          </cell>
          <cell r="CW1666">
            <v>1.4</v>
          </cell>
        </row>
        <row r="1667">
          <cell r="B1667" t="str">
            <v>อช.ลำน้ำน่าน</v>
          </cell>
          <cell r="O1667">
            <v>0</v>
          </cell>
          <cell r="P1667">
            <v>0</v>
          </cell>
          <cell r="S1667">
            <v>1</v>
          </cell>
          <cell r="V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15</v>
          </cell>
          <cell r="AH1667">
            <v>0.18</v>
          </cell>
          <cell r="AN1667">
            <v>0</v>
          </cell>
          <cell r="AO1667">
            <v>0</v>
          </cell>
          <cell r="AP1667">
            <v>0</v>
          </cell>
          <cell r="BU1667">
            <v>0</v>
          </cell>
          <cell r="BV1667">
            <v>1500</v>
          </cell>
          <cell r="BX1667">
            <v>0</v>
          </cell>
          <cell r="CV1667">
            <v>0</v>
          </cell>
          <cell r="CW1667">
            <v>0</v>
          </cell>
        </row>
        <row r="1668">
          <cell r="B1668" t="str">
            <v>ขสป.สันปันแดน</v>
          </cell>
          <cell r="O1668">
            <v>0</v>
          </cell>
          <cell r="P1668">
            <v>1</v>
          </cell>
          <cell r="S1668">
            <v>0</v>
          </cell>
          <cell r="V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N1668">
            <v>2</v>
          </cell>
          <cell r="AO1668">
            <v>1</v>
          </cell>
          <cell r="AP1668">
            <v>0</v>
          </cell>
          <cell r="BU1668">
            <v>150000</v>
          </cell>
          <cell r="BV1668">
            <v>0</v>
          </cell>
          <cell r="BX1668">
            <v>0</v>
          </cell>
          <cell r="CV1668">
            <v>0</v>
          </cell>
          <cell r="CW1668">
            <v>0</v>
          </cell>
        </row>
        <row r="1669">
          <cell r="B1669" t="str">
            <v>ขสป.สันปันแดน</v>
          </cell>
          <cell r="O1669">
            <v>0</v>
          </cell>
          <cell r="P1669">
            <v>1</v>
          </cell>
          <cell r="S1669">
            <v>0</v>
          </cell>
          <cell r="V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N1669">
            <v>14</v>
          </cell>
          <cell r="AO1669">
            <v>1</v>
          </cell>
          <cell r="AP1669">
            <v>96</v>
          </cell>
          <cell r="BU1669">
            <v>2173500</v>
          </cell>
          <cell r="BV1669">
            <v>0</v>
          </cell>
          <cell r="BX1669">
            <v>0</v>
          </cell>
          <cell r="CV1669">
            <v>0</v>
          </cell>
          <cell r="CW1669">
            <v>0</v>
          </cell>
        </row>
        <row r="1670">
          <cell r="B1670" t="str">
            <v>ขสป.สันปันแดน</v>
          </cell>
          <cell r="O1670">
            <v>0</v>
          </cell>
          <cell r="P1670">
            <v>1</v>
          </cell>
          <cell r="S1670">
            <v>0</v>
          </cell>
          <cell r="V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N1670">
            <v>23</v>
          </cell>
          <cell r="AO1670">
            <v>1</v>
          </cell>
          <cell r="AP1670">
            <v>4</v>
          </cell>
          <cell r="BU1670">
            <v>3489000</v>
          </cell>
          <cell r="BV1670">
            <v>0</v>
          </cell>
          <cell r="BX1670">
            <v>0</v>
          </cell>
          <cell r="CV1670">
            <v>0</v>
          </cell>
          <cell r="CW1670">
            <v>0</v>
          </cell>
        </row>
        <row r="1671">
          <cell r="B1671" t="str">
            <v>ขสป.เวียงลอ</v>
          </cell>
          <cell r="O1671">
            <v>1</v>
          </cell>
          <cell r="P1671">
            <v>0</v>
          </cell>
          <cell r="S1671">
            <v>1</v>
          </cell>
          <cell r="V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10</v>
          </cell>
          <cell r="AF1671">
            <v>0.66</v>
          </cell>
          <cell r="AG1671">
            <v>0</v>
          </cell>
          <cell r="AH1671">
            <v>0</v>
          </cell>
          <cell r="AN1671">
            <v>0</v>
          </cell>
          <cell r="AO1671">
            <v>0</v>
          </cell>
          <cell r="AP1671">
            <v>0</v>
          </cell>
          <cell r="BU1671">
            <v>0</v>
          </cell>
          <cell r="BV1671">
            <v>0</v>
          </cell>
          <cell r="BX1671">
            <v>0</v>
          </cell>
          <cell r="CV1671">
            <v>0</v>
          </cell>
          <cell r="CW1671">
            <v>0</v>
          </cell>
        </row>
        <row r="1672">
          <cell r="B1672" t="str">
            <v>ขสป.สันปันแดน</v>
          </cell>
          <cell r="O1672">
            <v>0</v>
          </cell>
          <cell r="P1672">
            <v>1</v>
          </cell>
          <cell r="S1672">
            <v>0</v>
          </cell>
          <cell r="V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N1672">
            <v>7</v>
          </cell>
          <cell r="AO1672">
            <v>0</v>
          </cell>
          <cell r="AP1672">
            <v>2</v>
          </cell>
          <cell r="BU1672">
            <v>1057500</v>
          </cell>
          <cell r="BV1672">
            <v>0</v>
          </cell>
          <cell r="BX1672">
            <v>0</v>
          </cell>
          <cell r="CV1672">
            <v>0</v>
          </cell>
          <cell r="CW1672">
            <v>0</v>
          </cell>
        </row>
        <row r="1673">
          <cell r="B1673" t="str">
            <v>อช.ดอยอินทนนท์</v>
          </cell>
          <cell r="O1673">
            <v>0</v>
          </cell>
          <cell r="P1673">
            <v>1</v>
          </cell>
          <cell r="S1673">
            <v>0</v>
          </cell>
          <cell r="V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N1673">
            <v>4</v>
          </cell>
          <cell r="AO1673">
            <v>0</v>
          </cell>
          <cell r="AP1673">
            <v>44</v>
          </cell>
          <cell r="BU1673">
            <v>348872</v>
          </cell>
          <cell r="BV1673">
            <v>0</v>
          </cell>
          <cell r="BX1673">
            <v>0</v>
          </cell>
          <cell r="CV1673">
            <v>0</v>
          </cell>
          <cell r="CW1673">
            <v>0</v>
          </cell>
        </row>
        <row r="1674">
          <cell r="B1674" t="str">
            <v>อช.แม่วาง</v>
          </cell>
          <cell r="O1674">
            <v>0</v>
          </cell>
          <cell r="P1674">
            <v>0</v>
          </cell>
          <cell r="S1674">
            <v>1</v>
          </cell>
          <cell r="V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15</v>
          </cell>
          <cell r="AH1674">
            <v>0.15</v>
          </cell>
          <cell r="AN1674">
            <v>0</v>
          </cell>
          <cell r="AO1674">
            <v>0</v>
          </cell>
          <cell r="AP1674">
            <v>0</v>
          </cell>
          <cell r="BU1674">
            <v>0</v>
          </cell>
          <cell r="BV1674">
            <v>975</v>
          </cell>
          <cell r="BX1674">
            <v>0</v>
          </cell>
          <cell r="CV1674">
            <v>0</v>
          </cell>
          <cell r="CW1674">
            <v>0</v>
          </cell>
        </row>
        <row r="1675">
          <cell r="B1675" t="str">
            <v>อช.ดอยอินทนนท์</v>
          </cell>
          <cell r="O1675">
            <v>0</v>
          </cell>
          <cell r="P1675">
            <v>1</v>
          </cell>
          <cell r="S1675">
            <v>0</v>
          </cell>
          <cell r="V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N1675">
            <v>3</v>
          </cell>
          <cell r="AO1675">
            <v>0</v>
          </cell>
          <cell r="AP1675">
            <v>8</v>
          </cell>
          <cell r="BU1675">
            <v>256347</v>
          </cell>
          <cell r="BV1675">
            <v>0</v>
          </cell>
          <cell r="BX1675">
            <v>0</v>
          </cell>
          <cell r="CV1675">
            <v>0</v>
          </cell>
          <cell r="CW1675">
            <v>0</v>
          </cell>
        </row>
        <row r="1676">
          <cell r="B1676" t="str">
            <v>อช.ผาแดง</v>
          </cell>
          <cell r="O1676">
            <v>0</v>
          </cell>
          <cell r="P1676">
            <v>1</v>
          </cell>
          <cell r="S1676">
            <v>0</v>
          </cell>
          <cell r="V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N1676">
            <v>1</v>
          </cell>
          <cell r="AO1676">
            <v>1</v>
          </cell>
          <cell r="AP1676">
            <v>88</v>
          </cell>
          <cell r="BU1676">
            <v>40691</v>
          </cell>
          <cell r="BV1676">
            <v>0</v>
          </cell>
          <cell r="BX1676">
            <v>0</v>
          </cell>
          <cell r="CV1676">
            <v>0</v>
          </cell>
          <cell r="CW1676">
            <v>0</v>
          </cell>
        </row>
        <row r="1677">
          <cell r="B1677" t="str">
            <v>อช.ศรีลานนา</v>
          </cell>
          <cell r="O1677">
            <v>0</v>
          </cell>
          <cell r="P1677">
            <v>1</v>
          </cell>
          <cell r="S1677">
            <v>0</v>
          </cell>
          <cell r="V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N1677">
            <v>4</v>
          </cell>
          <cell r="AO1677">
            <v>2</v>
          </cell>
          <cell r="AP1677">
            <v>37</v>
          </cell>
          <cell r="BU1677">
            <v>268940</v>
          </cell>
          <cell r="BV1677">
            <v>0</v>
          </cell>
          <cell r="BX1677">
            <v>0</v>
          </cell>
          <cell r="CV1677">
            <v>0</v>
          </cell>
          <cell r="CW1677">
            <v>0</v>
          </cell>
        </row>
        <row r="1678">
          <cell r="B1678" t="str">
            <v>อช.ผาแดง</v>
          </cell>
          <cell r="O1678">
            <v>0</v>
          </cell>
          <cell r="P1678">
            <v>1</v>
          </cell>
          <cell r="S1678">
            <v>0</v>
          </cell>
          <cell r="V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N1678">
            <v>5</v>
          </cell>
          <cell r="AO1678">
            <v>2</v>
          </cell>
          <cell r="AP1678">
            <v>64</v>
          </cell>
          <cell r="BU1678">
            <v>361480</v>
          </cell>
          <cell r="BV1678">
            <v>0</v>
          </cell>
          <cell r="BX1678">
            <v>0</v>
          </cell>
          <cell r="CV1678">
            <v>0</v>
          </cell>
          <cell r="CW1678">
            <v>0</v>
          </cell>
        </row>
        <row r="1679">
          <cell r="B1679" t="str">
            <v>อช.ศรีลานนา</v>
          </cell>
          <cell r="O1679">
            <v>0</v>
          </cell>
          <cell r="P1679">
            <v>0</v>
          </cell>
          <cell r="S1679">
            <v>1</v>
          </cell>
          <cell r="V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20</v>
          </cell>
          <cell r="AH1679">
            <v>0.34699999999999998</v>
          </cell>
          <cell r="AN1679">
            <v>0</v>
          </cell>
          <cell r="AO1679">
            <v>0</v>
          </cell>
          <cell r="AP1679">
            <v>0</v>
          </cell>
          <cell r="BU1679">
            <v>0</v>
          </cell>
          <cell r="BV1679">
            <v>6940</v>
          </cell>
          <cell r="BX1679">
            <v>0</v>
          </cell>
          <cell r="CV1679">
            <v>0</v>
          </cell>
          <cell r="CW1679">
            <v>0</v>
          </cell>
        </row>
        <row r="1680">
          <cell r="B1680" t="str">
            <v>อช.ดอยอินทนนท์</v>
          </cell>
          <cell r="O1680">
            <v>0</v>
          </cell>
          <cell r="P1680">
            <v>0</v>
          </cell>
          <cell r="S1680">
            <v>1</v>
          </cell>
          <cell r="V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N1680">
            <v>0</v>
          </cell>
          <cell r="AO1680">
            <v>0</v>
          </cell>
          <cell r="AP1680">
            <v>0</v>
          </cell>
          <cell r="BU1680">
            <v>0</v>
          </cell>
          <cell r="BV1680">
            <v>0</v>
          </cell>
          <cell r="BX1680">
            <v>0</v>
          </cell>
          <cell r="CV1680">
            <v>0</v>
          </cell>
          <cell r="CW1680">
            <v>0</v>
          </cell>
        </row>
        <row r="1681">
          <cell r="B1681" t="str">
            <v>อช.ผาแดง</v>
          </cell>
          <cell r="O1681">
            <v>1</v>
          </cell>
          <cell r="P1681">
            <v>1</v>
          </cell>
          <cell r="S1681">
            <v>0</v>
          </cell>
          <cell r="V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N1681">
            <v>1</v>
          </cell>
          <cell r="AO1681">
            <v>3</v>
          </cell>
          <cell r="AP1681">
            <v>76</v>
          </cell>
          <cell r="BU1681">
            <v>70976</v>
          </cell>
          <cell r="BV1681">
            <v>0</v>
          </cell>
          <cell r="BX1681">
            <v>0</v>
          </cell>
          <cell r="CV1681">
            <v>0</v>
          </cell>
          <cell r="CW1681">
            <v>0</v>
          </cell>
        </row>
        <row r="1682">
          <cell r="B1682" t="str">
            <v>ขสป.ลุ่มน้ำปาย</v>
          </cell>
          <cell r="O1682">
            <v>1</v>
          </cell>
          <cell r="P1682">
            <v>1</v>
          </cell>
          <cell r="S1682">
            <v>0</v>
          </cell>
          <cell r="V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N1682">
            <v>0</v>
          </cell>
          <cell r="AO1682">
            <v>1</v>
          </cell>
          <cell r="AP1682">
            <v>76</v>
          </cell>
          <cell r="BU1682">
            <v>28600</v>
          </cell>
          <cell r="BV1682">
            <v>0</v>
          </cell>
          <cell r="BX1682">
            <v>0</v>
          </cell>
          <cell r="CV1682">
            <v>0</v>
          </cell>
          <cell r="CW1682">
            <v>0</v>
          </cell>
        </row>
        <row r="1683">
          <cell r="B1683" t="str">
            <v>ขสป.เชียงดาว</v>
          </cell>
          <cell r="O1683">
            <v>2</v>
          </cell>
          <cell r="P1683">
            <v>0</v>
          </cell>
          <cell r="S1683">
            <v>0</v>
          </cell>
          <cell r="V1683">
            <v>1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N1683">
            <v>0</v>
          </cell>
          <cell r="AO1683">
            <v>0</v>
          </cell>
          <cell r="AP1683">
            <v>0</v>
          </cell>
          <cell r="BU1683">
            <v>0</v>
          </cell>
          <cell r="BV1683">
            <v>0</v>
          </cell>
          <cell r="BX1683">
            <v>0</v>
          </cell>
          <cell r="CV1683">
            <v>0</v>
          </cell>
          <cell r="CW1683">
            <v>0</v>
          </cell>
        </row>
        <row r="1684">
          <cell r="B1684" t="str">
            <v>ขสป.เชียงดาว</v>
          </cell>
          <cell r="O1684">
            <v>0</v>
          </cell>
          <cell r="P1684">
            <v>0</v>
          </cell>
          <cell r="S1684">
            <v>0</v>
          </cell>
          <cell r="V1684">
            <v>1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N1684">
            <v>0</v>
          </cell>
          <cell r="AO1684">
            <v>0</v>
          </cell>
          <cell r="AP1684">
            <v>0</v>
          </cell>
          <cell r="BU1684">
            <v>0</v>
          </cell>
          <cell r="BV1684">
            <v>0</v>
          </cell>
          <cell r="BX1684">
            <v>0</v>
          </cell>
          <cell r="CV1684">
            <v>0</v>
          </cell>
          <cell r="CW1684">
            <v>0</v>
          </cell>
        </row>
        <row r="1685">
          <cell r="B1685" t="str">
            <v>ขสป.เชียงดาว</v>
          </cell>
          <cell r="O1685">
            <v>3</v>
          </cell>
          <cell r="P1685">
            <v>0</v>
          </cell>
          <cell r="S1685">
            <v>1</v>
          </cell>
          <cell r="V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N1685">
            <v>0</v>
          </cell>
          <cell r="AO1685">
            <v>0</v>
          </cell>
          <cell r="AP1685">
            <v>0</v>
          </cell>
          <cell r="BU1685">
            <v>0</v>
          </cell>
          <cell r="BV1685">
            <v>0</v>
          </cell>
          <cell r="BX1685">
            <v>0</v>
          </cell>
          <cell r="CV1685">
            <v>0</v>
          </cell>
          <cell r="CW1685">
            <v>0</v>
          </cell>
        </row>
        <row r="1686">
          <cell r="B1686" t="str">
            <v>ขสป.เชียงดาว</v>
          </cell>
          <cell r="O1686">
            <v>0</v>
          </cell>
          <cell r="P1686">
            <v>0</v>
          </cell>
          <cell r="S1686">
            <v>0</v>
          </cell>
          <cell r="V1686">
            <v>1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N1686">
            <v>0</v>
          </cell>
          <cell r="AO1686">
            <v>0</v>
          </cell>
          <cell r="AP1686">
            <v>0</v>
          </cell>
          <cell r="BU1686">
            <v>0</v>
          </cell>
          <cell r="BV1686">
            <v>0</v>
          </cell>
          <cell r="BX1686">
            <v>0</v>
          </cell>
          <cell r="CV1686">
            <v>0</v>
          </cell>
          <cell r="CW1686">
            <v>0</v>
          </cell>
        </row>
        <row r="1687">
          <cell r="B1687" t="str">
            <v>อช.ออบหลวง</v>
          </cell>
          <cell r="O1687">
            <v>0</v>
          </cell>
          <cell r="P1687">
            <v>1</v>
          </cell>
          <cell r="S1687">
            <v>0</v>
          </cell>
          <cell r="V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N1687">
            <v>1</v>
          </cell>
          <cell r="AO1687">
            <v>3</v>
          </cell>
          <cell r="AP1687">
            <v>20</v>
          </cell>
          <cell r="BU1687">
            <v>82146</v>
          </cell>
          <cell r="BV1687">
            <v>0</v>
          </cell>
          <cell r="BX1687">
            <v>0</v>
          </cell>
          <cell r="CV1687">
            <v>0</v>
          </cell>
          <cell r="CW1687">
            <v>0</v>
          </cell>
        </row>
        <row r="1688">
          <cell r="B1688" t="str">
            <v>อช.ออบหลวง</v>
          </cell>
          <cell r="O1688">
            <v>0</v>
          </cell>
          <cell r="P1688">
            <v>0</v>
          </cell>
          <cell r="S1688">
            <v>1</v>
          </cell>
          <cell r="V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278</v>
          </cell>
          <cell r="AH1688">
            <v>2.89</v>
          </cell>
          <cell r="AN1688">
            <v>0</v>
          </cell>
          <cell r="AO1688">
            <v>0</v>
          </cell>
          <cell r="AP1688">
            <v>0</v>
          </cell>
          <cell r="BU1688">
            <v>0</v>
          </cell>
          <cell r="BV1688">
            <v>106700</v>
          </cell>
          <cell r="BX1688">
            <v>0</v>
          </cell>
          <cell r="CV1688">
            <v>0</v>
          </cell>
          <cell r="CW1688">
            <v>0</v>
          </cell>
        </row>
        <row r="1689">
          <cell r="B1689" t="str">
            <v>อช.ดอยสุเทพ-ปุย</v>
          </cell>
          <cell r="O1689">
            <v>0</v>
          </cell>
          <cell r="P1689">
            <v>1</v>
          </cell>
          <cell r="S1689">
            <v>0</v>
          </cell>
          <cell r="V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N1689">
            <v>9</v>
          </cell>
          <cell r="AO1689">
            <v>0</v>
          </cell>
          <cell r="AP1689">
            <v>84</v>
          </cell>
          <cell r="BU1689">
            <v>628529.27</v>
          </cell>
          <cell r="BV1689">
            <v>0</v>
          </cell>
          <cell r="BX1689">
            <v>0</v>
          </cell>
          <cell r="CV1689">
            <v>0</v>
          </cell>
          <cell r="CW1689">
            <v>0</v>
          </cell>
        </row>
        <row r="1690">
          <cell r="B1690" t="str">
            <v>อช.ดอยภูคา</v>
          </cell>
          <cell r="O1690">
            <v>0</v>
          </cell>
          <cell r="P1690">
            <v>0</v>
          </cell>
          <cell r="S1690">
            <v>1</v>
          </cell>
          <cell r="V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40</v>
          </cell>
          <cell r="AH1690">
            <v>0.36</v>
          </cell>
          <cell r="AN1690">
            <v>0</v>
          </cell>
          <cell r="AO1690">
            <v>0</v>
          </cell>
          <cell r="AP1690">
            <v>0</v>
          </cell>
          <cell r="BU1690">
            <v>0</v>
          </cell>
          <cell r="BV1690">
            <v>2205</v>
          </cell>
          <cell r="BX1690">
            <v>0</v>
          </cell>
          <cell r="CV1690">
            <v>0</v>
          </cell>
          <cell r="CW1690">
            <v>0</v>
          </cell>
        </row>
        <row r="1691">
          <cell r="B1691" t="str">
            <v>อช.ศรีลานนา</v>
          </cell>
          <cell r="O1691">
            <v>0</v>
          </cell>
          <cell r="P1691">
            <v>0</v>
          </cell>
          <cell r="S1691">
            <v>1</v>
          </cell>
          <cell r="V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3</v>
          </cell>
          <cell r="AF1691">
            <v>2.5099999999999998</v>
          </cell>
          <cell r="AG1691">
            <v>0</v>
          </cell>
          <cell r="AH1691">
            <v>0</v>
          </cell>
          <cell r="AN1691">
            <v>0</v>
          </cell>
          <cell r="AO1691">
            <v>0</v>
          </cell>
          <cell r="AP1691">
            <v>0</v>
          </cell>
          <cell r="BU1691">
            <v>0</v>
          </cell>
          <cell r="BV1691">
            <v>87850</v>
          </cell>
          <cell r="BX1691">
            <v>0</v>
          </cell>
          <cell r="CV1691">
            <v>0</v>
          </cell>
          <cell r="CW1691">
            <v>0</v>
          </cell>
        </row>
        <row r="1692">
          <cell r="B1692" t="str">
            <v>อช.ศรีลานนา</v>
          </cell>
          <cell r="O1692">
            <v>0</v>
          </cell>
          <cell r="P1692">
            <v>0</v>
          </cell>
          <cell r="S1692">
            <v>1</v>
          </cell>
          <cell r="V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87</v>
          </cell>
          <cell r="AH1692">
            <v>2.2799999999999998</v>
          </cell>
          <cell r="AN1692">
            <v>0</v>
          </cell>
          <cell r="AO1692">
            <v>0</v>
          </cell>
          <cell r="AP1692">
            <v>0</v>
          </cell>
          <cell r="BU1692">
            <v>0</v>
          </cell>
          <cell r="BV1692">
            <v>143500</v>
          </cell>
          <cell r="BX1692">
            <v>0</v>
          </cell>
          <cell r="CV1692">
            <v>0</v>
          </cell>
          <cell r="CW1692">
            <v>0</v>
          </cell>
        </row>
        <row r="1693">
          <cell r="B1693" t="str">
            <v>อช.ศรีลานนา</v>
          </cell>
          <cell r="O1693">
            <v>1</v>
          </cell>
          <cell r="P1693">
            <v>0</v>
          </cell>
          <cell r="S1693">
            <v>1</v>
          </cell>
          <cell r="V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4</v>
          </cell>
          <cell r="AF1693">
            <v>2.93</v>
          </cell>
          <cell r="AG1693">
            <v>8</v>
          </cell>
          <cell r="AH1693">
            <v>1.925</v>
          </cell>
          <cell r="AN1693">
            <v>0</v>
          </cell>
          <cell r="AO1693">
            <v>0</v>
          </cell>
          <cell r="AP1693">
            <v>0</v>
          </cell>
          <cell r="BU1693">
            <v>0</v>
          </cell>
          <cell r="BV1693">
            <v>238700</v>
          </cell>
          <cell r="BX1693">
            <v>0</v>
          </cell>
          <cell r="CV1693">
            <v>0</v>
          </cell>
          <cell r="CW1693">
            <v>0</v>
          </cell>
        </row>
        <row r="1694">
          <cell r="B1694" t="str">
            <v>อช.ดอยขุนตาล</v>
          </cell>
          <cell r="O1694">
            <v>1</v>
          </cell>
          <cell r="P1694">
            <v>1</v>
          </cell>
          <cell r="S1694">
            <v>0</v>
          </cell>
          <cell r="V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N1694">
            <v>0</v>
          </cell>
          <cell r="AO1694">
            <v>0</v>
          </cell>
          <cell r="AP1694">
            <v>0</v>
          </cell>
          <cell r="BU1694">
            <v>0</v>
          </cell>
          <cell r="BV1694" t="str">
            <v>ไม่แจ้ง</v>
          </cell>
          <cell r="BX1694">
            <v>0</v>
          </cell>
          <cell r="CV1694">
            <v>0</v>
          </cell>
          <cell r="CW1694">
            <v>0</v>
          </cell>
        </row>
        <row r="1695">
          <cell r="B1695" t="str">
            <v>อช.แม่วะ</v>
          </cell>
          <cell r="O1695">
            <v>0</v>
          </cell>
          <cell r="P1695">
            <v>0</v>
          </cell>
          <cell r="S1695">
            <v>0</v>
          </cell>
          <cell r="V1695">
            <v>1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N1695">
            <v>0</v>
          </cell>
          <cell r="AO1695">
            <v>0</v>
          </cell>
          <cell r="AP1695">
            <v>0</v>
          </cell>
          <cell r="BU1695">
            <v>0</v>
          </cell>
          <cell r="BV1695">
            <v>3000</v>
          </cell>
          <cell r="BX1695">
            <v>0</v>
          </cell>
          <cell r="CV1695">
            <v>1</v>
          </cell>
          <cell r="CW1695">
            <v>0</v>
          </cell>
        </row>
        <row r="1696">
          <cell r="B1696" t="str">
            <v>ขสป.ดอยผาเมือง</v>
          </cell>
          <cell r="O1696">
            <v>1</v>
          </cell>
          <cell r="P1696">
            <v>0</v>
          </cell>
          <cell r="S1696">
            <v>0</v>
          </cell>
          <cell r="V1696">
            <v>1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N1696">
            <v>0</v>
          </cell>
          <cell r="AO1696">
            <v>0</v>
          </cell>
          <cell r="AP1696">
            <v>0</v>
          </cell>
          <cell r="BU1696">
            <v>0</v>
          </cell>
          <cell r="BV1696">
            <v>150</v>
          </cell>
          <cell r="BX1696">
            <v>0</v>
          </cell>
          <cell r="CV1696">
            <v>1</v>
          </cell>
          <cell r="CW1696">
            <v>0</v>
          </cell>
        </row>
        <row r="1697">
          <cell r="B1697" t="str">
            <v>สบอ.15 (เชียงราย)</v>
          </cell>
          <cell r="O1697">
            <v>6</v>
          </cell>
          <cell r="P1697">
            <v>1</v>
          </cell>
          <cell r="S1697">
            <v>0</v>
          </cell>
          <cell r="V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N1697">
            <v>0</v>
          </cell>
          <cell r="AO1697">
            <v>0</v>
          </cell>
          <cell r="AP1697">
            <v>0</v>
          </cell>
          <cell r="BU1697">
            <v>2552.42</v>
          </cell>
          <cell r="BV1697">
            <v>0</v>
          </cell>
          <cell r="BX1697">
            <v>0</v>
          </cell>
          <cell r="CV1697">
            <v>0</v>
          </cell>
          <cell r="CW1697">
            <v>0</v>
          </cell>
        </row>
        <row r="1698">
          <cell r="B1698" t="str">
            <v>อช.ดอยหลวง</v>
          </cell>
          <cell r="O1698">
            <v>0</v>
          </cell>
          <cell r="P1698">
            <v>0</v>
          </cell>
          <cell r="S1698">
            <v>1</v>
          </cell>
          <cell r="V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3</v>
          </cell>
          <cell r="AF1698">
            <v>1.03</v>
          </cell>
          <cell r="AG1698">
            <v>0</v>
          </cell>
          <cell r="AH1698">
            <v>0</v>
          </cell>
          <cell r="AN1698">
            <v>0</v>
          </cell>
          <cell r="AO1698">
            <v>0</v>
          </cell>
          <cell r="AP1698">
            <v>0</v>
          </cell>
          <cell r="BU1698">
            <v>0</v>
          </cell>
          <cell r="BV1698">
            <v>2500</v>
          </cell>
          <cell r="BX1698">
            <v>0</v>
          </cell>
          <cell r="CV1698">
            <v>0</v>
          </cell>
          <cell r="CW1698">
            <v>0</v>
          </cell>
        </row>
        <row r="1699">
          <cell r="B1699" t="str">
            <v>อช.ดอยหลวง</v>
          </cell>
          <cell r="O1699">
            <v>0</v>
          </cell>
          <cell r="P1699">
            <v>0</v>
          </cell>
          <cell r="S1699">
            <v>1</v>
          </cell>
          <cell r="V1699">
            <v>0</v>
          </cell>
          <cell r="AA1699">
            <v>5</v>
          </cell>
          <cell r="AB1699">
            <v>0.34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N1699">
            <v>0</v>
          </cell>
          <cell r="AO1699">
            <v>0</v>
          </cell>
          <cell r="AP1699">
            <v>0</v>
          </cell>
          <cell r="BU1699">
            <v>0</v>
          </cell>
          <cell r="BV1699">
            <v>1000</v>
          </cell>
          <cell r="BX1699">
            <v>0</v>
          </cell>
          <cell r="CV1699">
            <v>0</v>
          </cell>
          <cell r="CW1699">
            <v>0</v>
          </cell>
        </row>
        <row r="1700">
          <cell r="B1700" t="str">
            <v>อช.ดอยหลวง</v>
          </cell>
          <cell r="O1700">
            <v>0</v>
          </cell>
          <cell r="P1700">
            <v>1</v>
          </cell>
          <cell r="S1700">
            <v>0</v>
          </cell>
          <cell r="V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N1700">
            <v>4</v>
          </cell>
          <cell r="AO1700">
            <v>2</v>
          </cell>
          <cell r="AP1700">
            <v>69</v>
          </cell>
          <cell r="BU1700">
            <v>318871.11</v>
          </cell>
          <cell r="BV1700">
            <v>0</v>
          </cell>
          <cell r="BX1700">
            <v>0</v>
          </cell>
          <cell r="CV1700">
            <v>0</v>
          </cell>
          <cell r="CW1700">
            <v>0</v>
          </cell>
        </row>
        <row r="1701">
          <cell r="B1701" t="str">
            <v>อช.ดอยหลวง</v>
          </cell>
          <cell r="O1701">
            <v>0</v>
          </cell>
          <cell r="P1701">
            <v>1</v>
          </cell>
          <cell r="S1701">
            <v>0</v>
          </cell>
          <cell r="V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N1701">
            <v>1</v>
          </cell>
          <cell r="AO1701">
            <v>1</v>
          </cell>
          <cell r="AP1701">
            <v>26</v>
          </cell>
          <cell r="BU1701">
            <v>89741.14</v>
          </cell>
          <cell r="BV1701">
            <v>0</v>
          </cell>
          <cell r="BX1701">
            <v>0</v>
          </cell>
          <cell r="CV1701">
            <v>0</v>
          </cell>
          <cell r="CW1701">
            <v>0</v>
          </cell>
        </row>
        <row r="1702">
          <cell r="B1702" t="str">
            <v>อช.ดอยหลวง</v>
          </cell>
          <cell r="O1702">
            <v>0</v>
          </cell>
          <cell r="P1702">
            <v>1</v>
          </cell>
          <cell r="S1702">
            <v>0</v>
          </cell>
          <cell r="V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N1702">
            <v>5</v>
          </cell>
          <cell r="AO1702">
            <v>2</v>
          </cell>
          <cell r="AP1702">
            <v>83</v>
          </cell>
          <cell r="BU1702">
            <v>389503.88</v>
          </cell>
          <cell r="BV1702">
            <v>0</v>
          </cell>
          <cell r="BX1702">
            <v>0</v>
          </cell>
          <cell r="CV1702">
            <v>0</v>
          </cell>
          <cell r="CW1702">
            <v>0</v>
          </cell>
        </row>
        <row r="1703">
          <cell r="B1703" t="str">
            <v>อช.ดอยหลวง</v>
          </cell>
          <cell r="O1703">
            <v>0</v>
          </cell>
          <cell r="P1703">
            <v>1</v>
          </cell>
          <cell r="S1703">
            <v>0</v>
          </cell>
          <cell r="V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N1703">
            <v>1</v>
          </cell>
          <cell r="AO1703">
            <v>2</v>
          </cell>
          <cell r="AP1703">
            <v>57</v>
          </cell>
          <cell r="BU1703">
            <v>53946</v>
          </cell>
          <cell r="BV1703">
            <v>0</v>
          </cell>
          <cell r="BX1703">
            <v>0</v>
          </cell>
          <cell r="CV1703">
            <v>0</v>
          </cell>
          <cell r="CW1703">
            <v>0</v>
          </cell>
        </row>
        <row r="1704">
          <cell r="B1704" t="str">
            <v>อช.ถ้ำผาไท</v>
          </cell>
          <cell r="O1704">
            <v>0</v>
          </cell>
          <cell r="P1704">
            <v>0</v>
          </cell>
          <cell r="S1704">
            <v>1</v>
          </cell>
          <cell r="V1704">
            <v>0</v>
          </cell>
          <cell r="AA1704">
            <v>0</v>
          </cell>
          <cell r="AB1704">
            <v>0</v>
          </cell>
          <cell r="AC1704">
            <v>6</v>
          </cell>
          <cell r="AD1704">
            <v>0.06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N1704">
            <v>0</v>
          </cell>
          <cell r="AO1704">
            <v>0</v>
          </cell>
          <cell r="AP1704">
            <v>0</v>
          </cell>
          <cell r="BU1704">
            <v>0</v>
          </cell>
          <cell r="BV1704">
            <v>7200</v>
          </cell>
          <cell r="BX1704">
            <v>0</v>
          </cell>
          <cell r="CV1704">
            <v>0</v>
          </cell>
          <cell r="CW1704">
            <v>0</v>
          </cell>
        </row>
        <row r="1705">
          <cell r="B1705" t="str">
            <v>อช.แจ้ซ้อน</v>
          </cell>
          <cell r="O1705">
            <v>0</v>
          </cell>
          <cell r="P1705">
            <v>0</v>
          </cell>
          <cell r="S1705">
            <v>0</v>
          </cell>
          <cell r="V1705">
            <v>1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N1705">
            <v>0</v>
          </cell>
          <cell r="AO1705">
            <v>0</v>
          </cell>
          <cell r="AP1705">
            <v>0</v>
          </cell>
          <cell r="BU1705">
            <v>0</v>
          </cell>
          <cell r="BV1705">
            <v>0</v>
          </cell>
          <cell r="BX1705">
            <v>0</v>
          </cell>
          <cell r="CV1705">
            <v>0</v>
          </cell>
          <cell r="CW1705">
            <v>0</v>
          </cell>
        </row>
        <row r="1706">
          <cell r="B1706" t="str">
            <v>สบอ.15 (เชียงราย)</v>
          </cell>
          <cell r="O1706">
            <v>0</v>
          </cell>
          <cell r="P1706">
            <v>1</v>
          </cell>
          <cell r="S1706">
            <v>0</v>
          </cell>
          <cell r="V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N1706">
            <v>11</v>
          </cell>
          <cell r="AO1706">
            <v>1</v>
          </cell>
          <cell r="AP1706">
            <v>99</v>
          </cell>
          <cell r="BU1706">
            <v>784637.91</v>
          </cell>
          <cell r="BV1706">
            <v>0</v>
          </cell>
          <cell r="BX1706">
            <v>0</v>
          </cell>
          <cell r="CV1706">
            <v>0</v>
          </cell>
          <cell r="CW1706">
            <v>0</v>
          </cell>
        </row>
        <row r="1707">
          <cell r="B1707" t="str">
            <v>สบอ.16 (เชียงใหม่)</v>
          </cell>
          <cell r="O1707">
            <v>1</v>
          </cell>
          <cell r="P1707">
            <v>0</v>
          </cell>
          <cell r="S1707">
            <v>0</v>
          </cell>
          <cell r="V1707">
            <v>1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N1707">
            <v>0</v>
          </cell>
          <cell r="AO1707">
            <v>0</v>
          </cell>
          <cell r="AP1707">
            <v>0</v>
          </cell>
          <cell r="BU1707">
            <v>0</v>
          </cell>
          <cell r="BV1707" t="str">
            <v>ไม่แจ้ง</v>
          </cell>
          <cell r="BX1707">
            <v>3</v>
          </cell>
          <cell r="CV1707">
            <v>0</v>
          </cell>
          <cell r="CW1707">
            <v>0</v>
          </cell>
        </row>
        <row r="1708">
          <cell r="B1708" t="str">
            <v>อช.ศรีลานนา</v>
          </cell>
          <cell r="O1708">
            <v>0</v>
          </cell>
          <cell r="P1708">
            <v>0</v>
          </cell>
          <cell r="S1708">
            <v>1</v>
          </cell>
          <cell r="V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125</v>
          </cell>
          <cell r="AH1708">
            <v>2.5499999999999998</v>
          </cell>
          <cell r="AN1708">
            <v>0</v>
          </cell>
          <cell r="AO1708">
            <v>0</v>
          </cell>
          <cell r="AP1708">
            <v>0</v>
          </cell>
          <cell r="BU1708">
            <v>0</v>
          </cell>
          <cell r="BV1708">
            <v>178500</v>
          </cell>
          <cell r="BX1708">
            <v>0</v>
          </cell>
          <cell r="CV1708">
            <v>0</v>
          </cell>
          <cell r="CW1708">
            <v>0</v>
          </cell>
        </row>
        <row r="1709">
          <cell r="B1709" t="str">
            <v>อช.ศรีลานนา</v>
          </cell>
          <cell r="O1709">
            <v>0</v>
          </cell>
          <cell r="P1709">
            <v>0</v>
          </cell>
          <cell r="S1709">
            <v>1</v>
          </cell>
          <cell r="V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14</v>
          </cell>
          <cell r="AH1709">
            <v>0.47</v>
          </cell>
          <cell r="AN1709">
            <v>0</v>
          </cell>
          <cell r="AO1709">
            <v>0</v>
          </cell>
          <cell r="AP1709">
            <v>0</v>
          </cell>
          <cell r="BU1709">
            <v>0</v>
          </cell>
          <cell r="BV1709">
            <v>32500</v>
          </cell>
          <cell r="BX1709">
            <v>0</v>
          </cell>
          <cell r="CV1709">
            <v>0</v>
          </cell>
          <cell r="CW1709">
            <v>0</v>
          </cell>
        </row>
        <row r="1710">
          <cell r="B1710" t="str">
            <v>อช.ดอยอินทนนท์</v>
          </cell>
          <cell r="O1710">
            <v>1</v>
          </cell>
          <cell r="P1710">
            <v>0</v>
          </cell>
          <cell r="S1710">
            <v>0</v>
          </cell>
          <cell r="V1710">
            <v>1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N1710">
            <v>0</v>
          </cell>
          <cell r="AO1710">
            <v>0</v>
          </cell>
          <cell r="AP1710">
            <v>0</v>
          </cell>
          <cell r="BU1710">
            <v>0</v>
          </cell>
          <cell r="BV1710">
            <v>0</v>
          </cell>
          <cell r="BX1710">
            <v>0</v>
          </cell>
          <cell r="CV1710">
            <v>0</v>
          </cell>
          <cell r="CW1710">
            <v>0</v>
          </cell>
        </row>
        <row r="1711">
          <cell r="B1711" t="str">
            <v>อช.ศรีลานนา</v>
          </cell>
          <cell r="O1711">
            <v>1</v>
          </cell>
          <cell r="P1711">
            <v>0</v>
          </cell>
          <cell r="S1711">
            <v>0</v>
          </cell>
          <cell r="V1711">
            <v>1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N1711">
            <v>0</v>
          </cell>
          <cell r="AO1711">
            <v>0</v>
          </cell>
          <cell r="AP1711">
            <v>0</v>
          </cell>
          <cell r="BU1711">
            <v>0</v>
          </cell>
          <cell r="BV1711">
            <v>0</v>
          </cell>
          <cell r="BX1711">
            <v>0</v>
          </cell>
          <cell r="CV1711">
            <v>0</v>
          </cell>
          <cell r="CW1711">
            <v>0.8</v>
          </cell>
        </row>
        <row r="1712">
          <cell r="B1712" t="str">
            <v>อช.ดอยอินทนนท์</v>
          </cell>
          <cell r="O1712">
            <v>1</v>
          </cell>
          <cell r="P1712">
            <v>0</v>
          </cell>
          <cell r="S1712">
            <v>0</v>
          </cell>
          <cell r="V1712">
            <v>1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N1712">
            <v>0</v>
          </cell>
          <cell r="AO1712">
            <v>0</v>
          </cell>
          <cell r="AP1712">
            <v>0</v>
          </cell>
          <cell r="BU1712">
            <v>0</v>
          </cell>
          <cell r="BV1712">
            <v>0</v>
          </cell>
          <cell r="BX1712">
            <v>0</v>
          </cell>
          <cell r="CV1712">
            <v>0</v>
          </cell>
          <cell r="CW1712">
            <v>0</v>
          </cell>
        </row>
        <row r="1713">
          <cell r="B1713" t="str">
            <v>อช.ดอยอินทนนท์</v>
          </cell>
          <cell r="O1713">
            <v>1</v>
          </cell>
          <cell r="P1713">
            <v>0</v>
          </cell>
          <cell r="S1713">
            <v>0</v>
          </cell>
          <cell r="V1713">
            <v>1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N1713">
            <v>0</v>
          </cell>
          <cell r="AO1713">
            <v>0</v>
          </cell>
          <cell r="AP1713">
            <v>0</v>
          </cell>
          <cell r="BU1713">
            <v>0</v>
          </cell>
          <cell r="BV1713">
            <v>0</v>
          </cell>
          <cell r="BX1713">
            <v>0</v>
          </cell>
          <cell r="CV1713">
            <v>0</v>
          </cell>
          <cell r="CW1713">
            <v>0</v>
          </cell>
        </row>
        <row r="1714">
          <cell r="B1714" t="str">
            <v>อช.ผาแดง</v>
          </cell>
          <cell r="O1714">
            <v>1</v>
          </cell>
          <cell r="P1714">
            <v>0</v>
          </cell>
          <cell r="S1714">
            <v>1</v>
          </cell>
          <cell r="V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3</v>
          </cell>
          <cell r="AF1714">
            <v>1.25</v>
          </cell>
          <cell r="AG1714">
            <v>0</v>
          </cell>
          <cell r="AH1714">
            <v>0</v>
          </cell>
          <cell r="AN1714">
            <v>0</v>
          </cell>
          <cell r="AO1714">
            <v>0</v>
          </cell>
          <cell r="AP1714">
            <v>0</v>
          </cell>
          <cell r="BU1714">
            <v>0</v>
          </cell>
          <cell r="BV1714">
            <v>3125</v>
          </cell>
          <cell r="BX1714">
            <v>0</v>
          </cell>
          <cell r="CV1714">
            <v>0</v>
          </cell>
          <cell r="CW1714">
            <v>0</v>
          </cell>
        </row>
        <row r="1715">
          <cell r="B1715" t="str">
            <v>อช.ผาแดง</v>
          </cell>
          <cell r="O1715">
            <v>1</v>
          </cell>
          <cell r="P1715">
            <v>0</v>
          </cell>
          <cell r="S1715">
            <v>1</v>
          </cell>
          <cell r="V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2</v>
          </cell>
          <cell r="AH1715">
            <v>8.2000000000000003E-2</v>
          </cell>
          <cell r="AN1715">
            <v>0</v>
          </cell>
          <cell r="AO1715">
            <v>0</v>
          </cell>
          <cell r="AP1715">
            <v>0</v>
          </cell>
          <cell r="BU1715">
            <v>0</v>
          </cell>
          <cell r="BV1715">
            <v>533</v>
          </cell>
          <cell r="BX1715">
            <v>0</v>
          </cell>
          <cell r="CV1715">
            <v>0</v>
          </cell>
          <cell r="CW1715">
            <v>0</v>
          </cell>
        </row>
        <row r="1716">
          <cell r="B1716" t="str">
            <v>อช.ผาแดง</v>
          </cell>
          <cell r="O1716">
            <v>1</v>
          </cell>
          <cell r="P1716">
            <v>0</v>
          </cell>
          <cell r="S1716">
            <v>1</v>
          </cell>
          <cell r="V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3</v>
          </cell>
          <cell r="AF1716">
            <v>1.33</v>
          </cell>
          <cell r="AG1716">
            <v>0</v>
          </cell>
          <cell r="AH1716">
            <v>0</v>
          </cell>
          <cell r="AN1716">
            <v>0</v>
          </cell>
          <cell r="AO1716">
            <v>0</v>
          </cell>
          <cell r="AP1716">
            <v>0</v>
          </cell>
          <cell r="BU1716">
            <v>0</v>
          </cell>
          <cell r="BV1716">
            <v>3325</v>
          </cell>
          <cell r="BX1716">
            <v>0</v>
          </cell>
          <cell r="CV1716">
            <v>0</v>
          </cell>
          <cell r="CW1716">
            <v>0</v>
          </cell>
        </row>
        <row r="1717">
          <cell r="B1717" t="str">
            <v>อช.ดอยอินทนนท์</v>
          </cell>
          <cell r="O1717">
            <v>1</v>
          </cell>
          <cell r="P1717">
            <v>1</v>
          </cell>
          <cell r="S1717">
            <v>0</v>
          </cell>
          <cell r="V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N1717">
            <v>1</v>
          </cell>
          <cell r="AO1717">
            <v>0</v>
          </cell>
          <cell r="AP1717">
            <v>68</v>
          </cell>
          <cell r="BU1717">
            <v>81520</v>
          </cell>
          <cell r="BV1717">
            <v>0</v>
          </cell>
          <cell r="BX1717">
            <v>0</v>
          </cell>
          <cell r="CV1717">
            <v>0</v>
          </cell>
          <cell r="CW1717">
            <v>0</v>
          </cell>
        </row>
        <row r="1718">
          <cell r="B1718" t="str">
            <v>สบอ.16 (เชียงใหม่)</v>
          </cell>
          <cell r="O1718">
            <v>1</v>
          </cell>
          <cell r="P1718">
            <v>0</v>
          </cell>
          <cell r="S1718">
            <v>0</v>
          </cell>
          <cell r="V1718">
            <v>1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N1718">
            <v>0</v>
          </cell>
          <cell r="AO1718">
            <v>0</v>
          </cell>
          <cell r="AP1718">
            <v>0</v>
          </cell>
          <cell r="BU1718">
            <v>0</v>
          </cell>
          <cell r="BV1718">
            <v>600</v>
          </cell>
          <cell r="BX1718">
            <v>0</v>
          </cell>
          <cell r="CV1718">
            <v>0</v>
          </cell>
          <cell r="CW1718">
            <v>0</v>
          </cell>
        </row>
        <row r="1719">
          <cell r="B1719" t="str">
            <v>อช.ศรีลานนา</v>
          </cell>
          <cell r="O1719">
            <v>1</v>
          </cell>
          <cell r="P1719">
            <v>1</v>
          </cell>
          <cell r="S1719">
            <v>0</v>
          </cell>
          <cell r="V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N1719">
            <v>2</v>
          </cell>
          <cell r="AO1719">
            <v>2</v>
          </cell>
          <cell r="AP1719">
            <v>75</v>
          </cell>
          <cell r="BU1719">
            <v>161212</v>
          </cell>
          <cell r="BV1719">
            <v>0</v>
          </cell>
          <cell r="BX1719">
            <v>0</v>
          </cell>
          <cell r="CV1719">
            <v>0</v>
          </cell>
          <cell r="CW1719">
            <v>0</v>
          </cell>
        </row>
        <row r="1720">
          <cell r="B1720" t="str">
            <v>อช.ขุนขาน</v>
          </cell>
          <cell r="O1720">
            <v>2</v>
          </cell>
          <cell r="P1720">
            <v>0</v>
          </cell>
          <cell r="S1720">
            <v>1</v>
          </cell>
          <cell r="V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150</v>
          </cell>
          <cell r="AH1720">
            <v>0.22500000000000001</v>
          </cell>
          <cell r="AN1720">
            <v>0</v>
          </cell>
          <cell r="AO1720">
            <v>0</v>
          </cell>
          <cell r="AP1720">
            <v>0</v>
          </cell>
          <cell r="BU1720">
            <v>0</v>
          </cell>
          <cell r="BV1720">
            <v>1456</v>
          </cell>
          <cell r="BX1720">
            <v>0</v>
          </cell>
          <cell r="CV1720">
            <v>0</v>
          </cell>
          <cell r="CW1720">
            <v>0</v>
          </cell>
        </row>
        <row r="1721">
          <cell r="B1721" t="str">
            <v>อช.ศรีลานนา</v>
          </cell>
          <cell r="O1721">
            <v>0</v>
          </cell>
          <cell r="P1721">
            <v>1</v>
          </cell>
          <cell r="S1721">
            <v>0</v>
          </cell>
          <cell r="V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N1721">
            <v>5</v>
          </cell>
          <cell r="AO1721">
            <v>1</v>
          </cell>
          <cell r="AP1721">
            <v>83</v>
          </cell>
          <cell r="BU1721">
            <v>239787</v>
          </cell>
          <cell r="BV1721">
            <v>0</v>
          </cell>
          <cell r="BX1721">
            <v>0</v>
          </cell>
          <cell r="CV1721">
            <v>0</v>
          </cell>
          <cell r="CW1721">
            <v>0</v>
          </cell>
        </row>
        <row r="1722">
          <cell r="B1722" t="str">
            <v>อช.ถ้ำปลา-น้ำตกผาเสื่อ</v>
          </cell>
          <cell r="O1722">
            <v>0</v>
          </cell>
          <cell r="P1722">
            <v>0</v>
          </cell>
          <cell r="S1722">
            <v>1</v>
          </cell>
          <cell r="V1722">
            <v>0</v>
          </cell>
          <cell r="AA1722">
            <v>6</v>
          </cell>
          <cell r="AB1722">
            <v>0.42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N1722">
            <v>0</v>
          </cell>
          <cell r="AO1722">
            <v>0</v>
          </cell>
          <cell r="AP1722">
            <v>0</v>
          </cell>
          <cell r="BU1722">
            <v>0</v>
          </cell>
          <cell r="BV1722">
            <v>1680</v>
          </cell>
          <cell r="BX1722">
            <v>0</v>
          </cell>
          <cell r="CV1722">
            <v>0</v>
          </cell>
          <cell r="CW1722">
            <v>0</v>
          </cell>
        </row>
        <row r="1723">
          <cell r="B1723" t="str">
            <v>อช.แม่วะ</v>
          </cell>
          <cell r="O1723">
            <v>0</v>
          </cell>
          <cell r="P1723">
            <v>0</v>
          </cell>
          <cell r="S1723">
            <v>1</v>
          </cell>
          <cell r="V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6</v>
          </cell>
          <cell r="AF1723">
            <v>1.1599999999999999</v>
          </cell>
          <cell r="AG1723">
            <v>0</v>
          </cell>
          <cell r="AH1723">
            <v>0</v>
          </cell>
          <cell r="AN1723">
            <v>0</v>
          </cell>
          <cell r="AO1723">
            <v>0</v>
          </cell>
          <cell r="AP1723">
            <v>0</v>
          </cell>
          <cell r="BU1723">
            <v>0</v>
          </cell>
          <cell r="BV1723">
            <v>20300</v>
          </cell>
          <cell r="BX1723">
            <v>0</v>
          </cell>
          <cell r="CV1723">
            <v>0</v>
          </cell>
          <cell r="CW1723">
            <v>0</v>
          </cell>
        </row>
        <row r="1724">
          <cell r="B1724" t="str">
            <v>อช.แจ้ซ้อน</v>
          </cell>
          <cell r="O1724">
            <v>0</v>
          </cell>
          <cell r="P1724">
            <v>0</v>
          </cell>
          <cell r="S1724">
            <v>0</v>
          </cell>
          <cell r="V1724">
            <v>1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N1724">
            <v>0</v>
          </cell>
          <cell r="AO1724">
            <v>0</v>
          </cell>
          <cell r="AP1724">
            <v>0</v>
          </cell>
          <cell r="BU1724">
            <v>0</v>
          </cell>
          <cell r="BV1724">
            <v>0</v>
          </cell>
          <cell r="BX1724">
            <v>0</v>
          </cell>
          <cell r="CV1724">
            <v>0</v>
          </cell>
          <cell r="CW1724">
            <v>0</v>
          </cell>
        </row>
        <row r="1725">
          <cell r="B1725" t="str">
            <v>อช.ดอยภูคา</v>
          </cell>
          <cell r="O1725">
            <v>0</v>
          </cell>
          <cell r="P1725">
            <v>1</v>
          </cell>
          <cell r="S1725">
            <v>0</v>
          </cell>
          <cell r="V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N1725">
            <v>3</v>
          </cell>
          <cell r="AO1725">
            <v>1</v>
          </cell>
          <cell r="AP1725">
            <v>64</v>
          </cell>
          <cell r="BU1725">
            <v>233489</v>
          </cell>
          <cell r="BV1725">
            <v>0</v>
          </cell>
          <cell r="BX1725">
            <v>0</v>
          </cell>
          <cell r="CV1725">
            <v>0</v>
          </cell>
          <cell r="CW1725">
            <v>0</v>
          </cell>
        </row>
        <row r="1726">
          <cell r="B1726" t="str">
            <v>อช.ดอยภูคา</v>
          </cell>
          <cell r="O1726">
            <v>0</v>
          </cell>
          <cell r="P1726">
            <v>1</v>
          </cell>
          <cell r="S1726">
            <v>0</v>
          </cell>
          <cell r="V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N1726">
            <v>12</v>
          </cell>
          <cell r="AO1726">
            <v>1</v>
          </cell>
          <cell r="AP1726">
            <v>47</v>
          </cell>
          <cell r="BU1726">
            <v>844010.39</v>
          </cell>
          <cell r="BV1726">
            <v>0</v>
          </cell>
          <cell r="BX1726">
            <v>0</v>
          </cell>
          <cell r="CV1726">
            <v>0</v>
          </cell>
          <cell r="CW1726">
            <v>0</v>
          </cell>
        </row>
        <row r="1727">
          <cell r="B1727" t="str">
            <v>อช.ดอยภูคา</v>
          </cell>
          <cell r="O1727">
            <v>0</v>
          </cell>
          <cell r="P1727">
            <v>1</v>
          </cell>
          <cell r="S1727">
            <v>0</v>
          </cell>
          <cell r="V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N1727">
            <v>1</v>
          </cell>
          <cell r="AO1727">
            <v>3</v>
          </cell>
          <cell r="AP1727">
            <v>57</v>
          </cell>
          <cell r="BU1727">
            <v>129152.18</v>
          </cell>
          <cell r="BV1727">
            <v>0</v>
          </cell>
          <cell r="BX1727">
            <v>0</v>
          </cell>
          <cell r="CV1727">
            <v>0</v>
          </cell>
          <cell r="CW1727">
            <v>0</v>
          </cell>
        </row>
        <row r="1728">
          <cell r="B1728" t="str">
            <v>อช.ดอยภูคา</v>
          </cell>
          <cell r="O1728">
            <v>0</v>
          </cell>
          <cell r="P1728">
            <v>1</v>
          </cell>
          <cell r="S1728">
            <v>0</v>
          </cell>
          <cell r="V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N1728">
            <v>2</v>
          </cell>
          <cell r="AO1728">
            <v>3</v>
          </cell>
          <cell r="AP1728">
            <v>33</v>
          </cell>
          <cell r="BU1728">
            <v>193301.75</v>
          </cell>
          <cell r="BV1728">
            <v>0</v>
          </cell>
          <cell r="BX1728">
            <v>0</v>
          </cell>
          <cell r="CV1728">
            <v>0</v>
          </cell>
          <cell r="CW1728">
            <v>0</v>
          </cell>
        </row>
        <row r="1729">
          <cell r="B1729" t="str">
            <v>ขสป.เวียงลอ</v>
          </cell>
          <cell r="O1729">
            <v>1</v>
          </cell>
          <cell r="P1729">
            <v>0</v>
          </cell>
          <cell r="S1729">
            <v>0</v>
          </cell>
          <cell r="V1729">
            <v>1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N1729">
            <v>0</v>
          </cell>
          <cell r="AO1729">
            <v>0</v>
          </cell>
          <cell r="AP1729">
            <v>0</v>
          </cell>
          <cell r="BU1729">
            <v>0</v>
          </cell>
          <cell r="BV1729" t="str">
            <v>ไม่แจ้ง</v>
          </cell>
          <cell r="BX1729">
            <v>0</v>
          </cell>
          <cell r="CV1729">
            <v>0</v>
          </cell>
          <cell r="CW1729">
            <v>19.899999999999999</v>
          </cell>
        </row>
        <row r="1730">
          <cell r="B1730" t="str">
            <v>ขสป.ลุ่มน้ำปาย</v>
          </cell>
          <cell r="O1730">
            <v>3</v>
          </cell>
          <cell r="P1730">
            <v>1</v>
          </cell>
          <cell r="S1730">
            <v>0</v>
          </cell>
          <cell r="V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N1730">
            <v>7</v>
          </cell>
          <cell r="AO1730">
            <v>0</v>
          </cell>
          <cell r="AP1730">
            <v>76</v>
          </cell>
          <cell r="BU1730">
            <v>467350</v>
          </cell>
          <cell r="BV1730">
            <v>0</v>
          </cell>
          <cell r="BX1730">
            <v>0</v>
          </cell>
          <cell r="CV1730">
            <v>0</v>
          </cell>
          <cell r="CW1730">
            <v>0</v>
          </cell>
        </row>
        <row r="1731">
          <cell r="B1731" t="str">
            <v>ขสป.เวียงลอ</v>
          </cell>
          <cell r="O1731">
            <v>1</v>
          </cell>
          <cell r="P1731">
            <v>0</v>
          </cell>
          <cell r="S1731">
            <v>0</v>
          </cell>
          <cell r="V1731">
            <v>1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N1731">
            <v>0</v>
          </cell>
          <cell r="AO1731">
            <v>0</v>
          </cell>
          <cell r="AP1731">
            <v>0</v>
          </cell>
          <cell r="BU1731">
            <v>0</v>
          </cell>
          <cell r="BV1731" t="str">
            <v>ไม่แจ้ง</v>
          </cell>
          <cell r="BX1731">
            <v>1</v>
          </cell>
          <cell r="CV1731">
            <v>0</v>
          </cell>
          <cell r="CW1731">
            <v>0</v>
          </cell>
        </row>
        <row r="1732">
          <cell r="B1732" t="str">
            <v>อช.ดอยอินทนนท์</v>
          </cell>
          <cell r="O1732">
            <v>0</v>
          </cell>
          <cell r="P1732">
            <v>0</v>
          </cell>
          <cell r="S1732">
            <v>1</v>
          </cell>
          <cell r="V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N1732">
            <v>0</v>
          </cell>
          <cell r="AO1732">
            <v>0</v>
          </cell>
          <cell r="AP1732">
            <v>0</v>
          </cell>
          <cell r="BU1732">
            <v>0</v>
          </cell>
          <cell r="BV1732">
            <v>0</v>
          </cell>
          <cell r="BX1732">
            <v>0</v>
          </cell>
          <cell r="CV1732">
            <v>0</v>
          </cell>
          <cell r="CW1732">
            <v>0</v>
          </cell>
        </row>
        <row r="1733">
          <cell r="B1733" t="str">
            <v>อช.ดอยเวียงผา</v>
          </cell>
          <cell r="O1733">
            <v>0</v>
          </cell>
          <cell r="P1733">
            <v>1</v>
          </cell>
          <cell r="S1733">
            <v>0</v>
          </cell>
          <cell r="V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N1733">
            <v>3</v>
          </cell>
          <cell r="AO1733">
            <v>0</v>
          </cell>
          <cell r="AP1733">
            <v>88</v>
          </cell>
          <cell r="BU1733">
            <v>96470</v>
          </cell>
          <cell r="BV1733">
            <v>0</v>
          </cell>
          <cell r="BX1733">
            <v>0</v>
          </cell>
          <cell r="CV1733">
            <v>0</v>
          </cell>
          <cell r="CW1733">
            <v>0</v>
          </cell>
        </row>
        <row r="1734">
          <cell r="B1734" t="str">
            <v>อช.ดอยเวียงผา</v>
          </cell>
          <cell r="O1734">
            <v>0</v>
          </cell>
          <cell r="P1734">
            <v>1</v>
          </cell>
          <cell r="S1734">
            <v>0</v>
          </cell>
          <cell r="V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N1734">
            <v>1</v>
          </cell>
          <cell r="AO1734">
            <v>3</v>
          </cell>
          <cell r="AP1734">
            <v>84</v>
          </cell>
          <cell r="BU1734">
            <v>60725</v>
          </cell>
          <cell r="BV1734">
            <v>0</v>
          </cell>
          <cell r="BX1734">
            <v>0</v>
          </cell>
          <cell r="CV1734">
            <v>0</v>
          </cell>
          <cell r="CW1734">
            <v>0</v>
          </cell>
        </row>
        <row r="1735">
          <cell r="B1735" t="str">
            <v>อช.ดอยภูคา</v>
          </cell>
          <cell r="O1735">
            <v>0</v>
          </cell>
          <cell r="P1735">
            <v>0</v>
          </cell>
          <cell r="S1735">
            <v>1</v>
          </cell>
          <cell r="V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36</v>
          </cell>
          <cell r="AH1735">
            <v>1.88</v>
          </cell>
          <cell r="AN1735">
            <v>0</v>
          </cell>
          <cell r="AO1735">
            <v>0</v>
          </cell>
          <cell r="AP1735">
            <v>0</v>
          </cell>
          <cell r="BU1735">
            <v>0</v>
          </cell>
          <cell r="BV1735">
            <v>65913</v>
          </cell>
          <cell r="BX1735">
            <v>0</v>
          </cell>
          <cell r="CV1735">
            <v>0</v>
          </cell>
          <cell r="CW1735">
            <v>0</v>
          </cell>
        </row>
        <row r="1736">
          <cell r="B1736" t="str">
            <v>อช.ถ้ำผาไท</v>
          </cell>
          <cell r="O1736">
            <v>0</v>
          </cell>
          <cell r="P1736">
            <v>0</v>
          </cell>
          <cell r="S1736">
            <v>1</v>
          </cell>
          <cell r="V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10</v>
          </cell>
          <cell r="AH1736">
            <v>0.16</v>
          </cell>
          <cell r="AN1736">
            <v>0</v>
          </cell>
          <cell r="AO1736">
            <v>0</v>
          </cell>
          <cell r="AP1736">
            <v>0</v>
          </cell>
          <cell r="BU1736">
            <v>0</v>
          </cell>
          <cell r="BV1736">
            <v>3200</v>
          </cell>
          <cell r="BX1736">
            <v>0</v>
          </cell>
          <cell r="CV1736">
            <v>0</v>
          </cell>
          <cell r="CW1736">
            <v>0</v>
          </cell>
        </row>
        <row r="1737">
          <cell r="B1737" t="str">
            <v>อช.แม่ปิง</v>
          </cell>
          <cell r="O1737">
            <v>0</v>
          </cell>
          <cell r="P1737">
            <v>0</v>
          </cell>
          <cell r="S1737">
            <v>0</v>
          </cell>
          <cell r="V1737">
            <v>1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N1737">
            <v>0</v>
          </cell>
          <cell r="AO1737">
            <v>0</v>
          </cell>
          <cell r="AP1737">
            <v>0</v>
          </cell>
          <cell r="BU1737">
            <v>0</v>
          </cell>
          <cell r="BV1737">
            <v>2000</v>
          </cell>
          <cell r="BX1737">
            <v>0</v>
          </cell>
          <cell r="CV1737">
            <v>0</v>
          </cell>
          <cell r="CW1737">
            <v>70.5</v>
          </cell>
        </row>
        <row r="1738">
          <cell r="B1738" t="str">
            <v>อช.ออบหลวง</v>
          </cell>
          <cell r="O1738">
            <v>0</v>
          </cell>
          <cell r="P1738">
            <v>0</v>
          </cell>
          <cell r="S1738">
            <v>1</v>
          </cell>
          <cell r="V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38</v>
          </cell>
          <cell r="AH1738">
            <v>0.48</v>
          </cell>
          <cell r="AN1738">
            <v>0</v>
          </cell>
          <cell r="AO1738">
            <v>0</v>
          </cell>
          <cell r="AP1738">
            <v>0</v>
          </cell>
          <cell r="BU1738">
            <v>0</v>
          </cell>
          <cell r="BV1738">
            <v>9600</v>
          </cell>
          <cell r="BX1738">
            <v>0</v>
          </cell>
          <cell r="CV1738">
            <v>0</v>
          </cell>
          <cell r="CW1738">
            <v>0</v>
          </cell>
        </row>
        <row r="1739">
          <cell r="B1739" t="str">
            <v>สปป.3 (ภาคเหนือ)</v>
          </cell>
          <cell r="O1739">
            <v>1</v>
          </cell>
          <cell r="P1739">
            <v>0</v>
          </cell>
          <cell r="S1739">
            <v>0</v>
          </cell>
          <cell r="V1739">
            <v>1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N1739">
            <v>0</v>
          </cell>
          <cell r="AO1739">
            <v>0</v>
          </cell>
          <cell r="AP1739">
            <v>0</v>
          </cell>
          <cell r="BU1739">
            <v>0</v>
          </cell>
          <cell r="BV1739" t="str">
            <v>ไม่แจ้ง</v>
          </cell>
          <cell r="BX1739">
            <v>2</v>
          </cell>
          <cell r="CV1739">
            <v>0</v>
          </cell>
          <cell r="CW1739">
            <v>0</v>
          </cell>
        </row>
        <row r="1740">
          <cell r="B1740" t="str">
            <v>สปป.3 (ภาคเหนือ)</v>
          </cell>
          <cell r="O1740">
            <v>0</v>
          </cell>
          <cell r="P1740">
            <v>0</v>
          </cell>
          <cell r="S1740">
            <v>1</v>
          </cell>
          <cell r="V1740">
            <v>0</v>
          </cell>
          <cell r="AA1740">
            <v>0</v>
          </cell>
          <cell r="AB1740">
            <v>0</v>
          </cell>
          <cell r="AC1740">
            <v>11</v>
          </cell>
          <cell r="AD1740">
            <v>2.8000000000000001E-2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N1740">
            <v>0</v>
          </cell>
          <cell r="AO1740">
            <v>0</v>
          </cell>
          <cell r="AP1740">
            <v>0</v>
          </cell>
          <cell r="BU1740">
            <v>0</v>
          </cell>
          <cell r="BV1740">
            <v>0</v>
          </cell>
          <cell r="BX1740">
            <v>0</v>
          </cell>
          <cell r="CV1740">
            <v>0</v>
          </cell>
          <cell r="CW1740">
            <v>0</v>
          </cell>
        </row>
        <row r="1741">
          <cell r="B1741" t="str">
            <v>อช.แม่ตะไคร้</v>
          </cell>
          <cell r="O1741">
            <v>0</v>
          </cell>
          <cell r="P1741">
            <v>1</v>
          </cell>
          <cell r="S1741">
            <v>0</v>
          </cell>
          <cell r="V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N1741">
            <v>0</v>
          </cell>
          <cell r="AO1741">
            <v>1</v>
          </cell>
          <cell r="AP1741">
            <v>72</v>
          </cell>
          <cell r="BU1741">
            <v>29345.01</v>
          </cell>
          <cell r="BV1741">
            <v>0</v>
          </cell>
          <cell r="BX1741">
            <v>0</v>
          </cell>
          <cell r="CV1741">
            <v>0</v>
          </cell>
          <cell r="CW1741">
            <v>0</v>
          </cell>
        </row>
        <row r="1742">
          <cell r="B1742" t="str">
            <v>ขสป.เชียงดาว</v>
          </cell>
          <cell r="O1742">
            <v>1</v>
          </cell>
          <cell r="P1742">
            <v>0</v>
          </cell>
          <cell r="S1742">
            <v>0</v>
          </cell>
          <cell r="V1742">
            <v>1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N1742">
            <v>0</v>
          </cell>
          <cell r="AO1742">
            <v>0</v>
          </cell>
          <cell r="AP1742">
            <v>0</v>
          </cell>
          <cell r="BU1742">
            <v>0</v>
          </cell>
          <cell r="BV1742">
            <v>0</v>
          </cell>
          <cell r="BX1742">
            <v>0</v>
          </cell>
          <cell r="CV1742">
            <v>0</v>
          </cell>
          <cell r="CW1742">
            <v>0</v>
          </cell>
        </row>
        <row r="1743">
          <cell r="B1743" t="str">
            <v>อช.แม่ตะไคร้</v>
          </cell>
          <cell r="O1743">
            <v>0</v>
          </cell>
          <cell r="P1743">
            <v>1</v>
          </cell>
          <cell r="S1743">
            <v>0</v>
          </cell>
          <cell r="V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N1743">
            <v>0</v>
          </cell>
          <cell r="AO1743">
            <v>1</v>
          </cell>
          <cell r="AP1743">
            <v>28</v>
          </cell>
          <cell r="BU1743">
            <v>21838.15</v>
          </cell>
          <cell r="BV1743">
            <v>0</v>
          </cell>
          <cell r="BX1743">
            <v>0</v>
          </cell>
          <cell r="CV1743">
            <v>0</v>
          </cell>
          <cell r="CW1743">
            <v>0</v>
          </cell>
        </row>
        <row r="1744">
          <cell r="B1744" t="str">
            <v>ขสป.สันปันแดน</v>
          </cell>
          <cell r="O1744">
            <v>0</v>
          </cell>
          <cell r="P1744">
            <v>1</v>
          </cell>
          <cell r="S1744">
            <v>0</v>
          </cell>
          <cell r="V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N1744">
            <v>7</v>
          </cell>
          <cell r="AO1744">
            <v>0</v>
          </cell>
          <cell r="AP1744">
            <v>2</v>
          </cell>
          <cell r="BU1744">
            <v>1057500</v>
          </cell>
          <cell r="BV1744">
            <v>0</v>
          </cell>
          <cell r="BX1744">
            <v>0</v>
          </cell>
          <cell r="CV1744">
            <v>0</v>
          </cell>
          <cell r="CW1744">
            <v>0</v>
          </cell>
        </row>
        <row r="1745">
          <cell r="B1745" t="str">
            <v>อช.ดอยผ้าห่มปก</v>
          </cell>
          <cell r="O1745">
            <v>1</v>
          </cell>
          <cell r="P1745">
            <v>1</v>
          </cell>
          <cell r="S1745">
            <v>0</v>
          </cell>
          <cell r="V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N1745">
            <v>2</v>
          </cell>
          <cell r="AO1745">
            <v>0</v>
          </cell>
          <cell r="AP1745">
            <v>2</v>
          </cell>
          <cell r="BU1745">
            <v>80415</v>
          </cell>
          <cell r="BV1745">
            <v>0</v>
          </cell>
          <cell r="BX1745">
            <v>0</v>
          </cell>
          <cell r="CV1745">
            <v>0</v>
          </cell>
          <cell r="CW1745">
            <v>0</v>
          </cell>
        </row>
        <row r="1746">
          <cell r="B1746" t="str">
            <v>อช.ศรีลานนา</v>
          </cell>
          <cell r="O1746">
            <v>1</v>
          </cell>
          <cell r="P1746">
            <v>1</v>
          </cell>
          <cell r="S1746">
            <v>0</v>
          </cell>
          <cell r="V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N1746">
            <v>40</v>
          </cell>
          <cell r="AO1746">
            <v>0</v>
          </cell>
          <cell r="AP1746">
            <v>0</v>
          </cell>
          <cell r="BU1746">
            <v>4111592</v>
          </cell>
          <cell r="BV1746">
            <v>0</v>
          </cell>
          <cell r="BX1746">
            <v>0</v>
          </cell>
          <cell r="CV1746">
            <v>0</v>
          </cell>
          <cell r="CW1746">
            <v>0</v>
          </cell>
        </row>
        <row r="1747">
          <cell r="B1747" t="str">
            <v>อช.ถ้ำปลา-น้ำตกผาเสื่อ</v>
          </cell>
          <cell r="O1747">
            <v>0</v>
          </cell>
          <cell r="P1747">
            <v>1</v>
          </cell>
          <cell r="S1747">
            <v>0</v>
          </cell>
          <cell r="V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N1747">
            <v>6</v>
          </cell>
          <cell r="AO1747">
            <v>1</v>
          </cell>
          <cell r="AP1747">
            <v>16</v>
          </cell>
          <cell r="BU1747">
            <v>429256.15</v>
          </cell>
          <cell r="BV1747">
            <v>0</v>
          </cell>
          <cell r="BX1747">
            <v>0</v>
          </cell>
          <cell r="CV1747">
            <v>0</v>
          </cell>
          <cell r="CW1747">
            <v>0</v>
          </cell>
        </row>
        <row r="1748">
          <cell r="B1748" t="str">
            <v>อช.แม่วะ</v>
          </cell>
          <cell r="O1748">
            <v>0</v>
          </cell>
          <cell r="P1748">
            <v>0</v>
          </cell>
          <cell r="S1748">
            <v>1</v>
          </cell>
          <cell r="V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8</v>
          </cell>
          <cell r="AH1748">
            <v>0.46</v>
          </cell>
          <cell r="AN1748">
            <v>0</v>
          </cell>
          <cell r="AO1748">
            <v>0</v>
          </cell>
          <cell r="AP1748">
            <v>0</v>
          </cell>
          <cell r="BU1748">
            <v>0</v>
          </cell>
          <cell r="BV1748">
            <v>18400</v>
          </cell>
          <cell r="BX1748">
            <v>0</v>
          </cell>
          <cell r="CV1748">
            <v>0</v>
          </cell>
          <cell r="CW1748">
            <v>0</v>
          </cell>
        </row>
        <row r="1749">
          <cell r="B1749" t="str">
            <v>ขสป.เชียงดาว</v>
          </cell>
          <cell r="O1749">
            <v>0</v>
          </cell>
          <cell r="P1749">
            <v>1</v>
          </cell>
          <cell r="S1749">
            <v>0</v>
          </cell>
          <cell r="V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N1749">
            <v>2</v>
          </cell>
          <cell r="AO1749">
            <v>0</v>
          </cell>
          <cell r="AP1749">
            <v>42</v>
          </cell>
          <cell r="BU1749">
            <v>143654.07999999999</v>
          </cell>
          <cell r="BV1749">
            <v>0</v>
          </cell>
          <cell r="BX1749">
            <v>0</v>
          </cell>
          <cell r="CV1749">
            <v>0</v>
          </cell>
          <cell r="CW1749">
            <v>0</v>
          </cell>
        </row>
        <row r="1750">
          <cell r="B1750" t="str">
            <v>ขสป.เชียงดาว</v>
          </cell>
          <cell r="O1750">
            <v>1</v>
          </cell>
          <cell r="P1750">
            <v>0</v>
          </cell>
          <cell r="S1750">
            <v>0</v>
          </cell>
          <cell r="V1750">
            <v>1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N1750">
            <v>0</v>
          </cell>
          <cell r="AO1750">
            <v>0</v>
          </cell>
          <cell r="AP1750">
            <v>0</v>
          </cell>
          <cell r="BU1750">
            <v>0</v>
          </cell>
          <cell r="BV1750" t="str">
            <v>ไม่แจ้ง</v>
          </cell>
          <cell r="BX1750">
            <v>0</v>
          </cell>
          <cell r="CV1750">
            <v>0</v>
          </cell>
          <cell r="CW1750">
            <v>0</v>
          </cell>
        </row>
        <row r="1751">
          <cell r="B1751" t="str">
            <v>อช.ดอยขุนตาล</v>
          </cell>
          <cell r="O1751">
            <v>3</v>
          </cell>
          <cell r="P1751">
            <v>0</v>
          </cell>
          <cell r="S1751">
            <v>0</v>
          </cell>
          <cell r="V1751">
            <v>1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N1751">
            <v>0</v>
          </cell>
          <cell r="AO1751">
            <v>0</v>
          </cell>
          <cell r="AP1751">
            <v>0</v>
          </cell>
          <cell r="BU1751">
            <v>0</v>
          </cell>
          <cell r="BV1751">
            <v>44798</v>
          </cell>
          <cell r="BX1751">
            <v>0</v>
          </cell>
          <cell r="CV1751">
            <v>0</v>
          </cell>
          <cell r="CW1751">
            <v>29.6</v>
          </cell>
        </row>
        <row r="1752">
          <cell r="B1752" t="str">
            <v>อช.ดอยขุนตาล</v>
          </cell>
          <cell r="O1752">
            <v>0</v>
          </cell>
          <cell r="P1752">
            <v>0</v>
          </cell>
          <cell r="S1752">
            <v>1</v>
          </cell>
          <cell r="V1752">
            <v>0</v>
          </cell>
          <cell r="AA1752">
            <v>14</v>
          </cell>
          <cell r="AB1752">
            <v>0.84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N1752">
            <v>0</v>
          </cell>
          <cell r="AO1752">
            <v>0</v>
          </cell>
          <cell r="AP1752">
            <v>0</v>
          </cell>
          <cell r="BU1752">
            <v>0</v>
          </cell>
          <cell r="BV1752">
            <v>6720</v>
          </cell>
          <cell r="BX1752">
            <v>0</v>
          </cell>
          <cell r="CV1752">
            <v>0</v>
          </cell>
          <cell r="CW1752">
            <v>0</v>
          </cell>
        </row>
        <row r="1753">
          <cell r="B1753" t="str">
            <v>อช.ดอยสุเทพ-ปุย</v>
          </cell>
          <cell r="O1753">
            <v>1</v>
          </cell>
          <cell r="P1753">
            <v>1</v>
          </cell>
          <cell r="S1753">
            <v>0</v>
          </cell>
          <cell r="V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14</v>
          </cell>
          <cell r="AF1753">
            <v>1.78</v>
          </cell>
          <cell r="AG1753">
            <v>0</v>
          </cell>
          <cell r="AH1753">
            <v>0</v>
          </cell>
          <cell r="AN1753">
            <v>6</v>
          </cell>
          <cell r="AO1753">
            <v>0</v>
          </cell>
          <cell r="AP1753">
            <v>78</v>
          </cell>
          <cell r="BU1753">
            <v>422772.94</v>
          </cell>
          <cell r="BV1753">
            <v>4450</v>
          </cell>
          <cell r="BX1753">
            <v>0</v>
          </cell>
          <cell r="CV1753">
            <v>0</v>
          </cell>
          <cell r="CW1753">
            <v>0</v>
          </cell>
        </row>
        <row r="1754">
          <cell r="B1754" t="str">
            <v>อช.ศรีลานนา</v>
          </cell>
          <cell r="O1754">
            <v>1</v>
          </cell>
          <cell r="P1754">
            <v>0</v>
          </cell>
          <cell r="S1754">
            <v>0</v>
          </cell>
          <cell r="V1754">
            <v>1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N1754">
            <v>0</v>
          </cell>
          <cell r="AO1754">
            <v>0</v>
          </cell>
          <cell r="AP1754">
            <v>0</v>
          </cell>
          <cell r="BU1754">
            <v>0</v>
          </cell>
          <cell r="BV1754">
            <v>0</v>
          </cell>
          <cell r="BX1754">
            <v>0</v>
          </cell>
          <cell r="CV1754">
            <v>0</v>
          </cell>
          <cell r="CW1754">
            <v>0</v>
          </cell>
        </row>
        <row r="1755">
          <cell r="B1755" t="str">
            <v>อช.ดอยเวียงผา</v>
          </cell>
          <cell r="O1755">
            <v>0</v>
          </cell>
          <cell r="P1755">
            <v>1</v>
          </cell>
          <cell r="S1755">
            <v>0</v>
          </cell>
          <cell r="V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N1755">
            <v>4</v>
          </cell>
          <cell r="AO1755">
            <v>0</v>
          </cell>
          <cell r="AP1755">
            <v>0</v>
          </cell>
          <cell r="BU1755">
            <v>139170</v>
          </cell>
          <cell r="BV1755">
            <v>0</v>
          </cell>
          <cell r="BX1755">
            <v>0</v>
          </cell>
          <cell r="CV1755">
            <v>0</v>
          </cell>
          <cell r="CW1755">
            <v>0</v>
          </cell>
        </row>
        <row r="1756">
          <cell r="B1756" t="str">
            <v>อช.ถ้ำผาไท</v>
          </cell>
          <cell r="O1756">
            <v>0</v>
          </cell>
          <cell r="P1756">
            <v>0</v>
          </cell>
          <cell r="S1756">
            <v>1</v>
          </cell>
          <cell r="V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33</v>
          </cell>
          <cell r="AH1756">
            <v>0.68</v>
          </cell>
          <cell r="AN1756">
            <v>0</v>
          </cell>
          <cell r="AO1756">
            <v>0</v>
          </cell>
          <cell r="AP1756">
            <v>0</v>
          </cell>
          <cell r="BU1756">
            <v>0</v>
          </cell>
          <cell r="BV1756">
            <v>13600</v>
          </cell>
          <cell r="BX1756">
            <v>0</v>
          </cell>
          <cell r="CV1756">
            <v>0</v>
          </cell>
          <cell r="CW1756">
            <v>0</v>
          </cell>
        </row>
        <row r="1757">
          <cell r="B1757" t="str">
            <v>อช.ถ้ำปลา-น้ำตกผาเสื่อ</v>
          </cell>
          <cell r="O1757">
            <v>0</v>
          </cell>
          <cell r="P1757">
            <v>0</v>
          </cell>
          <cell r="S1757">
            <v>1</v>
          </cell>
          <cell r="V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16</v>
          </cell>
          <cell r="AF1757">
            <v>0.93</v>
          </cell>
          <cell r="AG1757">
            <v>0</v>
          </cell>
          <cell r="AH1757">
            <v>0</v>
          </cell>
          <cell r="AN1757">
            <v>0</v>
          </cell>
          <cell r="AO1757">
            <v>0</v>
          </cell>
          <cell r="AP1757">
            <v>0</v>
          </cell>
          <cell r="BU1757">
            <v>0</v>
          </cell>
          <cell r="BV1757">
            <v>41850</v>
          </cell>
          <cell r="BX1757">
            <v>0</v>
          </cell>
          <cell r="CV1757">
            <v>0</v>
          </cell>
          <cell r="CW1757">
            <v>0</v>
          </cell>
        </row>
        <row r="1758">
          <cell r="B1758" t="str">
            <v>อช.ออบขาน (เตรียมการ)</v>
          </cell>
          <cell r="O1758">
            <v>0</v>
          </cell>
          <cell r="P1758">
            <v>0</v>
          </cell>
          <cell r="S1758">
            <v>1</v>
          </cell>
          <cell r="V1758">
            <v>0</v>
          </cell>
          <cell r="AA1758">
            <v>0</v>
          </cell>
          <cell r="AB1758">
            <v>0</v>
          </cell>
          <cell r="AC1758">
            <v>3</v>
          </cell>
          <cell r="AD1758">
            <v>5.3999999999999999E-2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N1758">
            <v>0</v>
          </cell>
          <cell r="AO1758">
            <v>0</v>
          </cell>
          <cell r="AP1758">
            <v>0</v>
          </cell>
          <cell r="BU1758">
            <v>0</v>
          </cell>
          <cell r="BV1758">
            <v>6480</v>
          </cell>
          <cell r="BX1758">
            <v>0</v>
          </cell>
          <cell r="CV1758">
            <v>0</v>
          </cell>
          <cell r="CW1758">
            <v>0</v>
          </cell>
        </row>
        <row r="1759">
          <cell r="B1759" t="str">
            <v>อช.แจ้ซ้อน</v>
          </cell>
          <cell r="O1759">
            <v>0</v>
          </cell>
          <cell r="P1759">
            <v>0</v>
          </cell>
          <cell r="S1759">
            <v>0</v>
          </cell>
          <cell r="V1759">
            <v>1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N1759">
            <v>0</v>
          </cell>
          <cell r="AO1759">
            <v>0</v>
          </cell>
          <cell r="AP1759">
            <v>0</v>
          </cell>
          <cell r="BU1759">
            <v>0</v>
          </cell>
          <cell r="BV1759">
            <v>0</v>
          </cell>
          <cell r="BX1759">
            <v>0</v>
          </cell>
          <cell r="CV1759">
            <v>0</v>
          </cell>
          <cell r="CW1759">
            <v>0</v>
          </cell>
        </row>
        <row r="1760">
          <cell r="B1760" t="str">
            <v>อช.ดอยสุเทพ-ปุย</v>
          </cell>
          <cell r="O1760">
            <v>0</v>
          </cell>
          <cell r="P1760">
            <v>1</v>
          </cell>
          <cell r="S1760">
            <v>0</v>
          </cell>
          <cell r="V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N1760">
            <v>1</v>
          </cell>
          <cell r="AO1760">
            <v>0</v>
          </cell>
          <cell r="AP1760">
            <v>57</v>
          </cell>
          <cell r="BU1760">
            <v>77969.02</v>
          </cell>
          <cell r="BV1760">
            <v>0</v>
          </cell>
          <cell r="BX1760">
            <v>0</v>
          </cell>
          <cell r="CV1760">
            <v>0</v>
          </cell>
          <cell r="CW1760">
            <v>0</v>
          </cell>
        </row>
        <row r="1761">
          <cell r="B1761" t="str">
            <v>อช.ดอยสุเทพ-ปุย</v>
          </cell>
          <cell r="O1761">
            <v>0</v>
          </cell>
          <cell r="P1761">
            <v>1</v>
          </cell>
          <cell r="S1761">
            <v>0</v>
          </cell>
          <cell r="V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N1761">
            <v>3</v>
          </cell>
          <cell r="AO1761">
            <v>0</v>
          </cell>
          <cell r="AP1761">
            <v>35</v>
          </cell>
          <cell r="BU1761">
            <v>210704.03</v>
          </cell>
          <cell r="BV1761">
            <v>0</v>
          </cell>
          <cell r="BX1761">
            <v>0</v>
          </cell>
          <cell r="CV1761">
            <v>0</v>
          </cell>
          <cell r="CW1761">
            <v>0</v>
          </cell>
        </row>
        <row r="1762">
          <cell r="B1762" t="str">
            <v>สบอ.16 (เชียงใหม่)</v>
          </cell>
          <cell r="O1762">
            <v>1</v>
          </cell>
          <cell r="P1762">
            <v>0</v>
          </cell>
          <cell r="S1762">
            <v>0</v>
          </cell>
          <cell r="V1762">
            <v>1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N1762">
            <v>0</v>
          </cell>
          <cell r="AO1762">
            <v>0</v>
          </cell>
          <cell r="AP1762">
            <v>0</v>
          </cell>
          <cell r="BU1762">
            <v>0</v>
          </cell>
          <cell r="BV1762">
            <v>0</v>
          </cell>
          <cell r="BX1762">
            <v>10</v>
          </cell>
          <cell r="CV1762">
            <v>0</v>
          </cell>
          <cell r="CW1762">
            <v>0</v>
          </cell>
        </row>
        <row r="1763">
          <cell r="B1763" t="str">
            <v>อช.ดอยสุเทพ-ปุย</v>
          </cell>
          <cell r="O1763">
            <v>0</v>
          </cell>
          <cell r="P1763">
            <v>0</v>
          </cell>
          <cell r="S1763">
            <v>1</v>
          </cell>
          <cell r="V1763">
            <v>0</v>
          </cell>
          <cell r="AA1763">
            <v>0</v>
          </cell>
          <cell r="AB1763">
            <v>0</v>
          </cell>
          <cell r="AC1763">
            <v>30</v>
          </cell>
          <cell r="AD1763">
            <v>0.3</v>
          </cell>
          <cell r="AE1763">
            <v>0</v>
          </cell>
          <cell r="AF1763">
            <v>0</v>
          </cell>
          <cell r="AG1763">
            <v>55</v>
          </cell>
          <cell r="AH1763">
            <v>1.54</v>
          </cell>
          <cell r="AN1763">
            <v>0</v>
          </cell>
          <cell r="AO1763">
            <v>0</v>
          </cell>
          <cell r="AP1763">
            <v>0</v>
          </cell>
          <cell r="BU1763">
            <v>0</v>
          </cell>
          <cell r="BV1763">
            <v>13002</v>
          </cell>
          <cell r="BX1763">
            <v>0</v>
          </cell>
          <cell r="CV1763">
            <v>0</v>
          </cell>
          <cell r="CW1763">
            <v>0</v>
          </cell>
        </row>
        <row r="1764">
          <cell r="B1764" t="str">
            <v>ขสป.เชียงดาว</v>
          </cell>
          <cell r="O1764">
            <v>0</v>
          </cell>
          <cell r="P1764">
            <v>1</v>
          </cell>
          <cell r="S1764">
            <v>0</v>
          </cell>
          <cell r="V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N1764">
            <v>4</v>
          </cell>
          <cell r="AO1764">
            <v>0</v>
          </cell>
          <cell r="AP1764">
            <v>60</v>
          </cell>
          <cell r="BU1764">
            <v>283213.51</v>
          </cell>
          <cell r="BV1764">
            <v>0</v>
          </cell>
          <cell r="BX1764">
            <v>0</v>
          </cell>
          <cell r="CV1764">
            <v>0</v>
          </cell>
          <cell r="CW1764">
            <v>0</v>
          </cell>
        </row>
        <row r="1765">
          <cell r="B1765" t="str">
            <v>อช.ดอยหลวง</v>
          </cell>
          <cell r="O1765">
            <v>1</v>
          </cell>
          <cell r="P1765">
            <v>0</v>
          </cell>
          <cell r="S1765">
            <v>0</v>
          </cell>
          <cell r="V1765">
            <v>1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N1765">
            <v>0</v>
          </cell>
          <cell r="AO1765">
            <v>0</v>
          </cell>
          <cell r="AP1765">
            <v>0</v>
          </cell>
          <cell r="BU1765">
            <v>0</v>
          </cell>
          <cell r="BV1765">
            <v>0</v>
          </cell>
          <cell r="BX1765">
            <v>0</v>
          </cell>
          <cell r="CV1765">
            <v>0</v>
          </cell>
          <cell r="CW1765">
            <v>0</v>
          </cell>
        </row>
        <row r="1766">
          <cell r="B1766" t="str">
            <v>อช.แม่ยม</v>
          </cell>
          <cell r="O1766">
            <v>0</v>
          </cell>
          <cell r="P1766">
            <v>0</v>
          </cell>
          <cell r="S1766">
            <v>0</v>
          </cell>
          <cell r="V1766">
            <v>1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N1766">
            <v>0</v>
          </cell>
          <cell r="AO1766">
            <v>0</v>
          </cell>
          <cell r="AP1766">
            <v>0</v>
          </cell>
          <cell r="BU1766">
            <v>0</v>
          </cell>
          <cell r="BV1766">
            <v>7580</v>
          </cell>
          <cell r="BX1766">
            <v>0</v>
          </cell>
          <cell r="CV1766">
            <v>3</v>
          </cell>
          <cell r="CW1766">
            <v>0</v>
          </cell>
        </row>
        <row r="1767">
          <cell r="B1767" t="str">
            <v>อช.ศรีน่าน</v>
          </cell>
          <cell r="O1767">
            <v>1</v>
          </cell>
          <cell r="P1767">
            <v>0</v>
          </cell>
          <cell r="S1767">
            <v>0</v>
          </cell>
          <cell r="V1767">
            <v>1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N1767">
            <v>0</v>
          </cell>
          <cell r="AO1767">
            <v>0</v>
          </cell>
          <cell r="AP1767">
            <v>0</v>
          </cell>
          <cell r="BU1767">
            <v>0</v>
          </cell>
          <cell r="BV1767">
            <v>320</v>
          </cell>
          <cell r="BX1767">
            <v>1</v>
          </cell>
          <cell r="CV1767">
            <v>0</v>
          </cell>
          <cell r="CW1767">
            <v>0</v>
          </cell>
        </row>
        <row r="1768">
          <cell r="B1768" t="str">
            <v>อช.ดอยภูคา</v>
          </cell>
          <cell r="O1768">
            <v>0</v>
          </cell>
          <cell r="P1768">
            <v>0</v>
          </cell>
          <cell r="S1768">
            <v>1</v>
          </cell>
          <cell r="V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2</v>
          </cell>
          <cell r="AH1768">
            <v>3.3</v>
          </cell>
          <cell r="AN1768">
            <v>0</v>
          </cell>
          <cell r="AO1768">
            <v>0</v>
          </cell>
          <cell r="AP1768">
            <v>0</v>
          </cell>
          <cell r="BU1768">
            <v>0</v>
          </cell>
          <cell r="BV1768">
            <v>66000</v>
          </cell>
          <cell r="BX1768">
            <v>0</v>
          </cell>
          <cell r="CV1768">
            <v>0</v>
          </cell>
          <cell r="CW1768">
            <v>0</v>
          </cell>
        </row>
        <row r="1769">
          <cell r="B1769" t="str">
            <v>สปป.3 (ภาคเหนือ)</v>
          </cell>
          <cell r="O1769">
            <v>1</v>
          </cell>
          <cell r="P1769">
            <v>1</v>
          </cell>
          <cell r="S1769">
            <v>0</v>
          </cell>
          <cell r="V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N1769">
            <v>2</v>
          </cell>
          <cell r="AO1769">
            <v>0</v>
          </cell>
          <cell r="AP1769">
            <v>18</v>
          </cell>
          <cell r="BU1769">
            <v>133422.09</v>
          </cell>
          <cell r="BV1769">
            <v>0</v>
          </cell>
          <cell r="BX1769">
            <v>0</v>
          </cell>
          <cell r="CV1769">
            <v>0</v>
          </cell>
          <cell r="CW1769">
            <v>0</v>
          </cell>
        </row>
        <row r="1770">
          <cell r="B1770" t="str">
            <v>สปป.3 (ภาคเหนือ)</v>
          </cell>
          <cell r="O1770">
            <v>1</v>
          </cell>
          <cell r="P1770">
            <v>1</v>
          </cell>
          <cell r="S1770">
            <v>0</v>
          </cell>
          <cell r="V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N1770">
            <v>1</v>
          </cell>
          <cell r="AO1770">
            <v>0</v>
          </cell>
          <cell r="AP1770">
            <v>84</v>
          </cell>
          <cell r="BU1770">
            <v>71669.740000000005</v>
          </cell>
          <cell r="BV1770">
            <v>0</v>
          </cell>
          <cell r="BX1770">
            <v>0</v>
          </cell>
          <cell r="CV1770">
            <v>0</v>
          </cell>
          <cell r="CW1770">
            <v>0</v>
          </cell>
        </row>
        <row r="1771">
          <cell r="B1771" t="str">
            <v>อช.ถ้ำปลา-น้ำตกผาเสื่อ</v>
          </cell>
          <cell r="O1771">
            <v>1</v>
          </cell>
          <cell r="P1771">
            <v>1</v>
          </cell>
          <cell r="S1771">
            <v>0</v>
          </cell>
          <cell r="V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N1771">
            <v>3</v>
          </cell>
          <cell r="AO1771">
            <v>2</v>
          </cell>
          <cell r="AP1771">
            <v>36</v>
          </cell>
          <cell r="BU1771">
            <v>244996.75</v>
          </cell>
          <cell r="BV1771">
            <v>0</v>
          </cell>
          <cell r="BX1771">
            <v>0</v>
          </cell>
          <cell r="CV1771">
            <v>0</v>
          </cell>
          <cell r="CW1771">
            <v>0</v>
          </cell>
        </row>
        <row r="1772">
          <cell r="B1772" t="str">
            <v>อช.ศรีน่าน</v>
          </cell>
          <cell r="O1772">
            <v>1</v>
          </cell>
          <cell r="P1772">
            <v>0</v>
          </cell>
          <cell r="S1772">
            <v>0</v>
          </cell>
          <cell r="V1772">
            <v>1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N1772">
            <v>0</v>
          </cell>
          <cell r="AO1772">
            <v>0</v>
          </cell>
          <cell r="AP1772">
            <v>0</v>
          </cell>
          <cell r="BU1772">
            <v>0</v>
          </cell>
          <cell r="BV1772">
            <v>3200</v>
          </cell>
          <cell r="BX1772">
            <v>2</v>
          </cell>
          <cell r="CV1772">
            <v>1</v>
          </cell>
          <cell r="CW1772">
            <v>0</v>
          </cell>
        </row>
        <row r="1773">
          <cell r="B1773" t="str">
            <v>อช.ศรีน่าน</v>
          </cell>
          <cell r="O1773">
            <v>1</v>
          </cell>
          <cell r="P1773">
            <v>0</v>
          </cell>
          <cell r="S1773">
            <v>0</v>
          </cell>
          <cell r="V1773">
            <v>1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N1773">
            <v>0</v>
          </cell>
          <cell r="AO1773">
            <v>0</v>
          </cell>
          <cell r="AP1773">
            <v>0</v>
          </cell>
          <cell r="BU1773">
            <v>0</v>
          </cell>
          <cell r="BV1773">
            <v>280</v>
          </cell>
          <cell r="BX1773">
            <v>0</v>
          </cell>
          <cell r="CV1773">
            <v>1</v>
          </cell>
          <cell r="CW1773">
            <v>0</v>
          </cell>
        </row>
        <row r="1774">
          <cell r="B1774" t="str">
            <v>อช.ออบหลวง</v>
          </cell>
          <cell r="O1774">
            <v>3</v>
          </cell>
          <cell r="P1774">
            <v>0</v>
          </cell>
          <cell r="S1774">
            <v>1</v>
          </cell>
          <cell r="V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6</v>
          </cell>
          <cell r="AH1774">
            <v>0.59</v>
          </cell>
          <cell r="AN1774">
            <v>0</v>
          </cell>
          <cell r="AO1774">
            <v>0</v>
          </cell>
          <cell r="AP1774">
            <v>0</v>
          </cell>
          <cell r="BU1774">
            <v>0</v>
          </cell>
          <cell r="BV1774">
            <v>41300</v>
          </cell>
          <cell r="BX1774">
            <v>0</v>
          </cell>
          <cell r="CV1774">
            <v>0</v>
          </cell>
          <cell r="CW1774">
            <v>0</v>
          </cell>
        </row>
        <row r="1775">
          <cell r="B1775" t="str">
            <v>สปป.3 (ภาคเหนือ)</v>
          </cell>
          <cell r="O1775">
            <v>1</v>
          </cell>
          <cell r="P1775">
            <v>0</v>
          </cell>
          <cell r="S1775">
            <v>0</v>
          </cell>
          <cell r="V1775">
            <v>1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N1775">
            <v>0</v>
          </cell>
          <cell r="AO1775">
            <v>0</v>
          </cell>
          <cell r="AP1775">
            <v>0</v>
          </cell>
          <cell r="BU1775">
            <v>0</v>
          </cell>
          <cell r="BV1775">
            <v>5684</v>
          </cell>
          <cell r="BX1775">
            <v>0</v>
          </cell>
          <cell r="CV1775">
            <v>0</v>
          </cell>
          <cell r="CW1775">
            <v>20</v>
          </cell>
        </row>
        <row r="1776">
          <cell r="B1776" t="str">
            <v>อช.แม่จริม</v>
          </cell>
          <cell r="O1776">
            <v>0</v>
          </cell>
          <cell r="P1776">
            <v>1</v>
          </cell>
          <cell r="S1776">
            <v>0</v>
          </cell>
          <cell r="V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N1776">
            <v>5</v>
          </cell>
          <cell r="AO1776">
            <v>0</v>
          </cell>
          <cell r="AP1776">
            <v>0</v>
          </cell>
          <cell r="BU1776">
            <v>273521</v>
          </cell>
          <cell r="BV1776">
            <v>0</v>
          </cell>
          <cell r="BX1776">
            <v>0</v>
          </cell>
          <cell r="CV1776">
            <v>0</v>
          </cell>
          <cell r="CW1776">
            <v>0</v>
          </cell>
        </row>
        <row r="1777">
          <cell r="B1777" t="str">
            <v>อช.แม่จริม</v>
          </cell>
          <cell r="O1777">
            <v>0</v>
          </cell>
          <cell r="P1777">
            <v>0</v>
          </cell>
          <cell r="S1777">
            <v>1</v>
          </cell>
          <cell r="V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20</v>
          </cell>
          <cell r="AF1777">
            <v>0.82</v>
          </cell>
          <cell r="AG1777">
            <v>0</v>
          </cell>
          <cell r="AH1777">
            <v>0</v>
          </cell>
          <cell r="AN1777">
            <v>0</v>
          </cell>
          <cell r="AO1777">
            <v>0</v>
          </cell>
          <cell r="AP1777">
            <v>0</v>
          </cell>
          <cell r="BU1777">
            <v>0</v>
          </cell>
          <cell r="BV1777">
            <v>4920</v>
          </cell>
          <cell r="BX1777">
            <v>0</v>
          </cell>
          <cell r="CV1777">
            <v>0</v>
          </cell>
          <cell r="CW1777">
            <v>0</v>
          </cell>
        </row>
        <row r="1778">
          <cell r="B1778" t="str">
            <v>อช.ศรีลานนา</v>
          </cell>
          <cell r="O1778">
            <v>0</v>
          </cell>
          <cell r="P1778">
            <v>1</v>
          </cell>
          <cell r="S1778">
            <v>0</v>
          </cell>
          <cell r="V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N1778">
            <v>4</v>
          </cell>
          <cell r="AO1778">
            <v>2</v>
          </cell>
          <cell r="AP1778">
            <v>72</v>
          </cell>
          <cell r="BU1778">
            <v>319382.95</v>
          </cell>
          <cell r="BV1778">
            <v>0</v>
          </cell>
          <cell r="BX1778">
            <v>0</v>
          </cell>
          <cell r="CV1778">
            <v>0</v>
          </cell>
          <cell r="CW1778">
            <v>0</v>
          </cell>
        </row>
        <row r="1779">
          <cell r="B1779" t="str">
            <v>อช.แม่ตะไคร้</v>
          </cell>
          <cell r="O1779">
            <v>1</v>
          </cell>
          <cell r="P1779">
            <v>1</v>
          </cell>
          <cell r="S1779">
            <v>0</v>
          </cell>
          <cell r="V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N1779">
            <v>2</v>
          </cell>
          <cell r="AO1779">
            <v>1</v>
          </cell>
          <cell r="AP1779">
            <v>19</v>
          </cell>
          <cell r="BU1779">
            <v>172312</v>
          </cell>
          <cell r="BV1779">
            <v>0</v>
          </cell>
          <cell r="BX1779">
            <v>0</v>
          </cell>
          <cell r="CV1779">
            <v>0</v>
          </cell>
          <cell r="CW1779">
            <v>0</v>
          </cell>
        </row>
        <row r="1780">
          <cell r="B1780" t="str">
            <v>อช.ผาแดง</v>
          </cell>
          <cell r="O1780">
            <v>1</v>
          </cell>
          <cell r="P1780">
            <v>1</v>
          </cell>
          <cell r="S1780">
            <v>0</v>
          </cell>
          <cell r="V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N1780">
            <v>3</v>
          </cell>
          <cell r="AO1780">
            <v>3</v>
          </cell>
          <cell r="AP1780">
            <v>12</v>
          </cell>
          <cell r="BU1780">
            <v>97730</v>
          </cell>
          <cell r="BV1780">
            <v>0</v>
          </cell>
          <cell r="BX1780">
            <v>0</v>
          </cell>
          <cell r="CV1780">
            <v>0</v>
          </cell>
          <cell r="CW1780">
            <v>0</v>
          </cell>
        </row>
        <row r="1781">
          <cell r="B1781" t="str">
            <v>อช.สาละวิน</v>
          </cell>
          <cell r="O1781">
            <v>0</v>
          </cell>
          <cell r="P1781">
            <v>0</v>
          </cell>
          <cell r="S1781">
            <v>1</v>
          </cell>
          <cell r="V1781">
            <v>0</v>
          </cell>
          <cell r="AA1781">
            <v>15</v>
          </cell>
          <cell r="AB1781">
            <v>0.39</v>
          </cell>
          <cell r="AC1781">
            <v>0</v>
          </cell>
          <cell r="AD1781">
            <v>0</v>
          </cell>
          <cell r="AE1781">
            <v>10</v>
          </cell>
          <cell r="AF1781">
            <v>0.36</v>
          </cell>
          <cell r="AG1781">
            <v>0</v>
          </cell>
          <cell r="AH1781">
            <v>0</v>
          </cell>
          <cell r="AN1781">
            <v>0</v>
          </cell>
          <cell r="AO1781">
            <v>0</v>
          </cell>
          <cell r="AP1781">
            <v>0</v>
          </cell>
          <cell r="BU1781">
            <v>0</v>
          </cell>
          <cell r="BV1781">
            <v>3000</v>
          </cell>
          <cell r="BX1781">
            <v>0</v>
          </cell>
          <cell r="CV1781">
            <v>0</v>
          </cell>
          <cell r="CW1781">
            <v>0</v>
          </cell>
        </row>
        <row r="1782">
          <cell r="B1782">
            <v>0</v>
          </cell>
          <cell r="O1782">
            <v>0</v>
          </cell>
          <cell r="P1782">
            <v>0</v>
          </cell>
          <cell r="S1782">
            <v>0</v>
          </cell>
          <cell r="V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N1782">
            <v>0</v>
          </cell>
          <cell r="AO1782">
            <v>0</v>
          </cell>
          <cell r="AP1782">
            <v>0</v>
          </cell>
          <cell r="BU1782">
            <v>0</v>
          </cell>
          <cell r="BV1782">
            <v>0</v>
          </cell>
          <cell r="BX1782">
            <v>0</v>
          </cell>
          <cell r="CV1782">
            <v>0</v>
          </cell>
          <cell r="CW1782">
            <v>0</v>
          </cell>
        </row>
        <row r="1783">
          <cell r="B1783">
            <v>0</v>
          </cell>
          <cell r="O1783">
            <v>0</v>
          </cell>
          <cell r="P1783">
            <v>0</v>
          </cell>
          <cell r="S1783">
            <v>0</v>
          </cell>
          <cell r="V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N1783">
            <v>0</v>
          </cell>
          <cell r="AO1783">
            <v>0</v>
          </cell>
          <cell r="AP1783">
            <v>0</v>
          </cell>
          <cell r="BU1783">
            <v>0</v>
          </cell>
          <cell r="BV1783">
            <v>0</v>
          </cell>
          <cell r="BX1783">
            <v>0</v>
          </cell>
          <cell r="CV1783">
            <v>0</v>
          </cell>
          <cell r="CW1783">
            <v>0</v>
          </cell>
        </row>
        <row r="1784">
          <cell r="B1784">
            <v>0</v>
          </cell>
          <cell r="O1784">
            <v>0</v>
          </cell>
          <cell r="P1784">
            <v>0</v>
          </cell>
          <cell r="S1784">
            <v>0</v>
          </cell>
          <cell r="V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N1784">
            <v>0</v>
          </cell>
          <cell r="AO1784">
            <v>0</v>
          </cell>
          <cell r="AP1784">
            <v>0</v>
          </cell>
          <cell r="BU1784">
            <v>0</v>
          </cell>
          <cell r="BV1784">
            <v>0</v>
          </cell>
          <cell r="BX1784">
            <v>0</v>
          </cell>
          <cell r="CV1784">
            <v>0</v>
          </cell>
          <cell r="CW1784">
            <v>0</v>
          </cell>
        </row>
        <row r="1785">
          <cell r="B1785">
            <v>0</v>
          </cell>
          <cell r="O1785">
            <v>0</v>
          </cell>
          <cell r="P1785">
            <v>0</v>
          </cell>
          <cell r="S1785">
            <v>0</v>
          </cell>
          <cell r="V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N1785">
            <v>0</v>
          </cell>
          <cell r="AO1785">
            <v>0</v>
          </cell>
          <cell r="AP1785">
            <v>0</v>
          </cell>
          <cell r="BU1785">
            <v>0</v>
          </cell>
          <cell r="BV1785">
            <v>0</v>
          </cell>
          <cell r="BX1785">
            <v>0</v>
          </cell>
          <cell r="CV1785">
            <v>0</v>
          </cell>
          <cell r="CW1785">
            <v>0</v>
          </cell>
        </row>
        <row r="1786">
          <cell r="B1786">
            <v>0</v>
          </cell>
          <cell r="O1786">
            <v>0</v>
          </cell>
          <cell r="P1786">
            <v>0</v>
          </cell>
          <cell r="S1786">
            <v>0</v>
          </cell>
          <cell r="V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N1786">
            <v>0</v>
          </cell>
          <cell r="AO1786">
            <v>0</v>
          </cell>
          <cell r="AP1786">
            <v>0</v>
          </cell>
          <cell r="BU1786">
            <v>0</v>
          </cell>
          <cell r="BV1786">
            <v>0</v>
          </cell>
          <cell r="BX1786">
            <v>0</v>
          </cell>
          <cell r="CV1786">
            <v>0</v>
          </cell>
          <cell r="CW1786">
            <v>0</v>
          </cell>
        </row>
        <row r="1787">
          <cell r="B1787">
            <v>0</v>
          </cell>
          <cell r="O1787">
            <v>0</v>
          </cell>
          <cell r="P1787">
            <v>0</v>
          </cell>
          <cell r="S1787">
            <v>0</v>
          </cell>
          <cell r="V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N1787">
            <v>0</v>
          </cell>
          <cell r="AO1787">
            <v>0</v>
          </cell>
          <cell r="AP1787">
            <v>0</v>
          </cell>
          <cell r="BU1787">
            <v>0</v>
          </cell>
          <cell r="BV1787">
            <v>0</v>
          </cell>
          <cell r="BX1787">
            <v>0</v>
          </cell>
          <cell r="CV1787">
            <v>0</v>
          </cell>
          <cell r="CW1787">
            <v>0</v>
          </cell>
        </row>
        <row r="1788">
          <cell r="B1788">
            <v>0</v>
          </cell>
          <cell r="O1788">
            <v>0</v>
          </cell>
          <cell r="P1788">
            <v>0</v>
          </cell>
          <cell r="S1788">
            <v>0</v>
          </cell>
          <cell r="V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N1788">
            <v>0</v>
          </cell>
          <cell r="AO1788">
            <v>0</v>
          </cell>
          <cell r="AP1788">
            <v>0</v>
          </cell>
          <cell r="BU1788">
            <v>0</v>
          </cell>
          <cell r="BV1788">
            <v>0</v>
          </cell>
          <cell r="BX1788">
            <v>0</v>
          </cell>
          <cell r="CV1788">
            <v>0</v>
          </cell>
          <cell r="CW1788">
            <v>0</v>
          </cell>
        </row>
        <row r="1789">
          <cell r="B1789">
            <v>0</v>
          </cell>
          <cell r="O1789">
            <v>0</v>
          </cell>
          <cell r="P1789">
            <v>0</v>
          </cell>
          <cell r="S1789">
            <v>0</v>
          </cell>
          <cell r="V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N1789">
            <v>0</v>
          </cell>
          <cell r="AO1789">
            <v>0</v>
          </cell>
          <cell r="AP1789">
            <v>0</v>
          </cell>
          <cell r="BU1789">
            <v>0</v>
          </cell>
          <cell r="BV1789">
            <v>0</v>
          </cell>
          <cell r="BX1789">
            <v>0</v>
          </cell>
          <cell r="CV1789">
            <v>0</v>
          </cell>
          <cell r="CW1789">
            <v>0</v>
          </cell>
        </row>
        <row r="1790">
          <cell r="B1790">
            <v>0</v>
          </cell>
          <cell r="O1790">
            <v>0</v>
          </cell>
          <cell r="P1790">
            <v>0</v>
          </cell>
          <cell r="S1790">
            <v>0</v>
          </cell>
          <cell r="V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N1790">
            <v>0</v>
          </cell>
          <cell r="AO1790">
            <v>0</v>
          </cell>
          <cell r="AP1790">
            <v>0</v>
          </cell>
          <cell r="BU1790">
            <v>0</v>
          </cell>
          <cell r="BV1790">
            <v>0</v>
          </cell>
          <cell r="BX1790">
            <v>0</v>
          </cell>
          <cell r="CV1790">
            <v>0</v>
          </cell>
          <cell r="CW1790">
            <v>0</v>
          </cell>
        </row>
        <row r="1791">
          <cell r="B1791">
            <v>0</v>
          </cell>
          <cell r="O1791">
            <v>0</v>
          </cell>
          <cell r="P1791">
            <v>0</v>
          </cell>
          <cell r="S1791">
            <v>0</v>
          </cell>
          <cell r="V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N1791">
            <v>0</v>
          </cell>
          <cell r="AO1791">
            <v>0</v>
          </cell>
          <cell r="AP1791">
            <v>0</v>
          </cell>
          <cell r="BU1791">
            <v>0</v>
          </cell>
          <cell r="BV1791">
            <v>0</v>
          </cell>
          <cell r="BX1791">
            <v>0</v>
          </cell>
          <cell r="CV1791">
            <v>0</v>
          </cell>
          <cell r="CW1791">
            <v>0</v>
          </cell>
        </row>
        <row r="1792">
          <cell r="B1792">
            <v>0</v>
          </cell>
          <cell r="O1792">
            <v>0</v>
          </cell>
          <cell r="P1792">
            <v>0</v>
          </cell>
          <cell r="S1792">
            <v>0</v>
          </cell>
          <cell r="V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N1792">
            <v>0</v>
          </cell>
          <cell r="AO1792">
            <v>0</v>
          </cell>
          <cell r="AP1792">
            <v>0</v>
          </cell>
          <cell r="BU1792">
            <v>0</v>
          </cell>
          <cell r="BV1792">
            <v>0</v>
          </cell>
          <cell r="BX1792">
            <v>0</v>
          </cell>
          <cell r="CV1792">
            <v>0</v>
          </cell>
          <cell r="CW1792">
            <v>0</v>
          </cell>
        </row>
        <row r="1793">
          <cell r="B1793">
            <v>0</v>
          </cell>
          <cell r="O1793">
            <v>0</v>
          </cell>
          <cell r="P1793">
            <v>0</v>
          </cell>
          <cell r="S1793">
            <v>0</v>
          </cell>
          <cell r="V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N1793">
            <v>0</v>
          </cell>
          <cell r="AO1793">
            <v>0</v>
          </cell>
          <cell r="AP1793">
            <v>0</v>
          </cell>
          <cell r="BU1793">
            <v>0</v>
          </cell>
          <cell r="BV1793">
            <v>0</v>
          </cell>
          <cell r="BX1793">
            <v>0</v>
          </cell>
          <cell r="CV1793">
            <v>0</v>
          </cell>
          <cell r="CW1793">
            <v>0</v>
          </cell>
        </row>
        <row r="1794">
          <cell r="B1794">
            <v>0</v>
          </cell>
          <cell r="O1794">
            <v>0</v>
          </cell>
          <cell r="P1794">
            <v>0</v>
          </cell>
          <cell r="S1794">
            <v>0</v>
          </cell>
          <cell r="V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N1794">
            <v>0</v>
          </cell>
          <cell r="AO1794">
            <v>0</v>
          </cell>
          <cell r="AP1794">
            <v>0</v>
          </cell>
          <cell r="BU1794">
            <v>0</v>
          </cell>
          <cell r="BV1794">
            <v>0</v>
          </cell>
          <cell r="BX1794">
            <v>0</v>
          </cell>
          <cell r="CV1794">
            <v>0</v>
          </cell>
          <cell r="CW1794">
            <v>0</v>
          </cell>
        </row>
        <row r="1795">
          <cell r="B1795">
            <v>0</v>
          </cell>
          <cell r="O1795">
            <v>0</v>
          </cell>
          <cell r="P1795">
            <v>0</v>
          </cell>
          <cell r="S1795">
            <v>0</v>
          </cell>
          <cell r="V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N1795">
            <v>0</v>
          </cell>
          <cell r="AO1795">
            <v>0</v>
          </cell>
          <cell r="AP1795">
            <v>0</v>
          </cell>
          <cell r="BU1795">
            <v>0</v>
          </cell>
          <cell r="BV1795">
            <v>0</v>
          </cell>
          <cell r="BX1795">
            <v>0</v>
          </cell>
          <cell r="CV1795">
            <v>0</v>
          </cell>
          <cell r="CW1795">
            <v>0</v>
          </cell>
        </row>
        <row r="1796">
          <cell r="B1796">
            <v>0</v>
          </cell>
          <cell r="O1796">
            <v>0</v>
          </cell>
          <cell r="P1796">
            <v>0</v>
          </cell>
          <cell r="S1796">
            <v>0</v>
          </cell>
          <cell r="V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N1796">
            <v>0</v>
          </cell>
          <cell r="AO1796">
            <v>0</v>
          </cell>
          <cell r="AP1796">
            <v>0</v>
          </cell>
          <cell r="BU1796">
            <v>0</v>
          </cell>
          <cell r="BV1796">
            <v>0</v>
          </cell>
          <cell r="BX1796">
            <v>0</v>
          </cell>
          <cell r="CV1796">
            <v>0</v>
          </cell>
          <cell r="CW1796">
            <v>0</v>
          </cell>
        </row>
        <row r="1797">
          <cell r="B1797">
            <v>0</v>
          </cell>
          <cell r="O1797">
            <v>0</v>
          </cell>
          <cell r="P1797">
            <v>0</v>
          </cell>
          <cell r="S1797">
            <v>0</v>
          </cell>
          <cell r="V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N1797">
            <v>0</v>
          </cell>
          <cell r="AO1797">
            <v>0</v>
          </cell>
          <cell r="AP1797">
            <v>0</v>
          </cell>
          <cell r="BU1797">
            <v>0</v>
          </cell>
          <cell r="BV1797">
            <v>0</v>
          </cell>
          <cell r="BX1797">
            <v>0</v>
          </cell>
          <cell r="CV1797">
            <v>0</v>
          </cell>
          <cell r="CW1797">
            <v>0</v>
          </cell>
        </row>
        <row r="1798">
          <cell r="B1798">
            <v>0</v>
          </cell>
          <cell r="O1798">
            <v>0</v>
          </cell>
          <cell r="P1798">
            <v>0</v>
          </cell>
          <cell r="S1798">
            <v>0</v>
          </cell>
          <cell r="V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N1798">
            <v>0</v>
          </cell>
          <cell r="AO1798">
            <v>0</v>
          </cell>
          <cell r="AP1798">
            <v>0</v>
          </cell>
          <cell r="BU1798">
            <v>0</v>
          </cell>
          <cell r="BV1798">
            <v>0</v>
          </cell>
          <cell r="BX1798">
            <v>0</v>
          </cell>
          <cell r="CV1798">
            <v>0</v>
          </cell>
          <cell r="CW1798">
            <v>0</v>
          </cell>
        </row>
        <row r="1799">
          <cell r="B1799">
            <v>0</v>
          </cell>
          <cell r="O1799">
            <v>0</v>
          </cell>
          <cell r="P1799">
            <v>0</v>
          </cell>
          <cell r="S1799">
            <v>0</v>
          </cell>
          <cell r="V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N1799">
            <v>0</v>
          </cell>
          <cell r="AO1799">
            <v>0</v>
          </cell>
          <cell r="AP1799">
            <v>0</v>
          </cell>
          <cell r="BU1799">
            <v>0</v>
          </cell>
          <cell r="BV1799">
            <v>0</v>
          </cell>
          <cell r="BX1799">
            <v>0</v>
          </cell>
          <cell r="CV1799">
            <v>0</v>
          </cell>
          <cell r="CW1799">
            <v>0</v>
          </cell>
        </row>
        <row r="1800">
          <cell r="B1800">
            <v>0</v>
          </cell>
          <cell r="O1800">
            <v>0</v>
          </cell>
          <cell r="P1800">
            <v>0</v>
          </cell>
          <cell r="S1800">
            <v>0</v>
          </cell>
          <cell r="V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N1800">
            <v>0</v>
          </cell>
          <cell r="AO1800">
            <v>0</v>
          </cell>
          <cell r="AP1800">
            <v>0</v>
          </cell>
          <cell r="BU1800">
            <v>0</v>
          </cell>
          <cell r="BV1800">
            <v>0</v>
          </cell>
          <cell r="BX1800">
            <v>0</v>
          </cell>
          <cell r="CV1800">
            <v>0</v>
          </cell>
          <cell r="CW1800">
            <v>0</v>
          </cell>
        </row>
        <row r="1801">
          <cell r="B1801">
            <v>0</v>
          </cell>
          <cell r="O1801">
            <v>0</v>
          </cell>
          <cell r="P1801">
            <v>0</v>
          </cell>
          <cell r="S1801">
            <v>0</v>
          </cell>
          <cell r="V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N1801">
            <v>0</v>
          </cell>
          <cell r="AO1801">
            <v>0</v>
          </cell>
          <cell r="AP1801">
            <v>0</v>
          </cell>
          <cell r="BU1801">
            <v>0</v>
          </cell>
          <cell r="BV1801">
            <v>0</v>
          </cell>
          <cell r="BX1801">
            <v>0</v>
          </cell>
          <cell r="CV1801">
            <v>0</v>
          </cell>
          <cell r="CW1801">
            <v>0</v>
          </cell>
        </row>
        <row r="1802">
          <cell r="B1802">
            <v>0</v>
          </cell>
          <cell r="O1802">
            <v>0</v>
          </cell>
          <cell r="P1802">
            <v>0</v>
          </cell>
          <cell r="S1802">
            <v>0</v>
          </cell>
          <cell r="V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N1802">
            <v>0</v>
          </cell>
          <cell r="AO1802">
            <v>0</v>
          </cell>
          <cell r="AP1802">
            <v>0</v>
          </cell>
          <cell r="BU1802">
            <v>0</v>
          </cell>
          <cell r="BV1802">
            <v>0</v>
          </cell>
          <cell r="BX1802">
            <v>0</v>
          </cell>
          <cell r="CV1802">
            <v>0</v>
          </cell>
          <cell r="CW1802">
            <v>0</v>
          </cell>
        </row>
        <row r="1803">
          <cell r="B1803">
            <v>0</v>
          </cell>
          <cell r="O1803">
            <v>0</v>
          </cell>
          <cell r="P1803">
            <v>0</v>
          </cell>
          <cell r="S1803">
            <v>0</v>
          </cell>
          <cell r="V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N1803">
            <v>0</v>
          </cell>
          <cell r="AO1803">
            <v>0</v>
          </cell>
          <cell r="AP1803">
            <v>0</v>
          </cell>
          <cell r="BU1803">
            <v>0</v>
          </cell>
          <cell r="BV1803">
            <v>0</v>
          </cell>
          <cell r="BX1803">
            <v>0</v>
          </cell>
          <cell r="CV1803">
            <v>0</v>
          </cell>
          <cell r="CW1803">
            <v>0</v>
          </cell>
        </row>
        <row r="1804">
          <cell r="B1804">
            <v>0</v>
          </cell>
          <cell r="O1804">
            <v>0</v>
          </cell>
          <cell r="P1804">
            <v>0</v>
          </cell>
          <cell r="S1804">
            <v>0</v>
          </cell>
          <cell r="V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N1804">
            <v>0</v>
          </cell>
          <cell r="AO1804">
            <v>0</v>
          </cell>
          <cell r="AP1804">
            <v>0</v>
          </cell>
          <cell r="BU1804">
            <v>0</v>
          </cell>
          <cell r="BV1804">
            <v>0</v>
          </cell>
          <cell r="BX1804">
            <v>0</v>
          </cell>
          <cell r="CV1804">
            <v>0</v>
          </cell>
          <cell r="CW1804">
            <v>0</v>
          </cell>
        </row>
        <row r="1805">
          <cell r="B1805">
            <v>0</v>
          </cell>
          <cell r="O1805">
            <v>0</v>
          </cell>
          <cell r="P1805">
            <v>0</v>
          </cell>
          <cell r="S1805">
            <v>0</v>
          </cell>
          <cell r="V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N1805">
            <v>0</v>
          </cell>
          <cell r="AO1805">
            <v>0</v>
          </cell>
          <cell r="AP1805">
            <v>0</v>
          </cell>
          <cell r="BU1805">
            <v>0</v>
          </cell>
          <cell r="BV1805">
            <v>0</v>
          </cell>
          <cell r="BX1805">
            <v>0</v>
          </cell>
          <cell r="CV1805">
            <v>0</v>
          </cell>
          <cell r="CW1805">
            <v>0</v>
          </cell>
        </row>
        <row r="1806">
          <cell r="B1806">
            <v>0</v>
          </cell>
          <cell r="O1806">
            <v>0</v>
          </cell>
          <cell r="P1806">
            <v>0</v>
          </cell>
          <cell r="S1806">
            <v>0</v>
          </cell>
          <cell r="V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N1806">
            <v>0</v>
          </cell>
          <cell r="AO1806">
            <v>0</v>
          </cell>
          <cell r="AP1806">
            <v>0</v>
          </cell>
          <cell r="BU1806">
            <v>0</v>
          </cell>
          <cell r="BV1806">
            <v>0</v>
          </cell>
          <cell r="BX1806">
            <v>0</v>
          </cell>
          <cell r="CV1806">
            <v>0</v>
          </cell>
          <cell r="CW1806">
            <v>0</v>
          </cell>
        </row>
        <row r="1807">
          <cell r="B1807">
            <v>0</v>
          </cell>
          <cell r="O1807">
            <v>0</v>
          </cell>
          <cell r="P1807">
            <v>0</v>
          </cell>
          <cell r="S1807">
            <v>0</v>
          </cell>
          <cell r="V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N1807">
            <v>0</v>
          </cell>
          <cell r="AO1807">
            <v>0</v>
          </cell>
          <cell r="AP1807">
            <v>0</v>
          </cell>
          <cell r="BU1807">
            <v>0</v>
          </cell>
          <cell r="BV1807">
            <v>0</v>
          </cell>
          <cell r="BX1807">
            <v>0</v>
          </cell>
          <cell r="CV1807">
            <v>0</v>
          </cell>
          <cell r="CW1807">
            <v>0</v>
          </cell>
        </row>
        <row r="1808">
          <cell r="B1808">
            <v>0</v>
          </cell>
          <cell r="O1808">
            <v>0</v>
          </cell>
          <cell r="P1808">
            <v>0</v>
          </cell>
          <cell r="S1808">
            <v>0</v>
          </cell>
          <cell r="V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N1808">
            <v>0</v>
          </cell>
          <cell r="AO1808">
            <v>0</v>
          </cell>
          <cell r="AP1808">
            <v>0</v>
          </cell>
          <cell r="BU1808">
            <v>0</v>
          </cell>
          <cell r="BV1808">
            <v>0</v>
          </cell>
          <cell r="BX1808">
            <v>0</v>
          </cell>
          <cell r="CV1808">
            <v>0</v>
          </cell>
          <cell r="CW1808">
            <v>0</v>
          </cell>
        </row>
        <row r="1809">
          <cell r="B1809">
            <v>0</v>
          </cell>
          <cell r="O1809">
            <v>0</v>
          </cell>
          <cell r="P1809">
            <v>0</v>
          </cell>
          <cell r="S1809">
            <v>0</v>
          </cell>
          <cell r="V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N1809">
            <v>0</v>
          </cell>
          <cell r="AO1809">
            <v>0</v>
          </cell>
          <cell r="AP1809">
            <v>0</v>
          </cell>
          <cell r="BU1809">
            <v>0</v>
          </cell>
          <cell r="BV1809">
            <v>0</v>
          </cell>
          <cell r="BX1809">
            <v>0</v>
          </cell>
          <cell r="CV1809">
            <v>0</v>
          </cell>
          <cell r="CW1809">
            <v>0</v>
          </cell>
        </row>
        <row r="1810">
          <cell r="B1810">
            <v>0</v>
          </cell>
          <cell r="O1810">
            <v>0</v>
          </cell>
          <cell r="P1810">
            <v>0</v>
          </cell>
          <cell r="S1810">
            <v>0</v>
          </cell>
          <cell r="V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N1810">
            <v>0</v>
          </cell>
          <cell r="AO1810">
            <v>0</v>
          </cell>
          <cell r="AP1810">
            <v>0</v>
          </cell>
          <cell r="BU1810">
            <v>0</v>
          </cell>
          <cell r="BV1810">
            <v>0</v>
          </cell>
          <cell r="BX1810">
            <v>0</v>
          </cell>
          <cell r="CV1810">
            <v>0</v>
          </cell>
          <cell r="CW1810">
            <v>0</v>
          </cell>
        </row>
        <row r="1811">
          <cell r="B1811">
            <v>0</v>
          </cell>
          <cell r="O1811">
            <v>0</v>
          </cell>
          <cell r="P1811">
            <v>0</v>
          </cell>
          <cell r="S1811">
            <v>0</v>
          </cell>
          <cell r="V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N1811">
            <v>0</v>
          </cell>
          <cell r="AO1811">
            <v>0</v>
          </cell>
          <cell r="AP1811">
            <v>0</v>
          </cell>
          <cell r="BU1811">
            <v>0</v>
          </cell>
          <cell r="BV1811">
            <v>0</v>
          </cell>
          <cell r="BX1811">
            <v>0</v>
          </cell>
          <cell r="CV1811">
            <v>0</v>
          </cell>
          <cell r="CW1811">
            <v>0</v>
          </cell>
        </row>
        <row r="1812">
          <cell r="B1812">
            <v>0</v>
          </cell>
          <cell r="O1812">
            <v>0</v>
          </cell>
          <cell r="P1812">
            <v>0</v>
          </cell>
          <cell r="S1812">
            <v>0</v>
          </cell>
          <cell r="V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N1812">
            <v>0</v>
          </cell>
          <cell r="AO1812">
            <v>0</v>
          </cell>
          <cell r="AP1812">
            <v>0</v>
          </cell>
          <cell r="BU1812">
            <v>0</v>
          </cell>
          <cell r="BV1812">
            <v>0</v>
          </cell>
          <cell r="BX1812">
            <v>0</v>
          </cell>
          <cell r="CV1812">
            <v>0</v>
          </cell>
          <cell r="CW1812">
            <v>0</v>
          </cell>
        </row>
        <row r="1813">
          <cell r="B1813">
            <v>0</v>
          </cell>
          <cell r="O1813">
            <v>0</v>
          </cell>
          <cell r="P1813">
            <v>0</v>
          </cell>
          <cell r="S1813">
            <v>0</v>
          </cell>
          <cell r="V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N1813">
            <v>0</v>
          </cell>
          <cell r="AO1813">
            <v>0</v>
          </cell>
          <cell r="AP1813">
            <v>0</v>
          </cell>
          <cell r="BU1813">
            <v>0</v>
          </cell>
          <cell r="BV1813">
            <v>0</v>
          </cell>
          <cell r="BX1813">
            <v>0</v>
          </cell>
          <cell r="CV1813">
            <v>0</v>
          </cell>
          <cell r="CW1813">
            <v>0</v>
          </cell>
        </row>
        <row r="1814">
          <cell r="B1814">
            <v>0</v>
          </cell>
          <cell r="O1814">
            <v>0</v>
          </cell>
          <cell r="P1814">
            <v>0</v>
          </cell>
          <cell r="S1814">
            <v>0</v>
          </cell>
          <cell r="V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N1814">
            <v>0</v>
          </cell>
          <cell r="AO1814">
            <v>0</v>
          </cell>
          <cell r="AP1814">
            <v>0</v>
          </cell>
          <cell r="BU1814">
            <v>0</v>
          </cell>
          <cell r="BV1814">
            <v>0</v>
          </cell>
          <cell r="BX1814">
            <v>0</v>
          </cell>
          <cell r="CV1814">
            <v>0</v>
          </cell>
          <cell r="CW1814">
            <v>0</v>
          </cell>
        </row>
        <row r="1815">
          <cell r="B1815">
            <v>0</v>
          </cell>
          <cell r="O1815">
            <v>0</v>
          </cell>
          <cell r="P1815">
            <v>0</v>
          </cell>
          <cell r="S1815">
            <v>0</v>
          </cell>
          <cell r="V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N1815">
            <v>0</v>
          </cell>
          <cell r="AO1815">
            <v>0</v>
          </cell>
          <cell r="AP1815">
            <v>0</v>
          </cell>
          <cell r="BU1815">
            <v>0</v>
          </cell>
          <cell r="BV1815">
            <v>0</v>
          </cell>
          <cell r="BX1815">
            <v>0</v>
          </cell>
          <cell r="CV1815">
            <v>0</v>
          </cell>
          <cell r="CW1815">
            <v>0</v>
          </cell>
        </row>
        <row r="1816">
          <cell r="B1816">
            <v>0</v>
          </cell>
          <cell r="O1816">
            <v>0</v>
          </cell>
          <cell r="P1816">
            <v>0</v>
          </cell>
          <cell r="S1816">
            <v>0</v>
          </cell>
          <cell r="V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N1816">
            <v>0</v>
          </cell>
          <cell r="AO1816">
            <v>0</v>
          </cell>
          <cell r="AP1816">
            <v>0</v>
          </cell>
          <cell r="BU1816">
            <v>0</v>
          </cell>
          <cell r="BV1816">
            <v>0</v>
          </cell>
          <cell r="BX1816">
            <v>0</v>
          </cell>
          <cell r="CV1816">
            <v>0</v>
          </cell>
          <cell r="CW1816">
            <v>0</v>
          </cell>
        </row>
        <row r="1817">
          <cell r="B1817">
            <v>0</v>
          </cell>
          <cell r="O1817">
            <v>0</v>
          </cell>
          <cell r="P1817">
            <v>0</v>
          </cell>
          <cell r="S1817">
            <v>0</v>
          </cell>
          <cell r="V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N1817">
            <v>0</v>
          </cell>
          <cell r="AO1817">
            <v>0</v>
          </cell>
          <cell r="AP1817">
            <v>0</v>
          </cell>
          <cell r="BU1817">
            <v>0</v>
          </cell>
          <cell r="BV1817">
            <v>0</v>
          </cell>
          <cell r="BX1817">
            <v>0</v>
          </cell>
          <cell r="CV1817">
            <v>0</v>
          </cell>
          <cell r="CW1817">
            <v>0</v>
          </cell>
        </row>
        <row r="1818">
          <cell r="B1818">
            <v>0</v>
          </cell>
          <cell r="O1818">
            <v>0</v>
          </cell>
          <cell r="P1818">
            <v>0</v>
          </cell>
          <cell r="S1818">
            <v>0</v>
          </cell>
          <cell r="V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N1818">
            <v>0</v>
          </cell>
          <cell r="AO1818">
            <v>0</v>
          </cell>
          <cell r="AP1818">
            <v>0</v>
          </cell>
          <cell r="BU1818">
            <v>0</v>
          </cell>
          <cell r="BV1818">
            <v>0</v>
          </cell>
          <cell r="BX1818">
            <v>0</v>
          </cell>
          <cell r="CV1818">
            <v>0</v>
          </cell>
          <cell r="CW1818">
            <v>0</v>
          </cell>
        </row>
        <row r="1819">
          <cell r="B1819">
            <v>0</v>
          </cell>
          <cell r="O1819">
            <v>0</v>
          </cell>
          <cell r="P1819">
            <v>0</v>
          </cell>
          <cell r="S1819">
            <v>0</v>
          </cell>
          <cell r="V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N1819">
            <v>0</v>
          </cell>
          <cell r="AO1819">
            <v>0</v>
          </cell>
          <cell r="AP1819">
            <v>0</v>
          </cell>
          <cell r="BU1819">
            <v>0</v>
          </cell>
          <cell r="BV1819">
            <v>0</v>
          </cell>
          <cell r="BX1819">
            <v>0</v>
          </cell>
          <cell r="CV1819">
            <v>0</v>
          </cell>
          <cell r="CW1819">
            <v>0</v>
          </cell>
        </row>
        <row r="1820">
          <cell r="B1820">
            <v>0</v>
          </cell>
          <cell r="O1820">
            <v>0</v>
          </cell>
          <cell r="P1820">
            <v>0</v>
          </cell>
          <cell r="S1820">
            <v>0</v>
          </cell>
          <cell r="V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N1820">
            <v>0</v>
          </cell>
          <cell r="AO1820">
            <v>0</v>
          </cell>
          <cell r="AP1820">
            <v>0</v>
          </cell>
          <cell r="BU1820">
            <v>0</v>
          </cell>
          <cell r="BV1820">
            <v>0</v>
          </cell>
          <cell r="BX1820">
            <v>0</v>
          </cell>
          <cell r="CV1820">
            <v>0</v>
          </cell>
          <cell r="CW1820">
            <v>0</v>
          </cell>
        </row>
        <row r="1821">
          <cell r="B1821">
            <v>0</v>
          </cell>
          <cell r="O1821">
            <v>0</v>
          </cell>
          <cell r="P1821">
            <v>0</v>
          </cell>
          <cell r="S1821">
            <v>0</v>
          </cell>
          <cell r="V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N1821">
            <v>0</v>
          </cell>
          <cell r="AO1821">
            <v>0</v>
          </cell>
          <cell r="AP1821">
            <v>0</v>
          </cell>
          <cell r="BU1821">
            <v>0</v>
          </cell>
          <cell r="BV1821">
            <v>0</v>
          </cell>
          <cell r="BX1821">
            <v>0</v>
          </cell>
          <cell r="CV1821">
            <v>0</v>
          </cell>
          <cell r="CW1821">
            <v>0</v>
          </cell>
        </row>
        <row r="1822">
          <cell r="B1822">
            <v>0</v>
          </cell>
          <cell r="O1822">
            <v>0</v>
          </cell>
          <cell r="P1822">
            <v>0</v>
          </cell>
          <cell r="S1822">
            <v>0</v>
          </cell>
          <cell r="V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N1822">
            <v>0</v>
          </cell>
          <cell r="AO1822">
            <v>0</v>
          </cell>
          <cell r="AP1822">
            <v>0</v>
          </cell>
          <cell r="BU1822">
            <v>0</v>
          </cell>
          <cell r="BV1822">
            <v>0</v>
          </cell>
          <cell r="BX1822">
            <v>0</v>
          </cell>
          <cell r="CV1822">
            <v>0</v>
          </cell>
          <cell r="CW1822">
            <v>0</v>
          </cell>
        </row>
        <row r="1823">
          <cell r="B1823">
            <v>0</v>
          </cell>
          <cell r="O1823">
            <v>0</v>
          </cell>
          <cell r="P1823">
            <v>0</v>
          </cell>
          <cell r="S1823">
            <v>0</v>
          </cell>
          <cell r="V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N1823">
            <v>0</v>
          </cell>
          <cell r="AO1823">
            <v>0</v>
          </cell>
          <cell r="AP1823">
            <v>0</v>
          </cell>
          <cell r="BU1823">
            <v>0</v>
          </cell>
          <cell r="BV1823">
            <v>0</v>
          </cell>
          <cell r="BX1823">
            <v>0</v>
          </cell>
          <cell r="CV1823">
            <v>0</v>
          </cell>
          <cell r="CW1823">
            <v>0</v>
          </cell>
        </row>
        <row r="1824">
          <cell r="B1824">
            <v>0</v>
          </cell>
          <cell r="O1824">
            <v>0</v>
          </cell>
          <cell r="P1824">
            <v>0</v>
          </cell>
          <cell r="S1824">
            <v>0</v>
          </cell>
          <cell r="V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N1824">
            <v>0</v>
          </cell>
          <cell r="AO1824">
            <v>0</v>
          </cell>
          <cell r="AP1824">
            <v>0</v>
          </cell>
          <cell r="BU1824">
            <v>0</v>
          </cell>
          <cell r="BV1824">
            <v>0</v>
          </cell>
          <cell r="BX1824">
            <v>0</v>
          </cell>
          <cell r="CV1824">
            <v>0</v>
          </cell>
          <cell r="CW1824">
            <v>0</v>
          </cell>
        </row>
        <row r="1825">
          <cell r="B1825">
            <v>0</v>
          </cell>
          <cell r="O1825">
            <v>0</v>
          </cell>
          <cell r="P1825">
            <v>0</v>
          </cell>
          <cell r="S1825">
            <v>0</v>
          </cell>
          <cell r="V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N1825">
            <v>0</v>
          </cell>
          <cell r="AO1825">
            <v>0</v>
          </cell>
          <cell r="AP1825">
            <v>0</v>
          </cell>
          <cell r="BU1825">
            <v>0</v>
          </cell>
          <cell r="BV1825">
            <v>0</v>
          </cell>
          <cell r="BX1825">
            <v>0</v>
          </cell>
          <cell r="CV1825">
            <v>0</v>
          </cell>
          <cell r="CW1825">
            <v>0</v>
          </cell>
        </row>
        <row r="1826">
          <cell r="B1826">
            <v>0</v>
          </cell>
          <cell r="O1826">
            <v>0</v>
          </cell>
          <cell r="P1826">
            <v>0</v>
          </cell>
          <cell r="S1826">
            <v>0</v>
          </cell>
          <cell r="V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N1826">
            <v>0</v>
          </cell>
          <cell r="AO1826">
            <v>0</v>
          </cell>
          <cell r="AP1826">
            <v>0</v>
          </cell>
          <cell r="BU1826">
            <v>0</v>
          </cell>
          <cell r="BV1826">
            <v>0</v>
          </cell>
          <cell r="BX1826">
            <v>0</v>
          </cell>
          <cell r="CV1826">
            <v>0</v>
          </cell>
          <cell r="CW1826">
            <v>0</v>
          </cell>
        </row>
        <row r="1827">
          <cell r="B1827">
            <v>0</v>
          </cell>
          <cell r="O1827">
            <v>0</v>
          </cell>
          <cell r="P1827">
            <v>0</v>
          </cell>
          <cell r="S1827">
            <v>0</v>
          </cell>
          <cell r="V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N1827">
            <v>0</v>
          </cell>
          <cell r="AO1827">
            <v>0</v>
          </cell>
          <cell r="AP1827">
            <v>0</v>
          </cell>
          <cell r="BU1827">
            <v>0</v>
          </cell>
          <cell r="BV1827">
            <v>0</v>
          </cell>
          <cell r="BX1827">
            <v>0</v>
          </cell>
          <cell r="CV1827">
            <v>0</v>
          </cell>
          <cell r="CW1827">
            <v>0</v>
          </cell>
        </row>
        <row r="1828">
          <cell r="B1828">
            <v>0</v>
          </cell>
          <cell r="O1828">
            <v>0</v>
          </cell>
          <cell r="P1828">
            <v>0</v>
          </cell>
          <cell r="S1828">
            <v>0</v>
          </cell>
          <cell r="V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N1828">
            <v>0</v>
          </cell>
          <cell r="AO1828">
            <v>0</v>
          </cell>
          <cell r="AP1828">
            <v>0</v>
          </cell>
          <cell r="BU1828">
            <v>0</v>
          </cell>
          <cell r="BV1828">
            <v>0</v>
          </cell>
          <cell r="BX1828">
            <v>0</v>
          </cell>
          <cell r="CV1828">
            <v>0</v>
          </cell>
          <cell r="CW1828">
            <v>0</v>
          </cell>
        </row>
        <row r="1829">
          <cell r="B1829">
            <v>0</v>
          </cell>
          <cell r="O1829">
            <v>0</v>
          </cell>
          <cell r="P1829">
            <v>0</v>
          </cell>
          <cell r="S1829">
            <v>0</v>
          </cell>
          <cell r="V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N1829">
            <v>0</v>
          </cell>
          <cell r="AO1829">
            <v>0</v>
          </cell>
          <cell r="AP1829">
            <v>0</v>
          </cell>
          <cell r="BU1829">
            <v>0</v>
          </cell>
          <cell r="BV1829">
            <v>0</v>
          </cell>
          <cell r="BX1829">
            <v>0</v>
          </cell>
          <cell r="CV1829">
            <v>0</v>
          </cell>
          <cell r="CW1829">
            <v>0</v>
          </cell>
        </row>
        <row r="1830">
          <cell r="B1830">
            <v>0</v>
          </cell>
          <cell r="O1830">
            <v>0</v>
          </cell>
          <cell r="P1830">
            <v>0</v>
          </cell>
          <cell r="S1830">
            <v>0</v>
          </cell>
          <cell r="V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N1830">
            <v>0</v>
          </cell>
          <cell r="AO1830">
            <v>0</v>
          </cell>
          <cell r="AP1830">
            <v>0</v>
          </cell>
          <cell r="BU1830">
            <v>0</v>
          </cell>
          <cell r="BV1830">
            <v>0</v>
          </cell>
          <cell r="BX1830">
            <v>0</v>
          </cell>
          <cell r="CV1830">
            <v>0</v>
          </cell>
          <cell r="CW1830">
            <v>0</v>
          </cell>
        </row>
        <row r="1831">
          <cell r="B1831">
            <v>0</v>
          </cell>
          <cell r="O1831">
            <v>0</v>
          </cell>
          <cell r="P1831">
            <v>0</v>
          </cell>
          <cell r="S1831">
            <v>0</v>
          </cell>
          <cell r="V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N1831">
            <v>0</v>
          </cell>
          <cell r="AO1831">
            <v>0</v>
          </cell>
          <cell r="AP1831">
            <v>0</v>
          </cell>
          <cell r="BU1831">
            <v>0</v>
          </cell>
          <cell r="BV1831">
            <v>0</v>
          </cell>
          <cell r="BX1831">
            <v>0</v>
          </cell>
          <cell r="CV1831">
            <v>0</v>
          </cell>
          <cell r="CW1831">
            <v>0</v>
          </cell>
        </row>
        <row r="1832">
          <cell r="B1832">
            <v>0</v>
          </cell>
          <cell r="O1832">
            <v>0</v>
          </cell>
          <cell r="P1832">
            <v>0</v>
          </cell>
          <cell r="S1832">
            <v>0</v>
          </cell>
          <cell r="V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N1832">
            <v>0</v>
          </cell>
          <cell r="AO1832">
            <v>0</v>
          </cell>
          <cell r="AP1832">
            <v>0</v>
          </cell>
          <cell r="BU1832">
            <v>0</v>
          </cell>
          <cell r="BV1832">
            <v>0</v>
          </cell>
          <cell r="BX1832">
            <v>0</v>
          </cell>
          <cell r="CV1832">
            <v>0</v>
          </cell>
          <cell r="CW1832">
            <v>0</v>
          </cell>
        </row>
        <row r="1833">
          <cell r="B1833">
            <v>0</v>
          </cell>
          <cell r="O1833">
            <v>0</v>
          </cell>
          <cell r="P1833">
            <v>0</v>
          </cell>
          <cell r="S1833">
            <v>0</v>
          </cell>
          <cell r="V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N1833">
            <v>0</v>
          </cell>
          <cell r="AO1833">
            <v>0</v>
          </cell>
          <cell r="AP1833">
            <v>0</v>
          </cell>
          <cell r="BU1833">
            <v>0</v>
          </cell>
          <cell r="BV1833">
            <v>0</v>
          </cell>
          <cell r="BX1833">
            <v>0</v>
          </cell>
          <cell r="CV1833">
            <v>0</v>
          </cell>
          <cell r="CW1833">
            <v>0</v>
          </cell>
        </row>
        <row r="1834">
          <cell r="B1834">
            <v>0</v>
          </cell>
          <cell r="O1834">
            <v>0</v>
          </cell>
          <cell r="P1834">
            <v>0</v>
          </cell>
          <cell r="S1834">
            <v>0</v>
          </cell>
          <cell r="V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N1834">
            <v>0</v>
          </cell>
          <cell r="AO1834">
            <v>0</v>
          </cell>
          <cell r="AP1834">
            <v>0</v>
          </cell>
          <cell r="BU1834">
            <v>0</v>
          </cell>
          <cell r="BV1834">
            <v>0</v>
          </cell>
          <cell r="BX1834">
            <v>0</v>
          </cell>
          <cell r="CV1834">
            <v>0</v>
          </cell>
          <cell r="CW1834">
            <v>0</v>
          </cell>
        </row>
        <row r="1835">
          <cell r="B1835">
            <v>0</v>
          </cell>
          <cell r="O1835">
            <v>0</v>
          </cell>
          <cell r="P1835">
            <v>0</v>
          </cell>
          <cell r="S1835">
            <v>0</v>
          </cell>
          <cell r="V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N1835">
            <v>0</v>
          </cell>
          <cell r="AO1835">
            <v>0</v>
          </cell>
          <cell r="AP1835">
            <v>0</v>
          </cell>
          <cell r="BU1835">
            <v>0</v>
          </cell>
          <cell r="BV1835">
            <v>0</v>
          </cell>
          <cell r="BX1835">
            <v>0</v>
          </cell>
          <cell r="CV1835">
            <v>0</v>
          </cell>
          <cell r="CW1835">
            <v>0</v>
          </cell>
        </row>
        <row r="1836">
          <cell r="B1836">
            <v>0</v>
          </cell>
          <cell r="O1836">
            <v>0</v>
          </cell>
          <cell r="P1836">
            <v>0</v>
          </cell>
          <cell r="S1836">
            <v>0</v>
          </cell>
          <cell r="V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N1836">
            <v>0</v>
          </cell>
          <cell r="AO1836">
            <v>0</v>
          </cell>
          <cell r="AP1836">
            <v>0</v>
          </cell>
          <cell r="BU1836">
            <v>0</v>
          </cell>
          <cell r="BV1836">
            <v>0</v>
          </cell>
          <cell r="BX1836">
            <v>0</v>
          </cell>
          <cell r="CV1836">
            <v>0</v>
          </cell>
          <cell r="CW1836">
            <v>0</v>
          </cell>
        </row>
        <row r="1837">
          <cell r="B1837">
            <v>0</v>
          </cell>
          <cell r="O1837">
            <v>0</v>
          </cell>
          <cell r="P1837">
            <v>0</v>
          </cell>
          <cell r="S1837">
            <v>0</v>
          </cell>
          <cell r="V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N1837">
            <v>0</v>
          </cell>
          <cell r="AO1837">
            <v>0</v>
          </cell>
          <cell r="AP1837">
            <v>0</v>
          </cell>
          <cell r="BU1837">
            <v>0</v>
          </cell>
          <cell r="BV1837">
            <v>0</v>
          </cell>
          <cell r="BX1837">
            <v>0</v>
          </cell>
          <cell r="CV1837">
            <v>0</v>
          </cell>
          <cell r="CW1837">
            <v>0</v>
          </cell>
        </row>
        <row r="1838">
          <cell r="B1838">
            <v>0</v>
          </cell>
          <cell r="O1838">
            <v>0</v>
          </cell>
          <cell r="P1838">
            <v>0</v>
          </cell>
          <cell r="S1838">
            <v>0</v>
          </cell>
          <cell r="V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N1838">
            <v>0</v>
          </cell>
          <cell r="AO1838">
            <v>0</v>
          </cell>
          <cell r="AP1838">
            <v>0</v>
          </cell>
          <cell r="BU1838">
            <v>0</v>
          </cell>
          <cell r="BV1838">
            <v>0</v>
          </cell>
          <cell r="BX1838">
            <v>0</v>
          </cell>
          <cell r="CV1838">
            <v>0</v>
          </cell>
          <cell r="CW1838">
            <v>0</v>
          </cell>
        </row>
        <row r="1839">
          <cell r="B1839">
            <v>0</v>
          </cell>
          <cell r="O1839">
            <v>0</v>
          </cell>
          <cell r="P1839">
            <v>0</v>
          </cell>
          <cell r="S1839">
            <v>0</v>
          </cell>
          <cell r="V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N1839">
            <v>0</v>
          </cell>
          <cell r="AO1839">
            <v>0</v>
          </cell>
          <cell r="AP1839">
            <v>0</v>
          </cell>
          <cell r="BU1839">
            <v>0</v>
          </cell>
          <cell r="BV1839">
            <v>0</v>
          </cell>
          <cell r="BX1839">
            <v>0</v>
          </cell>
          <cell r="CV1839">
            <v>0</v>
          </cell>
          <cell r="CW1839">
            <v>0</v>
          </cell>
        </row>
        <row r="1840">
          <cell r="B1840">
            <v>0</v>
          </cell>
          <cell r="O1840">
            <v>0</v>
          </cell>
          <cell r="P1840">
            <v>0</v>
          </cell>
          <cell r="S1840">
            <v>0</v>
          </cell>
          <cell r="V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N1840">
            <v>0</v>
          </cell>
          <cell r="AO1840">
            <v>0</v>
          </cell>
          <cell r="AP1840">
            <v>0</v>
          </cell>
          <cell r="BU1840">
            <v>0</v>
          </cell>
          <cell r="BV1840">
            <v>0</v>
          </cell>
          <cell r="BX1840">
            <v>0</v>
          </cell>
          <cell r="CV1840">
            <v>0</v>
          </cell>
          <cell r="CW1840">
            <v>0</v>
          </cell>
        </row>
        <row r="1841">
          <cell r="B1841">
            <v>0</v>
          </cell>
          <cell r="O1841">
            <v>0</v>
          </cell>
          <cell r="P1841">
            <v>0</v>
          </cell>
          <cell r="S1841">
            <v>0</v>
          </cell>
          <cell r="V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N1841">
            <v>0</v>
          </cell>
          <cell r="AO1841">
            <v>0</v>
          </cell>
          <cell r="AP1841">
            <v>0</v>
          </cell>
          <cell r="BU1841">
            <v>0</v>
          </cell>
          <cell r="BV1841">
            <v>0</v>
          </cell>
          <cell r="BX1841">
            <v>0</v>
          </cell>
          <cell r="CV1841">
            <v>0</v>
          </cell>
          <cell r="CW1841">
            <v>0</v>
          </cell>
        </row>
        <row r="1842">
          <cell r="B1842">
            <v>0</v>
          </cell>
          <cell r="O1842">
            <v>0</v>
          </cell>
          <cell r="P1842">
            <v>0</v>
          </cell>
          <cell r="S1842">
            <v>0</v>
          </cell>
          <cell r="V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N1842">
            <v>0</v>
          </cell>
          <cell r="AO1842">
            <v>0</v>
          </cell>
          <cell r="AP1842">
            <v>0</v>
          </cell>
          <cell r="BU1842">
            <v>0</v>
          </cell>
          <cell r="BV1842">
            <v>0</v>
          </cell>
          <cell r="BX1842">
            <v>0</v>
          </cell>
          <cell r="CV1842">
            <v>0</v>
          </cell>
          <cell r="CW1842">
            <v>0</v>
          </cell>
        </row>
        <row r="1843">
          <cell r="B1843">
            <v>0</v>
          </cell>
          <cell r="O1843">
            <v>0</v>
          </cell>
          <cell r="P1843">
            <v>0</v>
          </cell>
          <cell r="S1843">
            <v>0</v>
          </cell>
          <cell r="V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N1843">
            <v>0</v>
          </cell>
          <cell r="AO1843">
            <v>0</v>
          </cell>
          <cell r="AP1843">
            <v>0</v>
          </cell>
          <cell r="BU1843">
            <v>0</v>
          </cell>
          <cell r="BV1843">
            <v>0</v>
          </cell>
          <cell r="BX1843">
            <v>0</v>
          </cell>
          <cell r="CV1843">
            <v>0</v>
          </cell>
          <cell r="CW1843">
            <v>0</v>
          </cell>
        </row>
        <row r="1844">
          <cell r="B1844">
            <v>0</v>
          </cell>
          <cell r="O1844">
            <v>0</v>
          </cell>
          <cell r="P1844">
            <v>0</v>
          </cell>
          <cell r="S1844">
            <v>0</v>
          </cell>
          <cell r="V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N1844">
            <v>0</v>
          </cell>
          <cell r="AO1844">
            <v>0</v>
          </cell>
          <cell r="AP1844">
            <v>0</v>
          </cell>
          <cell r="BU1844">
            <v>0</v>
          </cell>
          <cell r="BV1844">
            <v>0</v>
          </cell>
          <cell r="BX1844">
            <v>0</v>
          </cell>
          <cell r="CV1844">
            <v>0</v>
          </cell>
          <cell r="CW1844">
            <v>0</v>
          </cell>
        </row>
        <row r="1845">
          <cell r="B1845">
            <v>0</v>
          </cell>
          <cell r="O1845">
            <v>0</v>
          </cell>
          <cell r="P1845">
            <v>0</v>
          </cell>
          <cell r="S1845">
            <v>0</v>
          </cell>
          <cell r="V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N1845">
            <v>0</v>
          </cell>
          <cell r="AO1845">
            <v>0</v>
          </cell>
          <cell r="AP1845">
            <v>0</v>
          </cell>
          <cell r="BU1845">
            <v>0</v>
          </cell>
          <cell r="BV1845">
            <v>0</v>
          </cell>
          <cell r="BX1845">
            <v>0</v>
          </cell>
          <cell r="CV1845">
            <v>0</v>
          </cell>
          <cell r="CW1845">
            <v>0</v>
          </cell>
        </row>
        <row r="1846">
          <cell r="B1846">
            <v>0</v>
          </cell>
          <cell r="O1846">
            <v>0</v>
          </cell>
          <cell r="P1846">
            <v>0</v>
          </cell>
          <cell r="S1846">
            <v>0</v>
          </cell>
          <cell r="V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N1846">
            <v>0</v>
          </cell>
          <cell r="AO1846">
            <v>0</v>
          </cell>
          <cell r="AP1846">
            <v>0</v>
          </cell>
          <cell r="BU1846">
            <v>0</v>
          </cell>
          <cell r="BV1846">
            <v>0</v>
          </cell>
          <cell r="BX1846">
            <v>0</v>
          </cell>
          <cell r="CV1846">
            <v>0</v>
          </cell>
          <cell r="CW1846">
            <v>0</v>
          </cell>
        </row>
        <row r="1847">
          <cell r="B1847">
            <v>0</v>
          </cell>
          <cell r="O1847">
            <v>0</v>
          </cell>
          <cell r="P1847">
            <v>0</v>
          </cell>
          <cell r="S1847">
            <v>0</v>
          </cell>
          <cell r="V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N1847">
            <v>0</v>
          </cell>
          <cell r="AO1847">
            <v>0</v>
          </cell>
          <cell r="AP1847">
            <v>0</v>
          </cell>
          <cell r="BU1847">
            <v>0</v>
          </cell>
          <cell r="BV1847">
            <v>0</v>
          </cell>
          <cell r="BX1847">
            <v>0</v>
          </cell>
          <cell r="CV1847">
            <v>0</v>
          </cell>
          <cell r="CW1847">
            <v>0</v>
          </cell>
        </row>
        <row r="1848">
          <cell r="B1848">
            <v>0</v>
          </cell>
          <cell r="O1848">
            <v>0</v>
          </cell>
          <cell r="P1848">
            <v>0</v>
          </cell>
          <cell r="S1848">
            <v>0</v>
          </cell>
          <cell r="V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N1848">
            <v>0</v>
          </cell>
          <cell r="AO1848">
            <v>0</v>
          </cell>
          <cell r="AP1848">
            <v>0</v>
          </cell>
          <cell r="BU1848">
            <v>0</v>
          </cell>
          <cell r="BV1848">
            <v>0</v>
          </cell>
          <cell r="BX1848">
            <v>0</v>
          </cell>
          <cell r="CV1848">
            <v>0</v>
          </cell>
          <cell r="CW1848">
            <v>0</v>
          </cell>
        </row>
        <row r="1849">
          <cell r="B1849">
            <v>0</v>
          </cell>
          <cell r="O1849">
            <v>0</v>
          </cell>
          <cell r="P1849">
            <v>0</v>
          </cell>
          <cell r="S1849">
            <v>0</v>
          </cell>
          <cell r="V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N1849">
            <v>0</v>
          </cell>
          <cell r="AO1849">
            <v>0</v>
          </cell>
          <cell r="AP1849">
            <v>0</v>
          </cell>
          <cell r="BU1849">
            <v>0</v>
          </cell>
          <cell r="BV1849">
            <v>0</v>
          </cell>
          <cell r="BX1849">
            <v>0</v>
          </cell>
          <cell r="CV1849">
            <v>0</v>
          </cell>
          <cell r="CW1849">
            <v>0</v>
          </cell>
        </row>
        <row r="1850">
          <cell r="B1850">
            <v>0</v>
          </cell>
          <cell r="O1850">
            <v>0</v>
          </cell>
          <cell r="P1850">
            <v>0</v>
          </cell>
          <cell r="S1850">
            <v>0</v>
          </cell>
          <cell r="V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N1850">
            <v>0</v>
          </cell>
          <cell r="AO1850">
            <v>0</v>
          </cell>
          <cell r="AP1850">
            <v>0</v>
          </cell>
          <cell r="BU1850">
            <v>0</v>
          </cell>
          <cell r="BV1850">
            <v>0</v>
          </cell>
          <cell r="BX1850">
            <v>0</v>
          </cell>
          <cell r="CV1850">
            <v>0</v>
          </cell>
          <cell r="CW1850">
            <v>0</v>
          </cell>
        </row>
        <row r="1851">
          <cell r="B1851">
            <v>0</v>
          </cell>
          <cell r="O1851">
            <v>0</v>
          </cell>
          <cell r="P1851">
            <v>0</v>
          </cell>
          <cell r="S1851">
            <v>0</v>
          </cell>
          <cell r="V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N1851">
            <v>0</v>
          </cell>
          <cell r="AO1851">
            <v>0</v>
          </cell>
          <cell r="AP1851">
            <v>0</v>
          </cell>
          <cell r="BU1851">
            <v>0</v>
          </cell>
          <cell r="BV1851">
            <v>0</v>
          </cell>
          <cell r="BX1851">
            <v>0</v>
          </cell>
          <cell r="CV1851">
            <v>0</v>
          </cell>
          <cell r="CW1851">
            <v>0</v>
          </cell>
        </row>
        <row r="1852">
          <cell r="B1852">
            <v>0</v>
          </cell>
          <cell r="O1852">
            <v>0</v>
          </cell>
          <cell r="P1852">
            <v>0</v>
          </cell>
          <cell r="S1852">
            <v>0</v>
          </cell>
          <cell r="V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N1852">
            <v>0</v>
          </cell>
          <cell r="AO1852">
            <v>0</v>
          </cell>
          <cell r="AP1852">
            <v>0</v>
          </cell>
          <cell r="BU1852">
            <v>0</v>
          </cell>
          <cell r="BV1852">
            <v>0</v>
          </cell>
          <cell r="BX1852">
            <v>0</v>
          </cell>
          <cell r="CV1852">
            <v>0</v>
          </cell>
          <cell r="CW1852">
            <v>0</v>
          </cell>
        </row>
        <row r="1853">
          <cell r="B1853">
            <v>0</v>
          </cell>
          <cell r="O1853">
            <v>0</v>
          </cell>
          <cell r="P1853">
            <v>0</v>
          </cell>
          <cell r="S1853">
            <v>0</v>
          </cell>
          <cell r="V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N1853">
            <v>0</v>
          </cell>
          <cell r="AO1853">
            <v>0</v>
          </cell>
          <cell r="AP1853">
            <v>0</v>
          </cell>
          <cell r="BU1853">
            <v>0</v>
          </cell>
          <cell r="BV1853">
            <v>0</v>
          </cell>
          <cell r="BX1853">
            <v>0</v>
          </cell>
          <cell r="CV1853">
            <v>0</v>
          </cell>
          <cell r="CW1853">
            <v>0</v>
          </cell>
        </row>
        <row r="1854">
          <cell r="B1854">
            <v>0</v>
          </cell>
          <cell r="O1854">
            <v>0</v>
          </cell>
          <cell r="P1854">
            <v>0</v>
          </cell>
          <cell r="S1854">
            <v>0</v>
          </cell>
          <cell r="V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N1854">
            <v>0</v>
          </cell>
          <cell r="AO1854">
            <v>0</v>
          </cell>
          <cell r="AP1854">
            <v>0</v>
          </cell>
          <cell r="BU1854">
            <v>0</v>
          </cell>
          <cell r="BV1854">
            <v>0</v>
          </cell>
          <cell r="BX1854">
            <v>0</v>
          </cell>
          <cell r="CV1854">
            <v>0</v>
          </cell>
          <cell r="CW1854">
            <v>0</v>
          </cell>
        </row>
        <row r="1855">
          <cell r="B1855">
            <v>0</v>
          </cell>
          <cell r="O1855">
            <v>0</v>
          </cell>
          <cell r="P1855">
            <v>0</v>
          </cell>
          <cell r="S1855">
            <v>0</v>
          </cell>
          <cell r="V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N1855">
            <v>0</v>
          </cell>
          <cell r="AO1855">
            <v>0</v>
          </cell>
          <cell r="AP1855">
            <v>0</v>
          </cell>
          <cell r="BU1855">
            <v>0</v>
          </cell>
          <cell r="BV1855">
            <v>0</v>
          </cell>
          <cell r="BX1855">
            <v>0</v>
          </cell>
          <cell r="CV1855">
            <v>0</v>
          </cell>
          <cell r="CW1855">
            <v>0</v>
          </cell>
        </row>
        <row r="1856">
          <cell r="B1856">
            <v>0</v>
          </cell>
          <cell r="O1856">
            <v>0</v>
          </cell>
          <cell r="P1856">
            <v>0</v>
          </cell>
          <cell r="S1856">
            <v>0</v>
          </cell>
          <cell r="V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N1856">
            <v>0</v>
          </cell>
          <cell r="AO1856">
            <v>0</v>
          </cell>
          <cell r="AP1856">
            <v>0</v>
          </cell>
          <cell r="BU1856">
            <v>0</v>
          </cell>
          <cell r="BV1856">
            <v>0</v>
          </cell>
          <cell r="BX1856">
            <v>0</v>
          </cell>
          <cell r="CV1856">
            <v>0</v>
          </cell>
          <cell r="CW1856">
            <v>0</v>
          </cell>
        </row>
        <row r="1857">
          <cell r="B1857">
            <v>0</v>
          </cell>
          <cell r="O1857">
            <v>0</v>
          </cell>
          <cell r="P1857">
            <v>0</v>
          </cell>
          <cell r="S1857">
            <v>0</v>
          </cell>
          <cell r="V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N1857">
            <v>0</v>
          </cell>
          <cell r="AO1857">
            <v>0</v>
          </cell>
          <cell r="AP1857">
            <v>0</v>
          </cell>
          <cell r="BU1857">
            <v>0</v>
          </cell>
          <cell r="BV1857">
            <v>0</v>
          </cell>
          <cell r="BX1857">
            <v>0</v>
          </cell>
          <cell r="CV1857">
            <v>0</v>
          </cell>
          <cell r="CW1857">
            <v>0</v>
          </cell>
        </row>
        <row r="1858">
          <cell r="B1858">
            <v>0</v>
          </cell>
          <cell r="O1858">
            <v>0</v>
          </cell>
          <cell r="P1858">
            <v>0</v>
          </cell>
          <cell r="S1858">
            <v>0</v>
          </cell>
          <cell r="V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N1858">
            <v>0</v>
          </cell>
          <cell r="AO1858">
            <v>0</v>
          </cell>
          <cell r="AP1858">
            <v>0</v>
          </cell>
          <cell r="BU1858">
            <v>0</v>
          </cell>
          <cell r="BV1858">
            <v>0</v>
          </cell>
          <cell r="BX1858">
            <v>0</v>
          </cell>
          <cell r="CV1858">
            <v>0</v>
          </cell>
          <cell r="CW1858">
            <v>0</v>
          </cell>
        </row>
        <row r="1859">
          <cell r="B1859">
            <v>0</v>
          </cell>
          <cell r="O1859">
            <v>0</v>
          </cell>
          <cell r="P1859">
            <v>0</v>
          </cell>
          <cell r="S1859">
            <v>0</v>
          </cell>
          <cell r="V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N1859">
            <v>0</v>
          </cell>
          <cell r="AO1859">
            <v>0</v>
          </cell>
          <cell r="AP1859">
            <v>0</v>
          </cell>
          <cell r="BU1859">
            <v>0</v>
          </cell>
          <cell r="BV1859">
            <v>0</v>
          </cell>
          <cell r="BX1859">
            <v>0</v>
          </cell>
          <cell r="CV1859">
            <v>0</v>
          </cell>
          <cell r="CW1859">
            <v>0</v>
          </cell>
        </row>
        <row r="1860">
          <cell r="B1860">
            <v>0</v>
          </cell>
          <cell r="O1860">
            <v>0</v>
          </cell>
          <cell r="P1860">
            <v>0</v>
          </cell>
          <cell r="S1860">
            <v>0</v>
          </cell>
          <cell r="V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N1860">
            <v>0</v>
          </cell>
          <cell r="AO1860">
            <v>0</v>
          </cell>
          <cell r="AP1860">
            <v>0</v>
          </cell>
          <cell r="BU1860">
            <v>0</v>
          </cell>
          <cell r="BV1860">
            <v>0</v>
          </cell>
          <cell r="BX1860">
            <v>0</v>
          </cell>
          <cell r="CV1860">
            <v>0</v>
          </cell>
          <cell r="CW1860">
            <v>0</v>
          </cell>
        </row>
        <row r="1861">
          <cell r="B1861">
            <v>0</v>
          </cell>
          <cell r="O1861">
            <v>0</v>
          </cell>
          <cell r="P1861">
            <v>0</v>
          </cell>
          <cell r="S1861">
            <v>0</v>
          </cell>
          <cell r="V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N1861">
            <v>0</v>
          </cell>
          <cell r="AO1861">
            <v>0</v>
          </cell>
          <cell r="AP1861">
            <v>0</v>
          </cell>
          <cell r="BU1861">
            <v>0</v>
          </cell>
          <cell r="BV1861">
            <v>0</v>
          </cell>
          <cell r="BX1861">
            <v>0</v>
          </cell>
          <cell r="CV1861">
            <v>0</v>
          </cell>
          <cell r="CW1861">
            <v>0</v>
          </cell>
        </row>
        <row r="1862">
          <cell r="B1862">
            <v>0</v>
          </cell>
          <cell r="O1862">
            <v>0</v>
          </cell>
          <cell r="P1862">
            <v>0</v>
          </cell>
          <cell r="S1862">
            <v>0</v>
          </cell>
          <cell r="V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N1862">
            <v>0</v>
          </cell>
          <cell r="AO1862">
            <v>0</v>
          </cell>
          <cell r="AP1862">
            <v>0</v>
          </cell>
          <cell r="BU1862">
            <v>0</v>
          </cell>
          <cell r="BV1862">
            <v>0</v>
          </cell>
          <cell r="BX1862">
            <v>0</v>
          </cell>
          <cell r="CV1862">
            <v>0</v>
          </cell>
          <cell r="CW1862">
            <v>0</v>
          </cell>
        </row>
        <row r="1863">
          <cell r="B1863">
            <v>0</v>
          </cell>
          <cell r="O1863">
            <v>0</v>
          </cell>
          <cell r="P1863">
            <v>0</v>
          </cell>
          <cell r="S1863">
            <v>0</v>
          </cell>
          <cell r="V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N1863">
            <v>0</v>
          </cell>
          <cell r="AO1863">
            <v>0</v>
          </cell>
          <cell r="AP1863">
            <v>0</v>
          </cell>
          <cell r="BU1863">
            <v>0</v>
          </cell>
          <cell r="BV1863">
            <v>0</v>
          </cell>
          <cell r="BX1863">
            <v>0</v>
          </cell>
          <cell r="CV1863">
            <v>0</v>
          </cell>
          <cell r="CW1863">
            <v>0</v>
          </cell>
        </row>
        <row r="1864">
          <cell r="B1864">
            <v>0</v>
          </cell>
          <cell r="O1864">
            <v>0</v>
          </cell>
          <cell r="P1864">
            <v>0</v>
          </cell>
          <cell r="S1864">
            <v>0</v>
          </cell>
          <cell r="V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N1864">
            <v>0</v>
          </cell>
          <cell r="AO1864">
            <v>0</v>
          </cell>
          <cell r="AP1864">
            <v>0</v>
          </cell>
          <cell r="BU1864">
            <v>0</v>
          </cell>
          <cell r="BV1864">
            <v>0</v>
          </cell>
          <cell r="BX1864">
            <v>0</v>
          </cell>
          <cell r="CV1864">
            <v>0</v>
          </cell>
          <cell r="CW1864">
            <v>0</v>
          </cell>
        </row>
        <row r="1865">
          <cell r="B1865">
            <v>0</v>
          </cell>
          <cell r="O1865">
            <v>0</v>
          </cell>
          <cell r="P1865">
            <v>0</v>
          </cell>
          <cell r="S1865">
            <v>0</v>
          </cell>
          <cell r="V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N1865">
            <v>0</v>
          </cell>
          <cell r="AO1865">
            <v>0</v>
          </cell>
          <cell r="AP1865">
            <v>0</v>
          </cell>
          <cell r="BU1865">
            <v>0</v>
          </cell>
          <cell r="BV1865">
            <v>0</v>
          </cell>
          <cell r="BX1865">
            <v>0</v>
          </cell>
          <cell r="CV1865">
            <v>0</v>
          </cell>
          <cell r="CW1865">
            <v>0</v>
          </cell>
        </row>
        <row r="1866">
          <cell r="B1866">
            <v>0</v>
          </cell>
          <cell r="O1866">
            <v>0</v>
          </cell>
          <cell r="P1866">
            <v>0</v>
          </cell>
          <cell r="S1866">
            <v>0</v>
          </cell>
          <cell r="V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N1866">
            <v>0</v>
          </cell>
          <cell r="AO1866">
            <v>0</v>
          </cell>
          <cell r="AP1866">
            <v>0</v>
          </cell>
          <cell r="BU1866">
            <v>0</v>
          </cell>
          <cell r="BV1866">
            <v>0</v>
          </cell>
          <cell r="BX1866">
            <v>0</v>
          </cell>
          <cell r="CV1866">
            <v>0</v>
          </cell>
          <cell r="CW1866">
            <v>0</v>
          </cell>
        </row>
        <row r="1867">
          <cell r="B1867">
            <v>0</v>
          </cell>
          <cell r="O1867">
            <v>0</v>
          </cell>
          <cell r="P1867">
            <v>0</v>
          </cell>
          <cell r="S1867">
            <v>0</v>
          </cell>
          <cell r="V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N1867">
            <v>0</v>
          </cell>
          <cell r="AO1867">
            <v>0</v>
          </cell>
          <cell r="AP1867">
            <v>0</v>
          </cell>
          <cell r="BU1867">
            <v>0</v>
          </cell>
          <cell r="BV1867">
            <v>0</v>
          </cell>
          <cell r="BX1867">
            <v>0</v>
          </cell>
          <cell r="CV1867">
            <v>0</v>
          </cell>
          <cell r="CW1867">
            <v>0</v>
          </cell>
        </row>
        <row r="1868">
          <cell r="B1868">
            <v>0</v>
          </cell>
          <cell r="O1868">
            <v>0</v>
          </cell>
          <cell r="P1868">
            <v>0</v>
          </cell>
          <cell r="S1868">
            <v>0</v>
          </cell>
          <cell r="V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N1868">
            <v>0</v>
          </cell>
          <cell r="AO1868">
            <v>0</v>
          </cell>
          <cell r="AP1868">
            <v>0</v>
          </cell>
          <cell r="BU1868">
            <v>0</v>
          </cell>
          <cell r="BV1868">
            <v>0</v>
          </cell>
          <cell r="BX1868">
            <v>0</v>
          </cell>
          <cell r="CV1868">
            <v>0</v>
          </cell>
          <cell r="CW1868">
            <v>0</v>
          </cell>
        </row>
        <row r="1869">
          <cell r="B1869">
            <v>0</v>
          </cell>
          <cell r="O1869">
            <v>0</v>
          </cell>
          <cell r="P1869">
            <v>0</v>
          </cell>
          <cell r="S1869">
            <v>0</v>
          </cell>
          <cell r="V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N1869">
            <v>0</v>
          </cell>
          <cell r="AO1869">
            <v>0</v>
          </cell>
          <cell r="AP1869">
            <v>0</v>
          </cell>
          <cell r="BU1869">
            <v>0</v>
          </cell>
          <cell r="BV1869">
            <v>0</v>
          </cell>
          <cell r="BX1869">
            <v>0</v>
          </cell>
          <cell r="CV1869">
            <v>0</v>
          </cell>
          <cell r="CW1869">
            <v>0</v>
          </cell>
        </row>
        <row r="1870">
          <cell r="B1870">
            <v>0</v>
          </cell>
          <cell r="O1870">
            <v>0</v>
          </cell>
          <cell r="P1870">
            <v>0</v>
          </cell>
          <cell r="S1870">
            <v>0</v>
          </cell>
          <cell r="V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N1870">
            <v>0</v>
          </cell>
          <cell r="AO1870">
            <v>0</v>
          </cell>
          <cell r="AP1870">
            <v>0</v>
          </cell>
          <cell r="BU1870">
            <v>0</v>
          </cell>
          <cell r="BV1870">
            <v>0</v>
          </cell>
          <cell r="BX1870">
            <v>0</v>
          </cell>
          <cell r="CV1870">
            <v>0</v>
          </cell>
          <cell r="CW1870">
            <v>0</v>
          </cell>
        </row>
        <row r="1871">
          <cell r="B1871">
            <v>0</v>
          </cell>
          <cell r="O1871">
            <v>0</v>
          </cell>
          <cell r="P1871">
            <v>0</v>
          </cell>
          <cell r="S1871">
            <v>0</v>
          </cell>
          <cell r="V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N1871">
            <v>0</v>
          </cell>
          <cell r="AO1871">
            <v>0</v>
          </cell>
          <cell r="AP1871">
            <v>0</v>
          </cell>
          <cell r="BU1871">
            <v>0</v>
          </cell>
          <cell r="BV1871">
            <v>0</v>
          </cell>
          <cell r="BX1871">
            <v>0</v>
          </cell>
          <cell r="CV1871">
            <v>0</v>
          </cell>
          <cell r="CW1871">
            <v>0</v>
          </cell>
        </row>
        <row r="1872">
          <cell r="B1872">
            <v>0</v>
          </cell>
          <cell r="O1872">
            <v>0</v>
          </cell>
          <cell r="P1872">
            <v>0</v>
          </cell>
          <cell r="S1872">
            <v>0</v>
          </cell>
          <cell r="V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N1872">
            <v>0</v>
          </cell>
          <cell r="AO1872">
            <v>0</v>
          </cell>
          <cell r="AP1872">
            <v>0</v>
          </cell>
          <cell r="BU1872">
            <v>0</v>
          </cell>
          <cell r="BV1872">
            <v>0</v>
          </cell>
          <cell r="BX1872">
            <v>0</v>
          </cell>
          <cell r="CV1872">
            <v>0</v>
          </cell>
          <cell r="CW1872">
            <v>0</v>
          </cell>
        </row>
        <row r="1873">
          <cell r="B1873">
            <v>0</v>
          </cell>
          <cell r="O1873">
            <v>0</v>
          </cell>
          <cell r="P1873">
            <v>0</v>
          </cell>
          <cell r="S1873">
            <v>0</v>
          </cell>
          <cell r="V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N1873">
            <v>0</v>
          </cell>
          <cell r="AO1873">
            <v>0</v>
          </cell>
          <cell r="AP1873">
            <v>0</v>
          </cell>
          <cell r="BU1873">
            <v>0</v>
          </cell>
          <cell r="BV1873">
            <v>0</v>
          </cell>
          <cell r="BX1873">
            <v>0</v>
          </cell>
          <cell r="CV1873">
            <v>0</v>
          </cell>
          <cell r="CW1873">
            <v>0</v>
          </cell>
        </row>
        <row r="1874">
          <cell r="B1874">
            <v>0</v>
          </cell>
          <cell r="O1874">
            <v>0</v>
          </cell>
          <cell r="P1874">
            <v>0</v>
          </cell>
          <cell r="S1874">
            <v>0</v>
          </cell>
          <cell r="V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N1874">
            <v>0</v>
          </cell>
          <cell r="AO1874">
            <v>0</v>
          </cell>
          <cell r="AP1874">
            <v>0</v>
          </cell>
          <cell r="BU1874">
            <v>0</v>
          </cell>
          <cell r="BV1874">
            <v>0</v>
          </cell>
          <cell r="BX1874">
            <v>0</v>
          </cell>
          <cell r="CV1874">
            <v>0</v>
          </cell>
          <cell r="CW1874">
            <v>0</v>
          </cell>
        </row>
        <row r="1875">
          <cell r="B1875">
            <v>0</v>
          </cell>
          <cell r="O1875">
            <v>0</v>
          </cell>
          <cell r="P1875">
            <v>0</v>
          </cell>
          <cell r="S1875">
            <v>0</v>
          </cell>
          <cell r="V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N1875">
            <v>0</v>
          </cell>
          <cell r="AO1875">
            <v>0</v>
          </cell>
          <cell r="AP1875">
            <v>0</v>
          </cell>
          <cell r="BU1875">
            <v>0</v>
          </cell>
          <cell r="BV1875">
            <v>0</v>
          </cell>
          <cell r="BX1875">
            <v>0</v>
          </cell>
          <cell r="CV1875">
            <v>0</v>
          </cell>
          <cell r="CW1875">
            <v>0</v>
          </cell>
        </row>
        <row r="1876">
          <cell r="B1876">
            <v>0</v>
          </cell>
          <cell r="O1876">
            <v>0</v>
          </cell>
          <cell r="P1876">
            <v>0</v>
          </cell>
          <cell r="S1876">
            <v>0</v>
          </cell>
          <cell r="V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N1876">
            <v>0</v>
          </cell>
          <cell r="AO1876">
            <v>0</v>
          </cell>
          <cell r="AP1876">
            <v>0</v>
          </cell>
          <cell r="BU1876">
            <v>0</v>
          </cell>
          <cell r="BV1876">
            <v>0</v>
          </cell>
          <cell r="BX1876">
            <v>0</v>
          </cell>
          <cell r="CV1876">
            <v>0</v>
          </cell>
          <cell r="CW1876">
            <v>0</v>
          </cell>
        </row>
        <row r="1877">
          <cell r="B1877">
            <v>0</v>
          </cell>
          <cell r="O1877">
            <v>0</v>
          </cell>
          <cell r="P1877">
            <v>0</v>
          </cell>
          <cell r="S1877">
            <v>0</v>
          </cell>
          <cell r="V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N1877">
            <v>0</v>
          </cell>
          <cell r="AO1877">
            <v>0</v>
          </cell>
          <cell r="AP1877">
            <v>0</v>
          </cell>
          <cell r="BU1877">
            <v>0</v>
          </cell>
          <cell r="BV1877">
            <v>0</v>
          </cell>
          <cell r="BX1877">
            <v>0</v>
          </cell>
          <cell r="CV1877">
            <v>0</v>
          </cell>
          <cell r="CW1877">
            <v>0</v>
          </cell>
        </row>
        <row r="1878">
          <cell r="B1878">
            <v>0</v>
          </cell>
          <cell r="O1878">
            <v>0</v>
          </cell>
          <cell r="P1878">
            <v>0</v>
          </cell>
          <cell r="S1878">
            <v>0</v>
          </cell>
          <cell r="V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N1878">
            <v>0</v>
          </cell>
          <cell r="AO1878">
            <v>0</v>
          </cell>
          <cell r="AP1878">
            <v>0</v>
          </cell>
          <cell r="BU1878">
            <v>0</v>
          </cell>
          <cell r="BV1878">
            <v>0</v>
          </cell>
          <cell r="BX1878">
            <v>0</v>
          </cell>
          <cell r="CV1878">
            <v>0</v>
          </cell>
          <cell r="CW1878">
            <v>0</v>
          </cell>
        </row>
        <row r="1879">
          <cell r="B1879">
            <v>0</v>
          </cell>
          <cell r="O1879">
            <v>0</v>
          </cell>
          <cell r="P1879">
            <v>0</v>
          </cell>
          <cell r="S1879">
            <v>0</v>
          </cell>
          <cell r="V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N1879">
            <v>0</v>
          </cell>
          <cell r="AO1879">
            <v>0</v>
          </cell>
          <cell r="AP1879">
            <v>0</v>
          </cell>
          <cell r="BU1879">
            <v>0</v>
          </cell>
          <cell r="BV1879">
            <v>0</v>
          </cell>
          <cell r="BX1879">
            <v>0</v>
          </cell>
          <cell r="CV1879">
            <v>0</v>
          </cell>
          <cell r="CW1879">
            <v>0</v>
          </cell>
        </row>
        <row r="1880">
          <cell r="B1880">
            <v>0</v>
          </cell>
          <cell r="O1880">
            <v>0</v>
          </cell>
          <cell r="P1880">
            <v>0</v>
          </cell>
          <cell r="S1880">
            <v>0</v>
          </cell>
          <cell r="V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N1880">
            <v>0</v>
          </cell>
          <cell r="AO1880">
            <v>0</v>
          </cell>
          <cell r="AP1880">
            <v>0</v>
          </cell>
          <cell r="BU1880">
            <v>0</v>
          </cell>
          <cell r="BV1880">
            <v>0</v>
          </cell>
          <cell r="BX1880">
            <v>0</v>
          </cell>
          <cell r="CV1880">
            <v>0</v>
          </cell>
          <cell r="CW1880">
            <v>0</v>
          </cell>
        </row>
        <row r="1881">
          <cell r="B1881">
            <v>0</v>
          </cell>
          <cell r="O1881">
            <v>0</v>
          </cell>
          <cell r="P1881">
            <v>0</v>
          </cell>
          <cell r="S1881">
            <v>0</v>
          </cell>
          <cell r="V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N1881">
            <v>0</v>
          </cell>
          <cell r="AO1881">
            <v>0</v>
          </cell>
          <cell r="AP1881">
            <v>0</v>
          </cell>
          <cell r="BU1881">
            <v>0</v>
          </cell>
          <cell r="BV1881">
            <v>0</v>
          </cell>
          <cell r="BX1881">
            <v>0</v>
          </cell>
          <cell r="CV1881">
            <v>0</v>
          </cell>
          <cell r="CW1881">
            <v>0</v>
          </cell>
        </row>
        <row r="1882">
          <cell r="B1882">
            <v>0</v>
          </cell>
          <cell r="O1882">
            <v>0</v>
          </cell>
          <cell r="P1882">
            <v>0</v>
          </cell>
          <cell r="S1882">
            <v>0</v>
          </cell>
          <cell r="V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N1882">
            <v>0</v>
          </cell>
          <cell r="AO1882">
            <v>0</v>
          </cell>
          <cell r="AP1882">
            <v>0</v>
          </cell>
          <cell r="BU1882">
            <v>0</v>
          </cell>
          <cell r="BV1882">
            <v>0</v>
          </cell>
          <cell r="BX1882">
            <v>0</v>
          </cell>
          <cell r="CV1882">
            <v>0</v>
          </cell>
          <cell r="CW1882">
            <v>0</v>
          </cell>
        </row>
        <row r="1883">
          <cell r="B1883">
            <v>0</v>
          </cell>
          <cell r="O1883">
            <v>0</v>
          </cell>
          <cell r="P1883">
            <v>0</v>
          </cell>
          <cell r="S1883">
            <v>0</v>
          </cell>
          <cell r="V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N1883">
            <v>0</v>
          </cell>
          <cell r="AO1883">
            <v>0</v>
          </cell>
          <cell r="AP1883">
            <v>0</v>
          </cell>
          <cell r="BU1883">
            <v>0</v>
          </cell>
          <cell r="BV1883">
            <v>0</v>
          </cell>
          <cell r="BX1883">
            <v>0</v>
          </cell>
          <cell r="CV1883">
            <v>0</v>
          </cell>
          <cell r="CW1883">
            <v>0</v>
          </cell>
        </row>
        <row r="1884">
          <cell r="B1884">
            <v>0</v>
          </cell>
          <cell r="O1884">
            <v>0</v>
          </cell>
          <cell r="P1884">
            <v>0</v>
          </cell>
          <cell r="S1884">
            <v>0</v>
          </cell>
          <cell r="V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N1884">
            <v>0</v>
          </cell>
          <cell r="AO1884">
            <v>0</v>
          </cell>
          <cell r="AP1884">
            <v>0</v>
          </cell>
          <cell r="BU1884">
            <v>0</v>
          </cell>
          <cell r="BV1884">
            <v>0</v>
          </cell>
          <cell r="BX1884">
            <v>0</v>
          </cell>
          <cell r="CV1884">
            <v>0</v>
          </cell>
          <cell r="CW1884">
            <v>0</v>
          </cell>
        </row>
        <row r="1885">
          <cell r="B1885">
            <v>0</v>
          </cell>
          <cell r="O1885">
            <v>0</v>
          </cell>
          <cell r="P1885">
            <v>0</v>
          </cell>
          <cell r="S1885">
            <v>0</v>
          </cell>
          <cell r="V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N1885">
            <v>0</v>
          </cell>
          <cell r="AO1885">
            <v>0</v>
          </cell>
          <cell r="AP1885">
            <v>0</v>
          </cell>
          <cell r="BU1885">
            <v>0</v>
          </cell>
          <cell r="BV1885">
            <v>0</v>
          </cell>
          <cell r="BX1885">
            <v>0</v>
          </cell>
          <cell r="CV1885">
            <v>0</v>
          </cell>
          <cell r="CW1885">
            <v>0</v>
          </cell>
        </row>
        <row r="1886">
          <cell r="B1886">
            <v>0</v>
          </cell>
          <cell r="O1886">
            <v>0</v>
          </cell>
          <cell r="P1886">
            <v>0</v>
          </cell>
          <cell r="S1886">
            <v>0</v>
          </cell>
          <cell r="V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N1886">
            <v>0</v>
          </cell>
          <cell r="AO1886">
            <v>0</v>
          </cell>
          <cell r="AP1886">
            <v>0</v>
          </cell>
          <cell r="BU1886">
            <v>0</v>
          </cell>
          <cell r="BV1886">
            <v>0</v>
          </cell>
          <cell r="BX1886">
            <v>0</v>
          </cell>
          <cell r="CV1886">
            <v>0</v>
          </cell>
          <cell r="CW1886">
            <v>0</v>
          </cell>
        </row>
        <row r="1887">
          <cell r="B1887">
            <v>0</v>
          </cell>
          <cell r="O1887">
            <v>0</v>
          </cell>
          <cell r="P1887">
            <v>0</v>
          </cell>
          <cell r="S1887">
            <v>0</v>
          </cell>
          <cell r="V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N1887">
            <v>0</v>
          </cell>
          <cell r="AO1887">
            <v>0</v>
          </cell>
          <cell r="AP1887">
            <v>0</v>
          </cell>
          <cell r="BU1887">
            <v>0</v>
          </cell>
          <cell r="BV1887">
            <v>0</v>
          </cell>
          <cell r="BX1887">
            <v>0</v>
          </cell>
          <cell r="CV1887">
            <v>0</v>
          </cell>
          <cell r="CW1887">
            <v>0</v>
          </cell>
        </row>
        <row r="1888">
          <cell r="B1888">
            <v>0</v>
          </cell>
          <cell r="O1888">
            <v>0</v>
          </cell>
          <cell r="P1888">
            <v>0</v>
          </cell>
          <cell r="S1888">
            <v>0</v>
          </cell>
          <cell r="V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N1888">
            <v>0</v>
          </cell>
          <cell r="AO1888">
            <v>0</v>
          </cell>
          <cell r="AP1888">
            <v>0</v>
          </cell>
          <cell r="BU1888">
            <v>0</v>
          </cell>
          <cell r="BV1888">
            <v>0</v>
          </cell>
          <cell r="BX1888">
            <v>0</v>
          </cell>
          <cell r="CV1888">
            <v>0</v>
          </cell>
          <cell r="CW1888">
            <v>0</v>
          </cell>
        </row>
        <row r="1889">
          <cell r="B1889">
            <v>0</v>
          </cell>
          <cell r="O1889">
            <v>0</v>
          </cell>
          <cell r="P1889">
            <v>0</v>
          </cell>
          <cell r="S1889">
            <v>0</v>
          </cell>
          <cell r="V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N1889">
            <v>0</v>
          </cell>
          <cell r="AO1889">
            <v>0</v>
          </cell>
          <cell r="AP1889">
            <v>0</v>
          </cell>
          <cell r="BU1889">
            <v>0</v>
          </cell>
          <cell r="BV1889">
            <v>0</v>
          </cell>
          <cell r="BX1889">
            <v>0</v>
          </cell>
          <cell r="CV1889">
            <v>0</v>
          </cell>
          <cell r="CW1889">
            <v>0</v>
          </cell>
        </row>
        <row r="1890">
          <cell r="B1890">
            <v>0</v>
          </cell>
          <cell r="O1890">
            <v>0</v>
          </cell>
          <cell r="P1890">
            <v>0</v>
          </cell>
          <cell r="S1890">
            <v>0</v>
          </cell>
          <cell r="V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N1890">
            <v>0</v>
          </cell>
          <cell r="AO1890">
            <v>0</v>
          </cell>
          <cell r="AP1890">
            <v>0</v>
          </cell>
          <cell r="BU1890">
            <v>0</v>
          </cell>
          <cell r="BV1890">
            <v>0</v>
          </cell>
          <cell r="BX1890">
            <v>0</v>
          </cell>
          <cell r="CV1890">
            <v>0</v>
          </cell>
          <cell r="CW1890">
            <v>0</v>
          </cell>
        </row>
        <row r="1891">
          <cell r="B1891">
            <v>0</v>
          </cell>
          <cell r="O1891">
            <v>0</v>
          </cell>
          <cell r="P1891">
            <v>0</v>
          </cell>
          <cell r="S1891">
            <v>0</v>
          </cell>
          <cell r="V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N1891">
            <v>0</v>
          </cell>
          <cell r="AO1891">
            <v>0</v>
          </cell>
          <cell r="AP1891">
            <v>0</v>
          </cell>
          <cell r="BU1891">
            <v>0</v>
          </cell>
          <cell r="BV1891">
            <v>0</v>
          </cell>
          <cell r="BX1891">
            <v>0</v>
          </cell>
          <cell r="CV1891">
            <v>0</v>
          </cell>
          <cell r="CW1891">
            <v>0</v>
          </cell>
        </row>
        <row r="1892">
          <cell r="B1892">
            <v>0</v>
          </cell>
          <cell r="O1892">
            <v>0</v>
          </cell>
          <cell r="P1892">
            <v>0</v>
          </cell>
          <cell r="S1892">
            <v>0</v>
          </cell>
          <cell r="V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N1892">
            <v>0</v>
          </cell>
          <cell r="AO1892">
            <v>0</v>
          </cell>
          <cell r="AP1892">
            <v>0</v>
          </cell>
          <cell r="BU1892">
            <v>0</v>
          </cell>
          <cell r="BV1892">
            <v>0</v>
          </cell>
          <cell r="BX1892">
            <v>0</v>
          </cell>
          <cell r="CV1892">
            <v>0</v>
          </cell>
          <cell r="CW1892">
            <v>0</v>
          </cell>
        </row>
        <row r="1893">
          <cell r="B1893">
            <v>0</v>
          </cell>
          <cell r="O1893">
            <v>0</v>
          </cell>
          <cell r="P1893">
            <v>0</v>
          </cell>
          <cell r="S1893">
            <v>0</v>
          </cell>
          <cell r="V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N1893">
            <v>0</v>
          </cell>
          <cell r="AO1893">
            <v>0</v>
          </cell>
          <cell r="AP1893">
            <v>0</v>
          </cell>
          <cell r="BU1893">
            <v>0</v>
          </cell>
          <cell r="BV1893">
            <v>0</v>
          </cell>
          <cell r="BX1893">
            <v>0</v>
          </cell>
          <cell r="CV1893">
            <v>0</v>
          </cell>
          <cell r="CW1893">
            <v>0</v>
          </cell>
        </row>
        <row r="1894">
          <cell r="B1894">
            <v>0</v>
          </cell>
          <cell r="O1894">
            <v>0</v>
          </cell>
          <cell r="P1894">
            <v>0</v>
          </cell>
          <cell r="S1894">
            <v>0</v>
          </cell>
          <cell r="V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N1894">
            <v>0</v>
          </cell>
          <cell r="AO1894">
            <v>0</v>
          </cell>
          <cell r="AP1894">
            <v>0</v>
          </cell>
          <cell r="BU1894">
            <v>0</v>
          </cell>
          <cell r="BV1894">
            <v>0</v>
          </cell>
          <cell r="BX1894">
            <v>0</v>
          </cell>
          <cell r="CV1894">
            <v>0</v>
          </cell>
          <cell r="CW1894">
            <v>0</v>
          </cell>
        </row>
        <row r="1895">
          <cell r="B1895">
            <v>0</v>
          </cell>
          <cell r="O1895">
            <v>0</v>
          </cell>
          <cell r="P1895">
            <v>0</v>
          </cell>
          <cell r="S1895">
            <v>0</v>
          </cell>
          <cell r="V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N1895">
            <v>0</v>
          </cell>
          <cell r="AO1895">
            <v>0</v>
          </cell>
          <cell r="AP1895">
            <v>0</v>
          </cell>
          <cell r="BU1895">
            <v>0</v>
          </cell>
          <cell r="BV1895">
            <v>0</v>
          </cell>
          <cell r="BX1895">
            <v>0</v>
          </cell>
          <cell r="CV1895">
            <v>0</v>
          </cell>
          <cell r="CW1895">
            <v>0</v>
          </cell>
        </row>
        <row r="1896">
          <cell r="B1896">
            <v>0</v>
          </cell>
          <cell r="O1896">
            <v>0</v>
          </cell>
          <cell r="P1896">
            <v>0</v>
          </cell>
          <cell r="S1896">
            <v>0</v>
          </cell>
          <cell r="V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N1896">
            <v>0</v>
          </cell>
          <cell r="AO1896">
            <v>0</v>
          </cell>
          <cell r="AP1896">
            <v>0</v>
          </cell>
          <cell r="BU1896">
            <v>0</v>
          </cell>
          <cell r="BV1896">
            <v>0</v>
          </cell>
          <cell r="BX1896">
            <v>0</v>
          </cell>
          <cell r="CV1896">
            <v>0</v>
          </cell>
          <cell r="CW1896">
            <v>0</v>
          </cell>
        </row>
        <row r="1897">
          <cell r="B1897">
            <v>0</v>
          </cell>
          <cell r="O1897">
            <v>0</v>
          </cell>
          <cell r="P1897">
            <v>0</v>
          </cell>
          <cell r="S1897">
            <v>0</v>
          </cell>
          <cell r="V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N1897">
            <v>0</v>
          </cell>
          <cell r="AO1897">
            <v>0</v>
          </cell>
          <cell r="AP1897">
            <v>0</v>
          </cell>
          <cell r="BU1897">
            <v>0</v>
          </cell>
          <cell r="BV1897">
            <v>0</v>
          </cell>
          <cell r="BX1897">
            <v>0</v>
          </cell>
          <cell r="CV1897">
            <v>0</v>
          </cell>
          <cell r="CW1897">
            <v>0</v>
          </cell>
        </row>
        <row r="1898">
          <cell r="B1898">
            <v>0</v>
          </cell>
          <cell r="O1898">
            <v>0</v>
          </cell>
          <cell r="P1898">
            <v>0</v>
          </cell>
          <cell r="S1898">
            <v>0</v>
          </cell>
          <cell r="V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N1898">
            <v>0</v>
          </cell>
          <cell r="AO1898">
            <v>0</v>
          </cell>
          <cell r="AP1898">
            <v>0</v>
          </cell>
          <cell r="BU1898">
            <v>0</v>
          </cell>
          <cell r="BV1898">
            <v>0</v>
          </cell>
          <cell r="BX1898">
            <v>0</v>
          </cell>
          <cell r="CV1898">
            <v>0</v>
          </cell>
          <cell r="CW1898">
            <v>0</v>
          </cell>
        </row>
        <row r="1899">
          <cell r="B1899">
            <v>0</v>
          </cell>
          <cell r="O1899">
            <v>0</v>
          </cell>
          <cell r="P1899">
            <v>0</v>
          </cell>
          <cell r="S1899">
            <v>0</v>
          </cell>
          <cell r="V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N1899">
            <v>0</v>
          </cell>
          <cell r="AO1899">
            <v>0</v>
          </cell>
          <cell r="AP1899">
            <v>0</v>
          </cell>
          <cell r="BU1899">
            <v>0</v>
          </cell>
          <cell r="BV1899">
            <v>0</v>
          </cell>
          <cell r="BX1899">
            <v>0</v>
          </cell>
          <cell r="CV1899">
            <v>0</v>
          </cell>
          <cell r="CW1899">
            <v>0</v>
          </cell>
        </row>
        <row r="1900">
          <cell r="B1900">
            <v>0</v>
          </cell>
          <cell r="O1900">
            <v>0</v>
          </cell>
          <cell r="P1900">
            <v>0</v>
          </cell>
          <cell r="S1900">
            <v>0</v>
          </cell>
          <cell r="V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N1900">
            <v>0</v>
          </cell>
          <cell r="AO1900">
            <v>0</v>
          </cell>
          <cell r="AP1900">
            <v>0</v>
          </cell>
          <cell r="BU1900">
            <v>0</v>
          </cell>
          <cell r="BV1900">
            <v>0</v>
          </cell>
          <cell r="BX1900">
            <v>0</v>
          </cell>
          <cell r="CV1900">
            <v>0</v>
          </cell>
          <cell r="CW1900">
            <v>0</v>
          </cell>
        </row>
        <row r="1901">
          <cell r="B1901">
            <v>0</v>
          </cell>
          <cell r="O1901">
            <v>0</v>
          </cell>
          <cell r="P1901">
            <v>0</v>
          </cell>
          <cell r="S1901">
            <v>0</v>
          </cell>
          <cell r="V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N1901">
            <v>0</v>
          </cell>
          <cell r="AO1901">
            <v>0</v>
          </cell>
          <cell r="AP1901">
            <v>0</v>
          </cell>
          <cell r="BU1901">
            <v>0</v>
          </cell>
          <cell r="BV1901">
            <v>0</v>
          </cell>
          <cell r="BX1901">
            <v>0</v>
          </cell>
          <cell r="CV1901">
            <v>0</v>
          </cell>
          <cell r="CW1901">
            <v>0</v>
          </cell>
        </row>
        <row r="1902">
          <cell r="B1902">
            <v>0</v>
          </cell>
          <cell r="O1902">
            <v>0</v>
          </cell>
          <cell r="P1902">
            <v>0</v>
          </cell>
          <cell r="S1902">
            <v>0</v>
          </cell>
          <cell r="V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N1902">
            <v>0</v>
          </cell>
          <cell r="AO1902">
            <v>0</v>
          </cell>
          <cell r="AP1902">
            <v>0</v>
          </cell>
          <cell r="BU1902">
            <v>0</v>
          </cell>
          <cell r="BV1902">
            <v>0</v>
          </cell>
          <cell r="BX1902">
            <v>0</v>
          </cell>
          <cell r="CV1902">
            <v>0</v>
          </cell>
          <cell r="CW1902">
            <v>0</v>
          </cell>
        </row>
        <row r="1903">
          <cell r="B1903">
            <v>0</v>
          </cell>
          <cell r="O1903">
            <v>0</v>
          </cell>
          <cell r="P1903">
            <v>0</v>
          </cell>
          <cell r="S1903">
            <v>0</v>
          </cell>
          <cell r="V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N1903">
            <v>0</v>
          </cell>
          <cell r="AO1903">
            <v>0</v>
          </cell>
          <cell r="AP1903">
            <v>0</v>
          </cell>
          <cell r="BU1903">
            <v>0</v>
          </cell>
          <cell r="BV1903">
            <v>0</v>
          </cell>
          <cell r="BX1903">
            <v>0</v>
          </cell>
          <cell r="CV1903">
            <v>0</v>
          </cell>
          <cell r="CW1903">
            <v>0</v>
          </cell>
        </row>
        <row r="1904">
          <cell r="B1904">
            <v>0</v>
          </cell>
          <cell r="O1904">
            <v>0</v>
          </cell>
          <cell r="P1904">
            <v>0</v>
          </cell>
          <cell r="S1904">
            <v>0</v>
          </cell>
          <cell r="V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N1904">
            <v>0</v>
          </cell>
          <cell r="AO1904">
            <v>0</v>
          </cell>
          <cell r="AP1904">
            <v>0</v>
          </cell>
          <cell r="BU1904">
            <v>0</v>
          </cell>
          <cell r="BV1904">
            <v>0</v>
          </cell>
          <cell r="BX1904">
            <v>0</v>
          </cell>
          <cell r="CV1904">
            <v>0</v>
          </cell>
          <cell r="CW1904">
            <v>0</v>
          </cell>
        </row>
        <row r="1905">
          <cell r="B1905">
            <v>0</v>
          </cell>
          <cell r="O1905">
            <v>0</v>
          </cell>
          <cell r="P1905">
            <v>0</v>
          </cell>
          <cell r="S1905">
            <v>0</v>
          </cell>
          <cell r="V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N1905">
            <v>0</v>
          </cell>
          <cell r="AO1905">
            <v>0</v>
          </cell>
          <cell r="AP1905">
            <v>0</v>
          </cell>
          <cell r="BU1905">
            <v>0</v>
          </cell>
          <cell r="BV1905">
            <v>0</v>
          </cell>
          <cell r="BX1905">
            <v>0</v>
          </cell>
          <cell r="CV1905">
            <v>0</v>
          </cell>
          <cell r="CW1905">
            <v>0</v>
          </cell>
        </row>
        <row r="1906">
          <cell r="B1906">
            <v>0</v>
          </cell>
          <cell r="O1906">
            <v>0</v>
          </cell>
          <cell r="P1906">
            <v>0</v>
          </cell>
          <cell r="S1906">
            <v>0</v>
          </cell>
          <cell r="V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N1906">
            <v>0</v>
          </cell>
          <cell r="AO1906">
            <v>0</v>
          </cell>
          <cell r="AP1906">
            <v>0</v>
          </cell>
          <cell r="BU1906">
            <v>0</v>
          </cell>
          <cell r="BV1906">
            <v>0</v>
          </cell>
          <cell r="BX1906">
            <v>0</v>
          </cell>
          <cell r="CV1906">
            <v>0</v>
          </cell>
          <cell r="CW1906">
            <v>0</v>
          </cell>
        </row>
        <row r="1907">
          <cell r="B1907">
            <v>0</v>
          </cell>
          <cell r="O1907">
            <v>0</v>
          </cell>
          <cell r="P1907">
            <v>0</v>
          </cell>
          <cell r="S1907">
            <v>0</v>
          </cell>
          <cell r="V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N1907">
            <v>0</v>
          </cell>
          <cell r="AO1907">
            <v>0</v>
          </cell>
          <cell r="AP1907">
            <v>0</v>
          </cell>
          <cell r="BU1907">
            <v>0</v>
          </cell>
          <cell r="BV1907">
            <v>0</v>
          </cell>
          <cell r="BX1907">
            <v>0</v>
          </cell>
          <cell r="CV1907">
            <v>0</v>
          </cell>
          <cell r="CW1907">
            <v>0</v>
          </cell>
        </row>
        <row r="1908">
          <cell r="B1908">
            <v>0</v>
          </cell>
          <cell r="O1908">
            <v>0</v>
          </cell>
          <cell r="P1908">
            <v>0</v>
          </cell>
          <cell r="S1908">
            <v>0</v>
          </cell>
          <cell r="V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N1908">
            <v>0</v>
          </cell>
          <cell r="AO1908">
            <v>0</v>
          </cell>
          <cell r="AP1908">
            <v>0</v>
          </cell>
          <cell r="BU1908">
            <v>0</v>
          </cell>
          <cell r="BV1908">
            <v>0</v>
          </cell>
          <cell r="BX1908">
            <v>0</v>
          </cell>
          <cell r="CV1908">
            <v>0</v>
          </cell>
          <cell r="CW1908">
            <v>0</v>
          </cell>
        </row>
        <row r="1909">
          <cell r="B1909">
            <v>0</v>
          </cell>
          <cell r="O1909">
            <v>0</v>
          </cell>
          <cell r="P1909">
            <v>0</v>
          </cell>
          <cell r="S1909">
            <v>0</v>
          </cell>
          <cell r="V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N1909">
            <v>0</v>
          </cell>
          <cell r="AO1909">
            <v>0</v>
          </cell>
          <cell r="AP1909">
            <v>0</v>
          </cell>
          <cell r="BU1909">
            <v>0</v>
          </cell>
          <cell r="BV1909">
            <v>0</v>
          </cell>
          <cell r="BX1909">
            <v>0</v>
          </cell>
          <cell r="CV1909">
            <v>0</v>
          </cell>
          <cell r="CW1909">
            <v>0</v>
          </cell>
        </row>
        <row r="1910">
          <cell r="B1910">
            <v>0</v>
          </cell>
          <cell r="O1910">
            <v>0</v>
          </cell>
          <cell r="P1910">
            <v>0</v>
          </cell>
          <cell r="S1910">
            <v>0</v>
          </cell>
          <cell r="V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N1910">
            <v>0</v>
          </cell>
          <cell r="AO1910">
            <v>0</v>
          </cell>
          <cell r="AP1910">
            <v>0</v>
          </cell>
          <cell r="BU1910">
            <v>0</v>
          </cell>
          <cell r="BV1910">
            <v>0</v>
          </cell>
          <cell r="BX1910">
            <v>0</v>
          </cell>
          <cell r="CV1910">
            <v>0</v>
          </cell>
          <cell r="CW1910">
            <v>0</v>
          </cell>
        </row>
        <row r="1911">
          <cell r="B1911">
            <v>0</v>
          </cell>
          <cell r="O1911">
            <v>0</v>
          </cell>
          <cell r="P1911">
            <v>0</v>
          </cell>
          <cell r="S1911">
            <v>0</v>
          </cell>
          <cell r="V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N1911">
            <v>0</v>
          </cell>
          <cell r="AO1911">
            <v>0</v>
          </cell>
          <cell r="AP1911">
            <v>0</v>
          </cell>
          <cell r="BU1911">
            <v>0</v>
          </cell>
          <cell r="BV1911">
            <v>0</v>
          </cell>
          <cell r="BX1911">
            <v>0</v>
          </cell>
          <cell r="CV1911">
            <v>0</v>
          </cell>
          <cell r="CW1911">
            <v>0</v>
          </cell>
        </row>
        <row r="1912">
          <cell r="B1912">
            <v>0</v>
          </cell>
          <cell r="O1912">
            <v>0</v>
          </cell>
          <cell r="P1912">
            <v>0</v>
          </cell>
          <cell r="S1912">
            <v>0</v>
          </cell>
          <cell r="V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N1912">
            <v>0</v>
          </cell>
          <cell r="AO1912">
            <v>0</v>
          </cell>
          <cell r="AP1912">
            <v>0</v>
          </cell>
          <cell r="BU1912">
            <v>0</v>
          </cell>
          <cell r="BV1912">
            <v>0</v>
          </cell>
          <cell r="BX1912">
            <v>0</v>
          </cell>
          <cell r="CV1912">
            <v>0</v>
          </cell>
          <cell r="CW1912">
            <v>0</v>
          </cell>
        </row>
        <row r="1913">
          <cell r="B1913">
            <v>0</v>
          </cell>
          <cell r="O1913">
            <v>0</v>
          </cell>
          <cell r="P1913">
            <v>0</v>
          </cell>
          <cell r="S1913">
            <v>0</v>
          </cell>
          <cell r="V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N1913">
            <v>0</v>
          </cell>
          <cell r="AO1913">
            <v>0</v>
          </cell>
          <cell r="AP1913">
            <v>0</v>
          </cell>
          <cell r="BU1913">
            <v>0</v>
          </cell>
          <cell r="BV1913">
            <v>0</v>
          </cell>
          <cell r="BX1913">
            <v>0</v>
          </cell>
          <cell r="CV1913">
            <v>0</v>
          </cell>
          <cell r="CW1913">
            <v>0</v>
          </cell>
        </row>
        <row r="1914">
          <cell r="B1914">
            <v>0</v>
          </cell>
          <cell r="O1914">
            <v>0</v>
          </cell>
          <cell r="P1914">
            <v>0</v>
          </cell>
          <cell r="S1914">
            <v>0</v>
          </cell>
          <cell r="V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N1914">
            <v>0</v>
          </cell>
          <cell r="AO1914">
            <v>0</v>
          </cell>
          <cell r="AP1914">
            <v>0</v>
          </cell>
          <cell r="BU1914">
            <v>0</v>
          </cell>
          <cell r="BV1914">
            <v>0</v>
          </cell>
          <cell r="BX1914">
            <v>0</v>
          </cell>
          <cell r="CV1914">
            <v>0</v>
          </cell>
          <cell r="CW1914">
            <v>0</v>
          </cell>
        </row>
        <row r="1915">
          <cell r="B1915">
            <v>0</v>
          </cell>
          <cell r="O1915">
            <v>0</v>
          </cell>
          <cell r="P1915">
            <v>0</v>
          </cell>
          <cell r="S1915">
            <v>0</v>
          </cell>
          <cell r="V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N1915">
            <v>0</v>
          </cell>
          <cell r="AO1915">
            <v>0</v>
          </cell>
          <cell r="AP1915">
            <v>0</v>
          </cell>
          <cell r="BU1915">
            <v>0</v>
          </cell>
          <cell r="BV1915">
            <v>0</v>
          </cell>
          <cell r="BX1915">
            <v>0</v>
          </cell>
          <cell r="CV1915">
            <v>0</v>
          </cell>
          <cell r="CW1915">
            <v>0</v>
          </cell>
        </row>
        <row r="1916">
          <cell r="B1916">
            <v>0</v>
          </cell>
          <cell r="O1916">
            <v>0</v>
          </cell>
          <cell r="P1916">
            <v>0</v>
          </cell>
          <cell r="S1916">
            <v>0</v>
          </cell>
          <cell r="V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N1916">
            <v>0</v>
          </cell>
          <cell r="AO1916">
            <v>0</v>
          </cell>
          <cell r="AP1916">
            <v>0</v>
          </cell>
          <cell r="BU1916">
            <v>0</v>
          </cell>
          <cell r="BV1916">
            <v>0</v>
          </cell>
          <cell r="BX1916">
            <v>0</v>
          </cell>
          <cell r="CV1916">
            <v>0</v>
          </cell>
          <cell r="CW1916">
            <v>0</v>
          </cell>
        </row>
        <row r="1917">
          <cell r="B1917">
            <v>0</v>
          </cell>
          <cell r="O1917">
            <v>0</v>
          </cell>
          <cell r="P1917">
            <v>0</v>
          </cell>
          <cell r="S1917">
            <v>0</v>
          </cell>
          <cell r="V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N1917">
            <v>0</v>
          </cell>
          <cell r="AO1917">
            <v>0</v>
          </cell>
          <cell r="AP1917">
            <v>0</v>
          </cell>
          <cell r="BU1917">
            <v>0</v>
          </cell>
          <cell r="BV1917">
            <v>0</v>
          </cell>
          <cell r="BX1917">
            <v>0</v>
          </cell>
          <cell r="CV1917">
            <v>0</v>
          </cell>
          <cell r="CW1917">
            <v>0</v>
          </cell>
        </row>
        <row r="1918">
          <cell r="B1918">
            <v>0</v>
          </cell>
          <cell r="O1918">
            <v>0</v>
          </cell>
          <cell r="P1918">
            <v>0</v>
          </cell>
          <cell r="S1918">
            <v>0</v>
          </cell>
          <cell r="V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N1918">
            <v>0</v>
          </cell>
          <cell r="AO1918">
            <v>0</v>
          </cell>
          <cell r="AP1918">
            <v>0</v>
          </cell>
          <cell r="BU1918">
            <v>0</v>
          </cell>
          <cell r="BV1918">
            <v>0</v>
          </cell>
          <cell r="BX1918">
            <v>0</v>
          </cell>
          <cell r="CV1918">
            <v>0</v>
          </cell>
          <cell r="CW1918">
            <v>0</v>
          </cell>
        </row>
        <row r="1919">
          <cell r="B1919">
            <v>0</v>
          </cell>
          <cell r="O1919">
            <v>0</v>
          </cell>
          <cell r="P1919">
            <v>0</v>
          </cell>
          <cell r="S1919">
            <v>0</v>
          </cell>
          <cell r="V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N1919">
            <v>0</v>
          </cell>
          <cell r="AO1919">
            <v>0</v>
          </cell>
          <cell r="AP1919">
            <v>0</v>
          </cell>
          <cell r="BU1919">
            <v>0</v>
          </cell>
          <cell r="BV1919">
            <v>0</v>
          </cell>
          <cell r="BX1919">
            <v>0</v>
          </cell>
          <cell r="CV1919">
            <v>0</v>
          </cell>
          <cell r="CW1919">
            <v>0</v>
          </cell>
        </row>
        <row r="1920">
          <cell r="B1920">
            <v>0</v>
          </cell>
          <cell r="O1920">
            <v>0</v>
          </cell>
          <cell r="P1920">
            <v>0</v>
          </cell>
          <cell r="S1920">
            <v>0</v>
          </cell>
          <cell r="V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N1920">
            <v>0</v>
          </cell>
          <cell r="AO1920">
            <v>0</v>
          </cell>
          <cell r="AP1920">
            <v>0</v>
          </cell>
          <cell r="BU1920">
            <v>0</v>
          </cell>
          <cell r="BV1920">
            <v>0</v>
          </cell>
          <cell r="BX1920">
            <v>0</v>
          </cell>
          <cell r="CV1920">
            <v>0</v>
          </cell>
          <cell r="CW1920">
            <v>0</v>
          </cell>
        </row>
        <row r="1921">
          <cell r="B1921">
            <v>0</v>
          </cell>
          <cell r="O1921">
            <v>0</v>
          </cell>
          <cell r="P1921">
            <v>0</v>
          </cell>
          <cell r="S1921">
            <v>0</v>
          </cell>
          <cell r="V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N1921">
            <v>0</v>
          </cell>
          <cell r="AO1921">
            <v>0</v>
          </cell>
          <cell r="AP1921">
            <v>0</v>
          </cell>
          <cell r="BU1921">
            <v>0</v>
          </cell>
          <cell r="BV1921">
            <v>0</v>
          </cell>
          <cell r="BX1921">
            <v>0</v>
          </cell>
          <cell r="CV1921">
            <v>0</v>
          </cell>
          <cell r="CW1921">
            <v>0</v>
          </cell>
        </row>
        <row r="1922">
          <cell r="B1922">
            <v>0</v>
          </cell>
          <cell r="O1922">
            <v>0</v>
          </cell>
          <cell r="P1922">
            <v>0</v>
          </cell>
          <cell r="S1922">
            <v>0</v>
          </cell>
          <cell r="V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N1922">
            <v>0</v>
          </cell>
          <cell r="AO1922">
            <v>0</v>
          </cell>
          <cell r="AP1922">
            <v>0</v>
          </cell>
          <cell r="BU1922">
            <v>0</v>
          </cell>
          <cell r="BV1922">
            <v>0</v>
          </cell>
          <cell r="BX1922">
            <v>0</v>
          </cell>
          <cell r="CV1922">
            <v>0</v>
          </cell>
          <cell r="CW1922">
            <v>0</v>
          </cell>
        </row>
        <row r="1923">
          <cell r="B1923">
            <v>0</v>
          </cell>
          <cell r="O1923">
            <v>0</v>
          </cell>
          <cell r="P1923">
            <v>0</v>
          </cell>
          <cell r="S1923">
            <v>0</v>
          </cell>
          <cell r="V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N1923">
            <v>0</v>
          </cell>
          <cell r="AO1923">
            <v>0</v>
          </cell>
          <cell r="AP1923">
            <v>0</v>
          </cell>
          <cell r="BU1923">
            <v>0</v>
          </cell>
          <cell r="BV1923">
            <v>0</v>
          </cell>
          <cell r="BX1923">
            <v>0</v>
          </cell>
          <cell r="CV1923">
            <v>0</v>
          </cell>
          <cell r="CW1923">
            <v>0</v>
          </cell>
        </row>
        <row r="1924">
          <cell r="B1924">
            <v>0</v>
          </cell>
          <cell r="O1924">
            <v>0</v>
          </cell>
          <cell r="P1924">
            <v>0</v>
          </cell>
          <cell r="S1924">
            <v>0</v>
          </cell>
          <cell r="V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N1924">
            <v>0</v>
          </cell>
          <cell r="AO1924">
            <v>0</v>
          </cell>
          <cell r="AP1924">
            <v>0</v>
          </cell>
          <cell r="BU1924">
            <v>0</v>
          </cell>
          <cell r="BV1924">
            <v>0</v>
          </cell>
          <cell r="BX1924">
            <v>0</v>
          </cell>
          <cell r="CV1924">
            <v>0</v>
          </cell>
          <cell r="CW1924">
            <v>0</v>
          </cell>
        </row>
        <row r="1925">
          <cell r="B1925">
            <v>0</v>
          </cell>
          <cell r="O1925">
            <v>0</v>
          </cell>
          <cell r="P1925">
            <v>0</v>
          </cell>
          <cell r="S1925">
            <v>0</v>
          </cell>
          <cell r="V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N1925">
            <v>0</v>
          </cell>
          <cell r="AO1925">
            <v>0</v>
          </cell>
          <cell r="AP1925">
            <v>0</v>
          </cell>
          <cell r="BU1925">
            <v>0</v>
          </cell>
          <cell r="BV1925">
            <v>0</v>
          </cell>
          <cell r="BX1925">
            <v>0</v>
          </cell>
          <cell r="CV1925">
            <v>0</v>
          </cell>
          <cell r="CW1925">
            <v>0</v>
          </cell>
        </row>
        <row r="1926">
          <cell r="B1926">
            <v>0</v>
          </cell>
          <cell r="O1926">
            <v>0</v>
          </cell>
          <cell r="P1926">
            <v>0</v>
          </cell>
          <cell r="S1926">
            <v>0</v>
          </cell>
          <cell r="V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N1926">
            <v>0</v>
          </cell>
          <cell r="AO1926">
            <v>0</v>
          </cell>
          <cell r="AP1926">
            <v>0</v>
          </cell>
          <cell r="BU1926">
            <v>0</v>
          </cell>
          <cell r="BV1926">
            <v>0</v>
          </cell>
          <cell r="BX1926">
            <v>0</v>
          </cell>
          <cell r="CV1926">
            <v>0</v>
          </cell>
          <cell r="CW1926">
            <v>0</v>
          </cell>
        </row>
        <row r="1927">
          <cell r="B1927">
            <v>0</v>
          </cell>
          <cell r="O1927">
            <v>0</v>
          </cell>
          <cell r="P1927">
            <v>0</v>
          </cell>
          <cell r="S1927">
            <v>0</v>
          </cell>
          <cell r="V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N1927">
            <v>0</v>
          </cell>
          <cell r="AO1927">
            <v>0</v>
          </cell>
          <cell r="AP1927">
            <v>0</v>
          </cell>
          <cell r="BU1927">
            <v>0</v>
          </cell>
          <cell r="BV1927">
            <v>0</v>
          </cell>
          <cell r="BX1927">
            <v>0</v>
          </cell>
          <cell r="CV1927">
            <v>0</v>
          </cell>
          <cell r="CW1927">
            <v>0</v>
          </cell>
        </row>
        <row r="1928">
          <cell r="B1928">
            <v>0</v>
          </cell>
          <cell r="O1928">
            <v>0</v>
          </cell>
          <cell r="P1928">
            <v>0</v>
          </cell>
          <cell r="S1928">
            <v>0</v>
          </cell>
          <cell r="V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N1928">
            <v>0</v>
          </cell>
          <cell r="AO1928">
            <v>0</v>
          </cell>
          <cell r="AP1928">
            <v>0</v>
          </cell>
          <cell r="BU1928">
            <v>0</v>
          </cell>
          <cell r="BV1928">
            <v>0</v>
          </cell>
          <cell r="BX1928">
            <v>0</v>
          </cell>
          <cell r="CV1928">
            <v>0</v>
          </cell>
          <cell r="CW1928">
            <v>0</v>
          </cell>
        </row>
        <row r="1929">
          <cell r="B1929">
            <v>0</v>
          </cell>
          <cell r="O1929">
            <v>0</v>
          </cell>
          <cell r="P1929">
            <v>0</v>
          </cell>
          <cell r="S1929">
            <v>0</v>
          </cell>
          <cell r="V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N1929">
            <v>0</v>
          </cell>
          <cell r="AO1929">
            <v>0</v>
          </cell>
          <cell r="AP1929">
            <v>0</v>
          </cell>
          <cell r="BU1929">
            <v>0</v>
          </cell>
          <cell r="BV1929">
            <v>0</v>
          </cell>
          <cell r="BX1929">
            <v>0</v>
          </cell>
          <cell r="CV1929">
            <v>0</v>
          </cell>
          <cell r="CW1929">
            <v>0</v>
          </cell>
        </row>
        <row r="1930">
          <cell r="B1930">
            <v>0</v>
          </cell>
          <cell r="O1930">
            <v>0</v>
          </cell>
          <cell r="P1930">
            <v>0</v>
          </cell>
          <cell r="S1930">
            <v>0</v>
          </cell>
          <cell r="V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N1930">
            <v>0</v>
          </cell>
          <cell r="AO1930">
            <v>0</v>
          </cell>
          <cell r="AP1930">
            <v>0</v>
          </cell>
          <cell r="BU1930">
            <v>0</v>
          </cell>
          <cell r="BV1930">
            <v>0</v>
          </cell>
          <cell r="BX1930">
            <v>0</v>
          </cell>
          <cell r="CV1930">
            <v>0</v>
          </cell>
          <cell r="CW1930">
            <v>0</v>
          </cell>
        </row>
        <row r="1931">
          <cell r="B1931">
            <v>0</v>
          </cell>
          <cell r="O1931">
            <v>0</v>
          </cell>
          <cell r="P1931">
            <v>0</v>
          </cell>
          <cell r="S1931">
            <v>0</v>
          </cell>
          <cell r="V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N1931">
            <v>0</v>
          </cell>
          <cell r="AO1931">
            <v>0</v>
          </cell>
          <cell r="AP1931">
            <v>0</v>
          </cell>
          <cell r="BU1931">
            <v>0</v>
          </cell>
          <cell r="BV1931">
            <v>0</v>
          </cell>
          <cell r="BX1931">
            <v>0</v>
          </cell>
          <cell r="CV1931">
            <v>0</v>
          </cell>
          <cell r="CW1931">
            <v>0</v>
          </cell>
        </row>
        <row r="1932">
          <cell r="B1932">
            <v>0</v>
          </cell>
          <cell r="O1932">
            <v>0</v>
          </cell>
          <cell r="P1932">
            <v>0</v>
          </cell>
          <cell r="S1932">
            <v>0</v>
          </cell>
          <cell r="V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N1932">
            <v>0</v>
          </cell>
          <cell r="AO1932">
            <v>0</v>
          </cell>
          <cell r="AP1932">
            <v>0</v>
          </cell>
          <cell r="BU1932">
            <v>0</v>
          </cell>
          <cell r="BV1932">
            <v>0</v>
          </cell>
          <cell r="BX1932">
            <v>0</v>
          </cell>
          <cell r="CV1932">
            <v>0</v>
          </cell>
          <cell r="CW1932">
            <v>0</v>
          </cell>
        </row>
        <row r="1933">
          <cell r="B1933">
            <v>0</v>
          </cell>
          <cell r="O1933">
            <v>0</v>
          </cell>
          <cell r="P1933">
            <v>0</v>
          </cell>
          <cell r="S1933">
            <v>0</v>
          </cell>
          <cell r="V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N1933">
            <v>0</v>
          </cell>
          <cell r="AO1933">
            <v>0</v>
          </cell>
          <cell r="AP1933">
            <v>0</v>
          </cell>
          <cell r="BU1933">
            <v>0</v>
          </cell>
          <cell r="BV1933">
            <v>0</v>
          </cell>
          <cell r="BX1933">
            <v>0</v>
          </cell>
          <cell r="CV1933">
            <v>0</v>
          </cell>
          <cell r="CW1933">
            <v>0</v>
          </cell>
        </row>
        <row r="1934">
          <cell r="B1934">
            <v>0</v>
          </cell>
          <cell r="O1934">
            <v>0</v>
          </cell>
          <cell r="P1934">
            <v>0</v>
          </cell>
          <cell r="S1934">
            <v>0</v>
          </cell>
          <cell r="V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N1934">
            <v>0</v>
          </cell>
          <cell r="AO1934">
            <v>0</v>
          </cell>
          <cell r="AP1934">
            <v>0</v>
          </cell>
          <cell r="BU1934">
            <v>0</v>
          </cell>
          <cell r="BV1934">
            <v>0</v>
          </cell>
          <cell r="BX1934">
            <v>0</v>
          </cell>
          <cell r="CV1934">
            <v>0</v>
          </cell>
          <cell r="CW1934">
            <v>0</v>
          </cell>
        </row>
        <row r="1935">
          <cell r="B1935">
            <v>0</v>
          </cell>
          <cell r="O1935">
            <v>0</v>
          </cell>
          <cell r="P1935">
            <v>0</v>
          </cell>
          <cell r="S1935">
            <v>0</v>
          </cell>
          <cell r="V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N1935">
            <v>0</v>
          </cell>
          <cell r="AO1935">
            <v>0</v>
          </cell>
          <cell r="AP1935">
            <v>0</v>
          </cell>
          <cell r="BU1935">
            <v>0</v>
          </cell>
          <cell r="BV1935">
            <v>0</v>
          </cell>
          <cell r="BX1935">
            <v>0</v>
          </cell>
          <cell r="CV1935">
            <v>0</v>
          </cell>
          <cell r="CW1935">
            <v>0</v>
          </cell>
        </row>
        <row r="1936">
          <cell r="B1936">
            <v>0</v>
          </cell>
          <cell r="O1936">
            <v>0</v>
          </cell>
          <cell r="P1936">
            <v>0</v>
          </cell>
          <cell r="S1936">
            <v>0</v>
          </cell>
          <cell r="V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N1936">
            <v>0</v>
          </cell>
          <cell r="AO1936">
            <v>0</v>
          </cell>
          <cell r="AP1936">
            <v>0</v>
          </cell>
          <cell r="BU1936">
            <v>0</v>
          </cell>
          <cell r="BV1936">
            <v>0</v>
          </cell>
          <cell r="BX1936">
            <v>0</v>
          </cell>
          <cell r="CV1936">
            <v>0</v>
          </cell>
          <cell r="CW1936">
            <v>0</v>
          </cell>
        </row>
        <row r="1937">
          <cell r="B1937">
            <v>0</v>
          </cell>
          <cell r="O1937">
            <v>0</v>
          </cell>
          <cell r="P1937">
            <v>0</v>
          </cell>
          <cell r="S1937">
            <v>0</v>
          </cell>
          <cell r="V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N1937">
            <v>0</v>
          </cell>
          <cell r="AO1937">
            <v>0</v>
          </cell>
          <cell r="AP1937">
            <v>0</v>
          </cell>
          <cell r="BU1937">
            <v>0</v>
          </cell>
          <cell r="BV1937">
            <v>0</v>
          </cell>
          <cell r="BX1937">
            <v>0</v>
          </cell>
          <cell r="CV1937">
            <v>0</v>
          </cell>
          <cell r="CW1937">
            <v>0</v>
          </cell>
        </row>
        <row r="1938">
          <cell r="B1938">
            <v>0</v>
          </cell>
          <cell r="O1938">
            <v>0</v>
          </cell>
          <cell r="P1938">
            <v>0</v>
          </cell>
          <cell r="S1938">
            <v>0</v>
          </cell>
          <cell r="V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N1938">
            <v>0</v>
          </cell>
          <cell r="AO1938">
            <v>0</v>
          </cell>
          <cell r="AP1938">
            <v>0</v>
          </cell>
          <cell r="BU1938">
            <v>0</v>
          </cell>
          <cell r="BV1938">
            <v>0</v>
          </cell>
          <cell r="BX1938">
            <v>0</v>
          </cell>
          <cell r="CV1938">
            <v>0</v>
          </cell>
          <cell r="CW1938">
            <v>0</v>
          </cell>
        </row>
        <row r="1939">
          <cell r="B1939">
            <v>0</v>
          </cell>
          <cell r="O1939">
            <v>0</v>
          </cell>
          <cell r="P1939">
            <v>0</v>
          </cell>
          <cell r="S1939">
            <v>0</v>
          </cell>
          <cell r="V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N1939">
            <v>0</v>
          </cell>
          <cell r="AO1939">
            <v>0</v>
          </cell>
          <cell r="AP1939">
            <v>0</v>
          </cell>
          <cell r="BU1939">
            <v>0</v>
          </cell>
          <cell r="BV1939">
            <v>0</v>
          </cell>
          <cell r="BX1939">
            <v>0</v>
          </cell>
          <cell r="CV1939">
            <v>0</v>
          </cell>
          <cell r="CW1939">
            <v>0</v>
          </cell>
        </row>
        <row r="1940">
          <cell r="B1940">
            <v>0</v>
          </cell>
          <cell r="O1940">
            <v>0</v>
          </cell>
          <cell r="P1940">
            <v>0</v>
          </cell>
          <cell r="S1940">
            <v>0</v>
          </cell>
          <cell r="V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N1940">
            <v>0</v>
          </cell>
          <cell r="AO1940">
            <v>0</v>
          </cell>
          <cell r="AP1940">
            <v>0</v>
          </cell>
          <cell r="BU1940">
            <v>0</v>
          </cell>
          <cell r="BV1940">
            <v>0</v>
          </cell>
          <cell r="BX1940">
            <v>0</v>
          </cell>
          <cell r="CV1940">
            <v>0</v>
          </cell>
          <cell r="CW1940">
            <v>0</v>
          </cell>
        </row>
        <row r="1941">
          <cell r="B1941">
            <v>0</v>
          </cell>
          <cell r="O1941">
            <v>0</v>
          </cell>
          <cell r="P1941">
            <v>0</v>
          </cell>
          <cell r="S1941">
            <v>0</v>
          </cell>
          <cell r="V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N1941">
            <v>0</v>
          </cell>
          <cell r="AO1941">
            <v>0</v>
          </cell>
          <cell r="AP1941">
            <v>0</v>
          </cell>
          <cell r="BU1941">
            <v>0</v>
          </cell>
          <cell r="BV1941">
            <v>0</v>
          </cell>
          <cell r="BX1941">
            <v>0</v>
          </cell>
          <cell r="CV1941">
            <v>0</v>
          </cell>
          <cell r="CW1941">
            <v>0</v>
          </cell>
        </row>
        <row r="1942">
          <cell r="B1942">
            <v>0</v>
          </cell>
          <cell r="O1942">
            <v>0</v>
          </cell>
          <cell r="P1942">
            <v>0</v>
          </cell>
          <cell r="S1942">
            <v>0</v>
          </cell>
          <cell r="V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N1942">
            <v>0</v>
          </cell>
          <cell r="AO1942">
            <v>0</v>
          </cell>
          <cell r="AP1942">
            <v>0</v>
          </cell>
          <cell r="BU1942">
            <v>0</v>
          </cell>
          <cell r="BV1942">
            <v>0</v>
          </cell>
          <cell r="BX1942">
            <v>0</v>
          </cell>
          <cell r="CV1942">
            <v>0</v>
          </cell>
          <cell r="CW1942">
            <v>0</v>
          </cell>
        </row>
        <row r="1943">
          <cell r="B1943">
            <v>0</v>
          </cell>
          <cell r="O1943">
            <v>0</v>
          </cell>
          <cell r="P1943">
            <v>0</v>
          </cell>
          <cell r="S1943">
            <v>0</v>
          </cell>
          <cell r="V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N1943">
            <v>0</v>
          </cell>
          <cell r="AO1943">
            <v>0</v>
          </cell>
          <cell r="AP1943">
            <v>0</v>
          </cell>
          <cell r="BU1943">
            <v>0</v>
          </cell>
          <cell r="BV1943">
            <v>0</v>
          </cell>
          <cell r="BX1943">
            <v>0</v>
          </cell>
          <cell r="CV1943">
            <v>0</v>
          </cell>
          <cell r="CW1943">
            <v>0</v>
          </cell>
        </row>
        <row r="1944">
          <cell r="B1944">
            <v>0</v>
          </cell>
          <cell r="O1944">
            <v>0</v>
          </cell>
          <cell r="P1944">
            <v>0</v>
          </cell>
          <cell r="S1944">
            <v>0</v>
          </cell>
          <cell r="V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N1944">
            <v>0</v>
          </cell>
          <cell r="AO1944">
            <v>0</v>
          </cell>
          <cell r="AP1944">
            <v>0</v>
          </cell>
          <cell r="BU1944">
            <v>0</v>
          </cell>
          <cell r="BV1944">
            <v>0</v>
          </cell>
          <cell r="BX1944">
            <v>0</v>
          </cell>
          <cell r="CV1944">
            <v>0</v>
          </cell>
          <cell r="CW1944">
            <v>0</v>
          </cell>
        </row>
        <row r="1945">
          <cell r="B1945">
            <v>0</v>
          </cell>
          <cell r="O1945">
            <v>0</v>
          </cell>
          <cell r="P1945">
            <v>0</v>
          </cell>
          <cell r="S1945">
            <v>0</v>
          </cell>
          <cell r="V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N1945">
            <v>0</v>
          </cell>
          <cell r="AO1945">
            <v>0</v>
          </cell>
          <cell r="AP1945">
            <v>0</v>
          </cell>
          <cell r="BU1945">
            <v>0</v>
          </cell>
          <cell r="BV1945">
            <v>0</v>
          </cell>
          <cell r="BX1945">
            <v>0</v>
          </cell>
          <cell r="CV1945">
            <v>0</v>
          </cell>
          <cell r="CW1945">
            <v>0</v>
          </cell>
        </row>
        <row r="1946">
          <cell r="B1946">
            <v>0</v>
          </cell>
          <cell r="O1946">
            <v>0</v>
          </cell>
          <cell r="P1946">
            <v>0</v>
          </cell>
          <cell r="S1946">
            <v>0</v>
          </cell>
          <cell r="V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N1946">
            <v>0</v>
          </cell>
          <cell r="AO1946">
            <v>0</v>
          </cell>
          <cell r="AP1946">
            <v>0</v>
          </cell>
          <cell r="BU1946">
            <v>0</v>
          </cell>
          <cell r="BV1946">
            <v>0</v>
          </cell>
          <cell r="BX1946">
            <v>0</v>
          </cell>
          <cell r="CV1946">
            <v>0</v>
          </cell>
          <cell r="CW1946">
            <v>0</v>
          </cell>
        </row>
        <row r="1947">
          <cell r="B1947">
            <v>0</v>
          </cell>
          <cell r="O1947">
            <v>0</v>
          </cell>
          <cell r="P1947">
            <v>0</v>
          </cell>
          <cell r="S1947">
            <v>0</v>
          </cell>
          <cell r="V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N1947">
            <v>0</v>
          </cell>
          <cell r="AO1947">
            <v>0</v>
          </cell>
          <cell r="AP1947">
            <v>0</v>
          </cell>
          <cell r="BU1947">
            <v>0</v>
          </cell>
          <cell r="BV1947">
            <v>0</v>
          </cell>
          <cell r="BX1947">
            <v>0</v>
          </cell>
          <cell r="CV1947">
            <v>0</v>
          </cell>
          <cell r="CW1947">
            <v>0</v>
          </cell>
        </row>
        <row r="1948">
          <cell r="B1948">
            <v>0</v>
          </cell>
          <cell r="O1948">
            <v>0</v>
          </cell>
          <cell r="P1948">
            <v>0</v>
          </cell>
          <cell r="S1948">
            <v>0</v>
          </cell>
          <cell r="V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N1948">
            <v>0</v>
          </cell>
          <cell r="AO1948">
            <v>0</v>
          </cell>
          <cell r="AP1948">
            <v>0</v>
          </cell>
          <cell r="BU1948">
            <v>0</v>
          </cell>
          <cell r="BV1948">
            <v>0</v>
          </cell>
          <cell r="BX1948">
            <v>0</v>
          </cell>
          <cell r="CV1948">
            <v>0</v>
          </cell>
          <cell r="CW1948">
            <v>0</v>
          </cell>
        </row>
        <row r="1949">
          <cell r="B1949">
            <v>0</v>
          </cell>
          <cell r="O1949">
            <v>0</v>
          </cell>
          <cell r="P1949">
            <v>0</v>
          </cell>
          <cell r="S1949">
            <v>0</v>
          </cell>
          <cell r="V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N1949">
            <v>0</v>
          </cell>
          <cell r="AO1949">
            <v>0</v>
          </cell>
          <cell r="AP1949">
            <v>0</v>
          </cell>
          <cell r="BU1949">
            <v>0</v>
          </cell>
          <cell r="BV1949">
            <v>0</v>
          </cell>
          <cell r="BX1949">
            <v>0</v>
          </cell>
          <cell r="CV1949">
            <v>0</v>
          </cell>
          <cell r="CW1949">
            <v>0</v>
          </cell>
        </row>
        <row r="1950">
          <cell r="B1950">
            <v>0</v>
          </cell>
          <cell r="O1950">
            <v>0</v>
          </cell>
          <cell r="P1950">
            <v>0</v>
          </cell>
          <cell r="S1950">
            <v>0</v>
          </cell>
          <cell r="V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N1950">
            <v>0</v>
          </cell>
          <cell r="AO1950">
            <v>0</v>
          </cell>
          <cell r="AP1950">
            <v>0</v>
          </cell>
          <cell r="BU1950">
            <v>0</v>
          </cell>
          <cell r="BV1950">
            <v>0</v>
          </cell>
          <cell r="BX1950">
            <v>0</v>
          </cell>
          <cell r="CV1950">
            <v>0</v>
          </cell>
          <cell r="CW1950">
            <v>0</v>
          </cell>
        </row>
        <row r="1951">
          <cell r="B1951">
            <v>0</v>
          </cell>
          <cell r="O1951">
            <v>0</v>
          </cell>
          <cell r="P1951">
            <v>0</v>
          </cell>
          <cell r="S1951">
            <v>0</v>
          </cell>
          <cell r="V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N1951">
            <v>0</v>
          </cell>
          <cell r="AO1951">
            <v>0</v>
          </cell>
          <cell r="AP1951">
            <v>0</v>
          </cell>
          <cell r="BU1951">
            <v>0</v>
          </cell>
          <cell r="BV1951">
            <v>0</v>
          </cell>
          <cell r="BX1951">
            <v>0</v>
          </cell>
          <cell r="CV1951">
            <v>0</v>
          </cell>
          <cell r="CW1951">
            <v>0</v>
          </cell>
        </row>
        <row r="1952">
          <cell r="B1952">
            <v>0</v>
          </cell>
          <cell r="O1952">
            <v>0</v>
          </cell>
          <cell r="P1952">
            <v>0</v>
          </cell>
          <cell r="S1952">
            <v>0</v>
          </cell>
          <cell r="V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N1952">
            <v>0</v>
          </cell>
          <cell r="AO1952">
            <v>0</v>
          </cell>
          <cell r="AP1952">
            <v>0</v>
          </cell>
          <cell r="BU1952">
            <v>0</v>
          </cell>
          <cell r="BV1952">
            <v>0</v>
          </cell>
          <cell r="BX1952">
            <v>0</v>
          </cell>
          <cell r="CV1952">
            <v>0</v>
          </cell>
          <cell r="CW1952">
            <v>0</v>
          </cell>
        </row>
        <row r="1953">
          <cell r="B1953">
            <v>0</v>
          </cell>
          <cell r="O1953">
            <v>0</v>
          </cell>
          <cell r="P1953">
            <v>0</v>
          </cell>
          <cell r="S1953">
            <v>0</v>
          </cell>
          <cell r="V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N1953">
            <v>0</v>
          </cell>
          <cell r="AO1953">
            <v>0</v>
          </cell>
          <cell r="AP1953">
            <v>0</v>
          </cell>
          <cell r="BU1953">
            <v>0</v>
          </cell>
          <cell r="BV1953">
            <v>0</v>
          </cell>
          <cell r="BX1953">
            <v>0</v>
          </cell>
          <cell r="CV1953">
            <v>0</v>
          </cell>
          <cell r="CW1953">
            <v>0</v>
          </cell>
        </row>
        <row r="1954">
          <cell r="B1954">
            <v>0</v>
          </cell>
          <cell r="O1954">
            <v>0</v>
          </cell>
          <cell r="P1954">
            <v>0</v>
          </cell>
          <cell r="S1954">
            <v>0</v>
          </cell>
          <cell r="V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N1954">
            <v>0</v>
          </cell>
          <cell r="AO1954">
            <v>0</v>
          </cell>
          <cell r="AP1954">
            <v>0</v>
          </cell>
          <cell r="BU1954">
            <v>0</v>
          </cell>
          <cell r="BV1954">
            <v>0</v>
          </cell>
          <cell r="BX1954">
            <v>0</v>
          </cell>
          <cell r="CV1954">
            <v>0</v>
          </cell>
          <cell r="CW1954">
            <v>0</v>
          </cell>
        </row>
        <row r="1955">
          <cell r="B1955">
            <v>0</v>
          </cell>
          <cell r="O1955">
            <v>0</v>
          </cell>
          <cell r="P1955">
            <v>0</v>
          </cell>
          <cell r="S1955">
            <v>0</v>
          </cell>
          <cell r="V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N1955">
            <v>0</v>
          </cell>
          <cell r="AO1955">
            <v>0</v>
          </cell>
          <cell r="AP1955">
            <v>0</v>
          </cell>
          <cell r="BU1955">
            <v>0</v>
          </cell>
          <cell r="BV1955">
            <v>0</v>
          </cell>
          <cell r="BX1955">
            <v>0</v>
          </cell>
          <cell r="CV1955">
            <v>0</v>
          </cell>
          <cell r="CW1955">
            <v>0</v>
          </cell>
        </row>
        <row r="1956">
          <cell r="B1956">
            <v>0</v>
          </cell>
          <cell r="O1956">
            <v>0</v>
          </cell>
          <cell r="P1956">
            <v>0</v>
          </cell>
          <cell r="S1956">
            <v>0</v>
          </cell>
          <cell r="V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N1956">
            <v>0</v>
          </cell>
          <cell r="AO1956">
            <v>0</v>
          </cell>
          <cell r="AP1956">
            <v>0</v>
          </cell>
          <cell r="BU1956">
            <v>0</v>
          </cell>
          <cell r="BV1956">
            <v>0</v>
          </cell>
          <cell r="BX1956">
            <v>0</v>
          </cell>
          <cell r="CV1956">
            <v>0</v>
          </cell>
          <cell r="CW1956">
            <v>0</v>
          </cell>
        </row>
        <row r="1957">
          <cell r="B1957">
            <v>0</v>
          </cell>
          <cell r="O1957">
            <v>0</v>
          </cell>
          <cell r="P1957">
            <v>0</v>
          </cell>
          <cell r="S1957">
            <v>0</v>
          </cell>
          <cell r="V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N1957">
            <v>0</v>
          </cell>
          <cell r="AO1957">
            <v>0</v>
          </cell>
          <cell r="AP1957">
            <v>0</v>
          </cell>
          <cell r="BU1957">
            <v>0</v>
          </cell>
          <cell r="BV1957">
            <v>0</v>
          </cell>
          <cell r="BX1957">
            <v>0</v>
          </cell>
          <cell r="CV1957">
            <v>0</v>
          </cell>
          <cell r="CW1957">
            <v>0</v>
          </cell>
        </row>
        <row r="1958">
          <cell r="B1958">
            <v>0</v>
          </cell>
          <cell r="O1958">
            <v>0</v>
          </cell>
          <cell r="P1958">
            <v>0</v>
          </cell>
          <cell r="S1958">
            <v>0</v>
          </cell>
          <cell r="V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N1958">
            <v>0</v>
          </cell>
          <cell r="AO1958">
            <v>0</v>
          </cell>
          <cell r="AP1958">
            <v>0</v>
          </cell>
          <cell r="BU1958">
            <v>0</v>
          </cell>
          <cell r="BV1958">
            <v>0</v>
          </cell>
          <cell r="BX1958">
            <v>0</v>
          </cell>
          <cell r="CV1958">
            <v>0</v>
          </cell>
          <cell r="CW1958">
            <v>0</v>
          </cell>
        </row>
        <row r="1959">
          <cell r="B1959">
            <v>0</v>
          </cell>
          <cell r="O1959">
            <v>0</v>
          </cell>
          <cell r="P1959">
            <v>0</v>
          </cell>
          <cell r="S1959">
            <v>0</v>
          </cell>
          <cell r="V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N1959">
            <v>0</v>
          </cell>
          <cell r="AO1959">
            <v>0</v>
          </cell>
          <cell r="AP1959">
            <v>0</v>
          </cell>
          <cell r="BU1959">
            <v>0</v>
          </cell>
          <cell r="BV1959">
            <v>0</v>
          </cell>
          <cell r="BX1959">
            <v>0</v>
          </cell>
          <cell r="CV1959">
            <v>0</v>
          </cell>
          <cell r="CW1959">
            <v>0</v>
          </cell>
        </row>
        <row r="1960">
          <cell r="B1960">
            <v>0</v>
          </cell>
          <cell r="O1960">
            <v>0</v>
          </cell>
          <cell r="P1960">
            <v>0</v>
          </cell>
          <cell r="S1960">
            <v>0</v>
          </cell>
          <cell r="V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N1960">
            <v>0</v>
          </cell>
          <cell r="AO1960">
            <v>0</v>
          </cell>
          <cell r="AP1960">
            <v>0</v>
          </cell>
          <cell r="BU1960">
            <v>0</v>
          </cell>
          <cell r="BV1960">
            <v>0</v>
          </cell>
          <cell r="BX1960">
            <v>0</v>
          </cell>
          <cell r="CV1960">
            <v>0</v>
          </cell>
          <cell r="CW1960">
            <v>0</v>
          </cell>
        </row>
        <row r="1961">
          <cell r="B1961">
            <v>0</v>
          </cell>
          <cell r="O1961">
            <v>0</v>
          </cell>
          <cell r="P1961">
            <v>0</v>
          </cell>
          <cell r="S1961">
            <v>0</v>
          </cell>
          <cell r="V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N1961">
            <v>0</v>
          </cell>
          <cell r="AO1961">
            <v>0</v>
          </cell>
          <cell r="AP1961">
            <v>0</v>
          </cell>
          <cell r="BU1961">
            <v>0</v>
          </cell>
          <cell r="BV1961">
            <v>0</v>
          </cell>
          <cell r="BX1961">
            <v>0</v>
          </cell>
          <cell r="CV1961">
            <v>0</v>
          </cell>
          <cell r="CW1961">
            <v>0</v>
          </cell>
        </row>
        <row r="1962">
          <cell r="B1962">
            <v>0</v>
          </cell>
          <cell r="O1962">
            <v>0</v>
          </cell>
          <cell r="P1962">
            <v>0</v>
          </cell>
          <cell r="S1962">
            <v>0</v>
          </cell>
          <cell r="V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N1962">
            <v>0</v>
          </cell>
          <cell r="AO1962">
            <v>0</v>
          </cell>
          <cell r="AP1962">
            <v>0</v>
          </cell>
          <cell r="BU1962">
            <v>0</v>
          </cell>
          <cell r="BV1962">
            <v>0</v>
          </cell>
          <cell r="BX1962">
            <v>0</v>
          </cell>
          <cell r="CV1962">
            <v>0</v>
          </cell>
          <cell r="CW1962">
            <v>0</v>
          </cell>
        </row>
        <row r="1963">
          <cell r="B1963">
            <v>0</v>
          </cell>
          <cell r="O1963">
            <v>0</v>
          </cell>
          <cell r="P1963">
            <v>0</v>
          </cell>
          <cell r="S1963">
            <v>0</v>
          </cell>
          <cell r="V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N1963">
            <v>0</v>
          </cell>
          <cell r="AO1963">
            <v>0</v>
          </cell>
          <cell r="AP1963">
            <v>0</v>
          </cell>
          <cell r="BU1963">
            <v>0</v>
          </cell>
          <cell r="BV1963">
            <v>0</v>
          </cell>
          <cell r="BX1963">
            <v>0</v>
          </cell>
          <cell r="CV1963">
            <v>0</v>
          </cell>
          <cell r="CW1963">
            <v>0</v>
          </cell>
        </row>
        <row r="1964">
          <cell r="B1964">
            <v>0</v>
          </cell>
          <cell r="O1964">
            <v>0</v>
          </cell>
          <cell r="P1964">
            <v>0</v>
          </cell>
          <cell r="S1964">
            <v>0</v>
          </cell>
          <cell r="V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N1964">
            <v>0</v>
          </cell>
          <cell r="AO1964">
            <v>0</v>
          </cell>
          <cell r="AP1964">
            <v>0</v>
          </cell>
          <cell r="BU1964">
            <v>0</v>
          </cell>
          <cell r="BV1964">
            <v>0</v>
          </cell>
          <cell r="BX1964">
            <v>0</v>
          </cell>
          <cell r="CV1964">
            <v>0</v>
          </cell>
          <cell r="CW1964">
            <v>0</v>
          </cell>
        </row>
        <row r="1965">
          <cell r="B1965">
            <v>0</v>
          </cell>
          <cell r="O1965">
            <v>0</v>
          </cell>
          <cell r="P1965">
            <v>0</v>
          </cell>
          <cell r="S1965">
            <v>0</v>
          </cell>
          <cell r="V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N1965">
            <v>0</v>
          </cell>
          <cell r="AO1965">
            <v>0</v>
          </cell>
          <cell r="AP1965">
            <v>0</v>
          </cell>
          <cell r="BU1965">
            <v>0</v>
          </cell>
          <cell r="BV1965">
            <v>0</v>
          </cell>
          <cell r="BX1965">
            <v>0</v>
          </cell>
          <cell r="CV1965">
            <v>0</v>
          </cell>
          <cell r="CW1965">
            <v>0</v>
          </cell>
        </row>
        <row r="1966">
          <cell r="B1966">
            <v>0</v>
          </cell>
          <cell r="O1966">
            <v>0</v>
          </cell>
          <cell r="P1966">
            <v>0</v>
          </cell>
          <cell r="S1966">
            <v>0</v>
          </cell>
          <cell r="V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N1966">
            <v>0</v>
          </cell>
          <cell r="AO1966">
            <v>0</v>
          </cell>
          <cell r="AP1966">
            <v>0</v>
          </cell>
          <cell r="BU1966">
            <v>0</v>
          </cell>
          <cell r="BV1966">
            <v>0</v>
          </cell>
          <cell r="BX1966">
            <v>0</v>
          </cell>
          <cell r="CV1966">
            <v>0</v>
          </cell>
          <cell r="CW1966">
            <v>0</v>
          </cell>
        </row>
        <row r="1967">
          <cell r="B1967">
            <v>0</v>
          </cell>
          <cell r="O1967">
            <v>0</v>
          </cell>
          <cell r="P1967">
            <v>0</v>
          </cell>
          <cell r="S1967">
            <v>0</v>
          </cell>
          <cell r="V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N1967">
            <v>0</v>
          </cell>
          <cell r="AO1967">
            <v>0</v>
          </cell>
          <cell r="AP1967">
            <v>0</v>
          </cell>
          <cell r="BU1967">
            <v>0</v>
          </cell>
          <cell r="BV1967">
            <v>0</v>
          </cell>
          <cell r="BX1967">
            <v>0</v>
          </cell>
          <cell r="CV1967">
            <v>0</v>
          </cell>
          <cell r="CW1967">
            <v>0</v>
          </cell>
        </row>
        <row r="1968">
          <cell r="B1968">
            <v>0</v>
          </cell>
          <cell r="O1968">
            <v>0</v>
          </cell>
          <cell r="P1968">
            <v>0</v>
          </cell>
          <cell r="S1968">
            <v>0</v>
          </cell>
          <cell r="V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N1968">
            <v>0</v>
          </cell>
          <cell r="AO1968">
            <v>0</v>
          </cell>
          <cell r="AP1968">
            <v>0</v>
          </cell>
          <cell r="BU1968">
            <v>0</v>
          </cell>
          <cell r="BV1968">
            <v>0</v>
          </cell>
          <cell r="BX1968">
            <v>0</v>
          </cell>
          <cell r="CV1968">
            <v>0</v>
          </cell>
          <cell r="CW1968">
            <v>0</v>
          </cell>
        </row>
        <row r="1969">
          <cell r="B1969">
            <v>0</v>
          </cell>
          <cell r="O1969">
            <v>0</v>
          </cell>
          <cell r="P1969">
            <v>0</v>
          </cell>
          <cell r="S1969">
            <v>0</v>
          </cell>
          <cell r="V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N1969">
            <v>0</v>
          </cell>
          <cell r="AO1969">
            <v>0</v>
          </cell>
          <cell r="AP1969">
            <v>0</v>
          </cell>
          <cell r="BU1969">
            <v>0</v>
          </cell>
          <cell r="BV1969">
            <v>0</v>
          </cell>
          <cell r="BX1969">
            <v>0</v>
          </cell>
          <cell r="CV1969">
            <v>0</v>
          </cell>
          <cell r="CW1969">
            <v>0</v>
          </cell>
        </row>
        <row r="1970">
          <cell r="B1970">
            <v>0</v>
          </cell>
          <cell r="O1970">
            <v>0</v>
          </cell>
          <cell r="P1970">
            <v>0</v>
          </cell>
          <cell r="S1970">
            <v>0</v>
          </cell>
          <cell r="V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N1970">
            <v>0</v>
          </cell>
          <cell r="AO1970">
            <v>0</v>
          </cell>
          <cell r="AP1970">
            <v>0</v>
          </cell>
          <cell r="BU1970">
            <v>0</v>
          </cell>
          <cell r="BV1970">
            <v>0</v>
          </cell>
          <cell r="BX1970">
            <v>0</v>
          </cell>
          <cell r="CV1970">
            <v>0</v>
          </cell>
          <cell r="CW1970">
            <v>0</v>
          </cell>
        </row>
        <row r="1971">
          <cell r="B1971">
            <v>0</v>
          </cell>
          <cell r="O1971">
            <v>0</v>
          </cell>
          <cell r="P1971">
            <v>0</v>
          </cell>
          <cell r="S1971">
            <v>0</v>
          </cell>
          <cell r="V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N1971">
            <v>0</v>
          </cell>
          <cell r="AO1971">
            <v>0</v>
          </cell>
          <cell r="AP1971">
            <v>0</v>
          </cell>
          <cell r="BU1971">
            <v>0</v>
          </cell>
          <cell r="BV1971">
            <v>0</v>
          </cell>
          <cell r="BX1971">
            <v>0</v>
          </cell>
          <cell r="CV1971">
            <v>0</v>
          </cell>
          <cell r="CW1971">
            <v>0</v>
          </cell>
        </row>
        <row r="1972">
          <cell r="B1972">
            <v>0</v>
          </cell>
          <cell r="O1972">
            <v>0</v>
          </cell>
          <cell r="P1972">
            <v>0</v>
          </cell>
          <cell r="S1972">
            <v>0</v>
          </cell>
          <cell r="V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N1972">
            <v>0</v>
          </cell>
          <cell r="AO1972">
            <v>0</v>
          </cell>
          <cell r="AP1972">
            <v>0</v>
          </cell>
          <cell r="BU1972">
            <v>0</v>
          </cell>
          <cell r="BV1972">
            <v>0</v>
          </cell>
          <cell r="BX1972">
            <v>0</v>
          </cell>
          <cell r="CV1972">
            <v>0</v>
          </cell>
          <cell r="CW1972">
            <v>0</v>
          </cell>
        </row>
        <row r="1973">
          <cell r="B1973">
            <v>0</v>
          </cell>
          <cell r="O1973">
            <v>0</v>
          </cell>
          <cell r="P1973">
            <v>0</v>
          </cell>
          <cell r="S1973">
            <v>0</v>
          </cell>
          <cell r="V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N1973">
            <v>0</v>
          </cell>
          <cell r="AO1973">
            <v>0</v>
          </cell>
          <cell r="AP1973">
            <v>0</v>
          </cell>
          <cell r="BU1973">
            <v>0</v>
          </cell>
          <cell r="BV1973">
            <v>0</v>
          </cell>
          <cell r="BX1973">
            <v>0</v>
          </cell>
          <cell r="CV1973">
            <v>0</v>
          </cell>
          <cell r="CW1973">
            <v>0</v>
          </cell>
        </row>
        <row r="1974">
          <cell r="B1974">
            <v>0</v>
          </cell>
          <cell r="O1974">
            <v>0</v>
          </cell>
          <cell r="P1974">
            <v>0</v>
          </cell>
          <cell r="S1974">
            <v>0</v>
          </cell>
          <cell r="V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N1974">
            <v>0</v>
          </cell>
          <cell r="AO1974">
            <v>0</v>
          </cell>
          <cell r="AP1974">
            <v>0</v>
          </cell>
          <cell r="BU1974">
            <v>0</v>
          </cell>
          <cell r="BV1974">
            <v>0</v>
          </cell>
          <cell r="BX1974">
            <v>0</v>
          </cell>
          <cell r="CV1974">
            <v>0</v>
          </cell>
          <cell r="CW1974">
            <v>0</v>
          </cell>
        </row>
        <row r="1975">
          <cell r="B1975">
            <v>0</v>
          </cell>
          <cell r="O1975">
            <v>0</v>
          </cell>
          <cell r="P1975">
            <v>0</v>
          </cell>
          <cell r="S1975">
            <v>0</v>
          </cell>
          <cell r="V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N1975">
            <v>0</v>
          </cell>
          <cell r="AO1975">
            <v>0</v>
          </cell>
          <cell r="AP1975">
            <v>0</v>
          </cell>
          <cell r="BU1975">
            <v>0</v>
          </cell>
          <cell r="BV1975">
            <v>0</v>
          </cell>
          <cell r="BX1975">
            <v>0</v>
          </cell>
          <cell r="CV1975">
            <v>0</v>
          </cell>
          <cell r="CW1975">
            <v>0</v>
          </cell>
        </row>
        <row r="1976">
          <cell r="B1976">
            <v>0</v>
          </cell>
          <cell r="O1976">
            <v>0</v>
          </cell>
          <cell r="P1976">
            <v>0</v>
          </cell>
          <cell r="S1976">
            <v>0</v>
          </cell>
          <cell r="V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N1976">
            <v>0</v>
          </cell>
          <cell r="AO1976">
            <v>0</v>
          </cell>
          <cell r="AP1976">
            <v>0</v>
          </cell>
          <cell r="BU1976">
            <v>0</v>
          </cell>
          <cell r="BV1976">
            <v>0</v>
          </cell>
          <cell r="BX1976">
            <v>0</v>
          </cell>
          <cell r="CV1976">
            <v>0</v>
          </cell>
          <cell r="CW1976">
            <v>0</v>
          </cell>
        </row>
        <row r="1977">
          <cell r="B1977">
            <v>0</v>
          </cell>
          <cell r="O1977">
            <v>0</v>
          </cell>
          <cell r="P1977">
            <v>0</v>
          </cell>
          <cell r="S1977">
            <v>0</v>
          </cell>
          <cell r="V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N1977">
            <v>0</v>
          </cell>
          <cell r="AO1977">
            <v>0</v>
          </cell>
          <cell r="AP1977">
            <v>0</v>
          </cell>
          <cell r="BU1977">
            <v>0</v>
          </cell>
          <cell r="BV1977">
            <v>0</v>
          </cell>
          <cell r="BX1977">
            <v>0</v>
          </cell>
          <cell r="CV1977">
            <v>0</v>
          </cell>
          <cell r="CW1977">
            <v>0</v>
          </cell>
        </row>
        <row r="1978">
          <cell r="B1978">
            <v>0</v>
          </cell>
          <cell r="O1978">
            <v>0</v>
          </cell>
          <cell r="P1978">
            <v>0</v>
          </cell>
          <cell r="S1978">
            <v>0</v>
          </cell>
          <cell r="V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N1978">
            <v>0</v>
          </cell>
          <cell r="AO1978">
            <v>0</v>
          </cell>
          <cell r="AP1978">
            <v>0</v>
          </cell>
          <cell r="BU1978">
            <v>0</v>
          </cell>
          <cell r="BV1978">
            <v>0</v>
          </cell>
          <cell r="BX1978">
            <v>0</v>
          </cell>
          <cell r="CV1978">
            <v>0</v>
          </cell>
          <cell r="CW1978">
            <v>0</v>
          </cell>
        </row>
        <row r="1979">
          <cell r="B1979">
            <v>0</v>
          </cell>
          <cell r="O1979">
            <v>0</v>
          </cell>
          <cell r="P1979">
            <v>0</v>
          </cell>
          <cell r="S1979">
            <v>0</v>
          </cell>
          <cell r="V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N1979">
            <v>0</v>
          </cell>
          <cell r="AO1979">
            <v>0</v>
          </cell>
          <cell r="AP1979">
            <v>0</v>
          </cell>
          <cell r="BU1979">
            <v>0</v>
          </cell>
          <cell r="BV1979">
            <v>0</v>
          </cell>
          <cell r="BX1979">
            <v>0</v>
          </cell>
          <cell r="CV1979">
            <v>0</v>
          </cell>
          <cell r="CW1979">
            <v>0</v>
          </cell>
        </row>
        <row r="1980">
          <cell r="B1980">
            <v>0</v>
          </cell>
          <cell r="O1980">
            <v>0</v>
          </cell>
          <cell r="P1980">
            <v>0</v>
          </cell>
          <cell r="S1980">
            <v>0</v>
          </cell>
          <cell r="V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N1980">
            <v>0</v>
          </cell>
          <cell r="AO1980">
            <v>0</v>
          </cell>
          <cell r="AP1980">
            <v>0</v>
          </cell>
          <cell r="BU1980">
            <v>0</v>
          </cell>
          <cell r="BV1980">
            <v>0</v>
          </cell>
          <cell r="BX1980">
            <v>0</v>
          </cell>
          <cell r="CV1980">
            <v>0</v>
          </cell>
          <cell r="CW1980">
            <v>0</v>
          </cell>
        </row>
        <row r="1981">
          <cell r="B1981">
            <v>0</v>
          </cell>
          <cell r="O1981">
            <v>0</v>
          </cell>
          <cell r="P1981">
            <v>0</v>
          </cell>
          <cell r="S1981">
            <v>0</v>
          </cell>
          <cell r="V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N1981">
            <v>0</v>
          </cell>
          <cell r="AO1981">
            <v>0</v>
          </cell>
          <cell r="AP1981">
            <v>0</v>
          </cell>
          <cell r="BU1981">
            <v>0</v>
          </cell>
          <cell r="BV1981">
            <v>0</v>
          </cell>
          <cell r="BX1981">
            <v>0</v>
          </cell>
          <cell r="CV1981">
            <v>0</v>
          </cell>
          <cell r="CW1981">
            <v>0</v>
          </cell>
        </row>
        <row r="1982">
          <cell r="B1982">
            <v>0</v>
          </cell>
          <cell r="O1982">
            <v>0</v>
          </cell>
          <cell r="P1982">
            <v>0</v>
          </cell>
          <cell r="S1982">
            <v>0</v>
          </cell>
          <cell r="V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N1982">
            <v>0</v>
          </cell>
          <cell r="AO1982">
            <v>0</v>
          </cell>
          <cell r="AP1982">
            <v>0</v>
          </cell>
          <cell r="BU1982">
            <v>0</v>
          </cell>
          <cell r="BV1982">
            <v>0</v>
          </cell>
          <cell r="BX1982">
            <v>0</v>
          </cell>
          <cell r="CV1982">
            <v>0</v>
          </cell>
          <cell r="CW1982">
            <v>0</v>
          </cell>
        </row>
        <row r="1983">
          <cell r="B1983">
            <v>0</v>
          </cell>
          <cell r="O1983">
            <v>0</v>
          </cell>
          <cell r="P1983">
            <v>0</v>
          </cell>
          <cell r="S1983">
            <v>0</v>
          </cell>
          <cell r="V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N1983">
            <v>0</v>
          </cell>
          <cell r="AO1983">
            <v>0</v>
          </cell>
          <cell r="AP1983">
            <v>0</v>
          </cell>
          <cell r="BU1983">
            <v>0</v>
          </cell>
          <cell r="BV1983">
            <v>0</v>
          </cell>
          <cell r="BX1983">
            <v>0</v>
          </cell>
          <cell r="CV1983">
            <v>0</v>
          </cell>
          <cell r="CW1983">
            <v>0</v>
          </cell>
        </row>
        <row r="1984">
          <cell r="B1984">
            <v>0</v>
          </cell>
          <cell r="O1984">
            <v>0</v>
          </cell>
          <cell r="P1984">
            <v>0</v>
          </cell>
          <cell r="S1984">
            <v>0</v>
          </cell>
          <cell r="V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N1984">
            <v>0</v>
          </cell>
          <cell r="AO1984">
            <v>0</v>
          </cell>
          <cell r="AP1984">
            <v>0</v>
          </cell>
          <cell r="BU1984">
            <v>0</v>
          </cell>
          <cell r="BV1984">
            <v>0</v>
          </cell>
          <cell r="BX1984">
            <v>0</v>
          </cell>
          <cell r="CV1984">
            <v>0</v>
          </cell>
          <cell r="CW1984">
            <v>0</v>
          </cell>
        </row>
        <row r="1985">
          <cell r="B1985">
            <v>0</v>
          </cell>
          <cell r="O1985">
            <v>0</v>
          </cell>
          <cell r="P1985">
            <v>0</v>
          </cell>
          <cell r="S1985">
            <v>0</v>
          </cell>
          <cell r="V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N1985">
            <v>0</v>
          </cell>
          <cell r="AO1985">
            <v>0</v>
          </cell>
          <cell r="AP1985">
            <v>0</v>
          </cell>
          <cell r="BU1985">
            <v>0</v>
          </cell>
          <cell r="BV1985">
            <v>0</v>
          </cell>
          <cell r="BX1985">
            <v>0</v>
          </cell>
          <cell r="CV1985">
            <v>0</v>
          </cell>
          <cell r="CW1985">
            <v>0</v>
          </cell>
        </row>
        <row r="1986">
          <cell r="B1986">
            <v>0</v>
          </cell>
          <cell r="O1986">
            <v>0</v>
          </cell>
          <cell r="P1986">
            <v>0</v>
          </cell>
          <cell r="S1986">
            <v>0</v>
          </cell>
          <cell r="V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N1986">
            <v>0</v>
          </cell>
          <cell r="AO1986">
            <v>0</v>
          </cell>
          <cell r="AP1986">
            <v>0</v>
          </cell>
          <cell r="BU1986">
            <v>0</v>
          </cell>
          <cell r="BV1986">
            <v>0</v>
          </cell>
          <cell r="BX1986">
            <v>0</v>
          </cell>
          <cell r="CV1986">
            <v>0</v>
          </cell>
          <cell r="CW1986">
            <v>0</v>
          </cell>
        </row>
        <row r="1987">
          <cell r="B1987">
            <v>0</v>
          </cell>
          <cell r="O1987">
            <v>0</v>
          </cell>
          <cell r="P1987">
            <v>0</v>
          </cell>
          <cell r="S1987">
            <v>0</v>
          </cell>
          <cell r="V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N1987">
            <v>0</v>
          </cell>
          <cell r="AO1987">
            <v>0</v>
          </cell>
          <cell r="AP1987">
            <v>0</v>
          </cell>
          <cell r="BU1987">
            <v>0</v>
          </cell>
          <cell r="BV1987">
            <v>0</v>
          </cell>
          <cell r="BX1987">
            <v>0</v>
          </cell>
          <cell r="CV1987">
            <v>0</v>
          </cell>
          <cell r="CW1987">
            <v>0</v>
          </cell>
        </row>
        <row r="1988">
          <cell r="B1988">
            <v>0</v>
          </cell>
          <cell r="O1988">
            <v>0</v>
          </cell>
          <cell r="P1988">
            <v>0</v>
          </cell>
          <cell r="S1988">
            <v>0</v>
          </cell>
          <cell r="V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N1988">
            <v>0</v>
          </cell>
          <cell r="AO1988">
            <v>0</v>
          </cell>
          <cell r="AP1988">
            <v>0</v>
          </cell>
          <cell r="BU1988">
            <v>0</v>
          </cell>
          <cell r="BV1988">
            <v>0</v>
          </cell>
          <cell r="BX1988">
            <v>0</v>
          </cell>
          <cell r="CV1988">
            <v>0</v>
          </cell>
          <cell r="CW1988">
            <v>0</v>
          </cell>
        </row>
        <row r="1989">
          <cell r="B1989">
            <v>0</v>
          </cell>
          <cell r="O1989">
            <v>0</v>
          </cell>
          <cell r="P1989">
            <v>0</v>
          </cell>
          <cell r="S1989">
            <v>0</v>
          </cell>
          <cell r="V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N1989">
            <v>0</v>
          </cell>
          <cell r="AO1989">
            <v>0</v>
          </cell>
          <cell r="AP1989">
            <v>0</v>
          </cell>
          <cell r="BU1989">
            <v>0</v>
          </cell>
          <cell r="BV1989">
            <v>0</v>
          </cell>
          <cell r="BX1989">
            <v>0</v>
          </cell>
          <cell r="CV1989">
            <v>0</v>
          </cell>
          <cell r="CW1989">
            <v>0</v>
          </cell>
        </row>
        <row r="1990">
          <cell r="B1990">
            <v>0</v>
          </cell>
          <cell r="O1990">
            <v>0</v>
          </cell>
          <cell r="P1990">
            <v>0</v>
          </cell>
          <cell r="S1990">
            <v>0</v>
          </cell>
          <cell r="V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N1990">
            <v>0</v>
          </cell>
          <cell r="AO1990">
            <v>0</v>
          </cell>
          <cell r="AP1990">
            <v>0</v>
          </cell>
          <cell r="BU1990">
            <v>0</v>
          </cell>
          <cell r="BV1990">
            <v>0</v>
          </cell>
          <cell r="BX1990">
            <v>0</v>
          </cell>
          <cell r="CV1990">
            <v>0</v>
          </cell>
          <cell r="CW1990">
            <v>0</v>
          </cell>
        </row>
        <row r="1991">
          <cell r="B1991">
            <v>0</v>
          </cell>
          <cell r="O1991">
            <v>0</v>
          </cell>
          <cell r="P1991">
            <v>0</v>
          </cell>
          <cell r="S1991">
            <v>0</v>
          </cell>
          <cell r="V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N1991">
            <v>0</v>
          </cell>
          <cell r="AO1991">
            <v>0</v>
          </cell>
          <cell r="AP1991">
            <v>0</v>
          </cell>
          <cell r="BU1991">
            <v>0</v>
          </cell>
          <cell r="BV1991">
            <v>0</v>
          </cell>
          <cell r="BX1991">
            <v>0</v>
          </cell>
          <cell r="CV1991">
            <v>0</v>
          </cell>
          <cell r="CW1991">
            <v>0</v>
          </cell>
        </row>
        <row r="1992">
          <cell r="B1992">
            <v>0</v>
          </cell>
          <cell r="O1992">
            <v>0</v>
          </cell>
          <cell r="P1992">
            <v>0</v>
          </cell>
          <cell r="S1992">
            <v>0</v>
          </cell>
          <cell r="V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N1992">
            <v>0</v>
          </cell>
          <cell r="AO1992">
            <v>0</v>
          </cell>
          <cell r="AP1992">
            <v>0</v>
          </cell>
          <cell r="BU1992">
            <v>0</v>
          </cell>
          <cell r="BV1992">
            <v>0</v>
          </cell>
          <cell r="BX1992">
            <v>0</v>
          </cell>
          <cell r="CV1992">
            <v>0</v>
          </cell>
          <cell r="CW1992">
            <v>0</v>
          </cell>
        </row>
        <row r="1993">
          <cell r="B1993">
            <v>0</v>
          </cell>
          <cell r="O1993">
            <v>0</v>
          </cell>
          <cell r="P1993">
            <v>0</v>
          </cell>
          <cell r="S1993">
            <v>0</v>
          </cell>
          <cell r="V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N1993">
            <v>0</v>
          </cell>
          <cell r="AO1993">
            <v>0</v>
          </cell>
          <cell r="AP1993">
            <v>0</v>
          </cell>
          <cell r="BU1993">
            <v>0</v>
          </cell>
          <cell r="BV1993">
            <v>0</v>
          </cell>
          <cell r="BX1993">
            <v>0</v>
          </cell>
          <cell r="CV1993">
            <v>0</v>
          </cell>
          <cell r="CW1993">
            <v>0</v>
          </cell>
        </row>
        <row r="1994">
          <cell r="B1994">
            <v>0</v>
          </cell>
          <cell r="O1994">
            <v>0</v>
          </cell>
          <cell r="P1994">
            <v>0</v>
          </cell>
          <cell r="S1994">
            <v>0</v>
          </cell>
          <cell r="V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N1994">
            <v>0</v>
          </cell>
          <cell r="AO1994">
            <v>0</v>
          </cell>
          <cell r="AP1994">
            <v>0</v>
          </cell>
          <cell r="BU1994">
            <v>0</v>
          </cell>
          <cell r="BV1994">
            <v>0</v>
          </cell>
          <cell r="BX1994">
            <v>0</v>
          </cell>
          <cell r="CV1994">
            <v>0</v>
          </cell>
          <cell r="CW1994">
            <v>0</v>
          </cell>
        </row>
        <row r="1995">
          <cell r="B1995">
            <v>0</v>
          </cell>
          <cell r="O1995">
            <v>0</v>
          </cell>
          <cell r="P1995">
            <v>0</v>
          </cell>
          <cell r="S1995">
            <v>0</v>
          </cell>
          <cell r="V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N1995">
            <v>0</v>
          </cell>
          <cell r="AO1995">
            <v>0</v>
          </cell>
          <cell r="AP1995">
            <v>0</v>
          </cell>
          <cell r="BU1995">
            <v>0</v>
          </cell>
          <cell r="BV1995">
            <v>0</v>
          </cell>
          <cell r="BX1995">
            <v>0</v>
          </cell>
          <cell r="CV1995">
            <v>0</v>
          </cell>
          <cell r="CW1995">
            <v>0</v>
          </cell>
        </row>
        <row r="1996">
          <cell r="B1996">
            <v>0</v>
          </cell>
          <cell r="O1996">
            <v>0</v>
          </cell>
          <cell r="P1996">
            <v>0</v>
          </cell>
          <cell r="S1996">
            <v>0</v>
          </cell>
          <cell r="V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N1996">
            <v>0</v>
          </cell>
          <cell r="AO1996">
            <v>0</v>
          </cell>
          <cell r="AP1996">
            <v>0</v>
          </cell>
          <cell r="BU1996">
            <v>0</v>
          </cell>
          <cell r="BV1996">
            <v>0</v>
          </cell>
          <cell r="BX1996">
            <v>0</v>
          </cell>
          <cell r="CV1996">
            <v>0</v>
          </cell>
          <cell r="CW1996">
            <v>0</v>
          </cell>
        </row>
        <row r="1997">
          <cell r="B1997">
            <v>0</v>
          </cell>
          <cell r="O1997">
            <v>0</v>
          </cell>
          <cell r="P1997">
            <v>0</v>
          </cell>
          <cell r="S1997">
            <v>0</v>
          </cell>
          <cell r="V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N1997">
            <v>0</v>
          </cell>
          <cell r="AO1997">
            <v>0</v>
          </cell>
          <cell r="AP1997">
            <v>0</v>
          </cell>
          <cell r="BU1997">
            <v>0</v>
          </cell>
          <cell r="BV1997">
            <v>0</v>
          </cell>
          <cell r="BX1997">
            <v>0</v>
          </cell>
          <cell r="CV1997">
            <v>0</v>
          </cell>
          <cell r="CW1997">
            <v>0</v>
          </cell>
        </row>
        <row r="1998">
          <cell r="B1998">
            <v>0</v>
          </cell>
          <cell r="O1998">
            <v>0</v>
          </cell>
          <cell r="P1998">
            <v>0</v>
          </cell>
          <cell r="S1998">
            <v>0</v>
          </cell>
          <cell r="V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N1998">
            <v>0</v>
          </cell>
          <cell r="AO1998">
            <v>0</v>
          </cell>
          <cell r="AP1998">
            <v>0</v>
          </cell>
          <cell r="BU1998">
            <v>0</v>
          </cell>
          <cell r="BV1998">
            <v>0</v>
          </cell>
          <cell r="BX1998">
            <v>0</v>
          </cell>
          <cell r="CV1998">
            <v>0</v>
          </cell>
          <cell r="CW1998">
            <v>0</v>
          </cell>
        </row>
        <row r="1999">
          <cell r="B1999">
            <v>0</v>
          </cell>
          <cell r="O1999">
            <v>0</v>
          </cell>
          <cell r="P1999">
            <v>0</v>
          </cell>
          <cell r="S1999">
            <v>0</v>
          </cell>
          <cell r="V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N1999">
            <v>0</v>
          </cell>
          <cell r="AO1999">
            <v>0</v>
          </cell>
          <cell r="AP1999">
            <v>0</v>
          </cell>
          <cell r="BU1999">
            <v>0</v>
          </cell>
          <cell r="BV1999">
            <v>0</v>
          </cell>
          <cell r="BX1999">
            <v>0</v>
          </cell>
          <cell r="CV1999">
            <v>0</v>
          </cell>
          <cell r="CW1999">
            <v>0</v>
          </cell>
        </row>
        <row r="2000">
          <cell r="B2000">
            <v>0</v>
          </cell>
          <cell r="O2000">
            <v>0</v>
          </cell>
          <cell r="P2000">
            <v>0</v>
          </cell>
          <cell r="S2000">
            <v>0</v>
          </cell>
          <cell r="V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N2000">
            <v>0</v>
          </cell>
          <cell r="AO2000">
            <v>0</v>
          </cell>
          <cell r="AP2000">
            <v>0</v>
          </cell>
          <cell r="BU2000">
            <v>0</v>
          </cell>
          <cell r="BV2000">
            <v>0</v>
          </cell>
          <cell r="BX2000">
            <v>0</v>
          </cell>
          <cell r="CV2000">
            <v>0</v>
          </cell>
          <cell r="CW2000">
            <v>0</v>
          </cell>
        </row>
        <row r="2001">
          <cell r="B2001">
            <v>0</v>
          </cell>
          <cell r="O2001">
            <v>0</v>
          </cell>
          <cell r="P2001">
            <v>0</v>
          </cell>
          <cell r="S2001">
            <v>0</v>
          </cell>
          <cell r="V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N2001">
            <v>0</v>
          </cell>
          <cell r="AO2001">
            <v>0</v>
          </cell>
          <cell r="AP2001">
            <v>0</v>
          </cell>
          <cell r="BU2001">
            <v>0</v>
          </cell>
          <cell r="BV2001">
            <v>0</v>
          </cell>
          <cell r="BX2001">
            <v>0</v>
          </cell>
          <cell r="CV2001">
            <v>0</v>
          </cell>
          <cell r="CW2001">
            <v>0</v>
          </cell>
        </row>
        <row r="2002">
          <cell r="B2002">
            <v>0</v>
          </cell>
          <cell r="O2002">
            <v>0</v>
          </cell>
          <cell r="P2002">
            <v>0</v>
          </cell>
          <cell r="S2002">
            <v>0</v>
          </cell>
          <cell r="V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N2002">
            <v>0</v>
          </cell>
          <cell r="AO2002">
            <v>0</v>
          </cell>
          <cell r="AP2002">
            <v>0</v>
          </cell>
          <cell r="BU2002">
            <v>0</v>
          </cell>
          <cell r="BV2002">
            <v>0</v>
          </cell>
          <cell r="BX2002">
            <v>0</v>
          </cell>
          <cell r="CV2002">
            <v>0</v>
          </cell>
          <cell r="CW2002">
            <v>0</v>
          </cell>
        </row>
        <row r="2003">
          <cell r="B2003">
            <v>0</v>
          </cell>
          <cell r="O2003">
            <v>0</v>
          </cell>
          <cell r="P2003">
            <v>0</v>
          </cell>
          <cell r="S2003">
            <v>0</v>
          </cell>
          <cell r="V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N2003">
            <v>0</v>
          </cell>
          <cell r="AO2003">
            <v>0</v>
          </cell>
          <cell r="AP2003">
            <v>0</v>
          </cell>
          <cell r="BU2003">
            <v>0</v>
          </cell>
          <cell r="BV2003">
            <v>0</v>
          </cell>
          <cell r="BX2003">
            <v>0</v>
          </cell>
          <cell r="CV2003">
            <v>0</v>
          </cell>
          <cell r="CW2003">
            <v>0</v>
          </cell>
        </row>
        <row r="2004">
          <cell r="B2004">
            <v>0</v>
          </cell>
          <cell r="O2004">
            <v>0</v>
          </cell>
          <cell r="P2004">
            <v>0</v>
          </cell>
          <cell r="S2004">
            <v>0</v>
          </cell>
          <cell r="V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N2004">
            <v>0</v>
          </cell>
          <cell r="AO2004">
            <v>0</v>
          </cell>
          <cell r="AP2004">
            <v>0</v>
          </cell>
          <cell r="BU2004">
            <v>0</v>
          </cell>
          <cell r="BV2004">
            <v>0</v>
          </cell>
          <cell r="BX2004">
            <v>0</v>
          </cell>
          <cell r="CV2004">
            <v>0</v>
          </cell>
          <cell r="CW2004">
            <v>0</v>
          </cell>
        </row>
        <row r="2005">
          <cell r="B2005">
            <v>0</v>
          </cell>
          <cell r="O2005">
            <v>0</v>
          </cell>
          <cell r="P2005">
            <v>0</v>
          </cell>
          <cell r="S2005">
            <v>0</v>
          </cell>
          <cell r="V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N2005">
            <v>0</v>
          </cell>
          <cell r="AO2005">
            <v>0</v>
          </cell>
          <cell r="AP2005">
            <v>0</v>
          </cell>
          <cell r="BU2005">
            <v>0</v>
          </cell>
          <cell r="BV2005">
            <v>0</v>
          </cell>
          <cell r="BX2005">
            <v>0</v>
          </cell>
          <cell r="CV2005">
            <v>0</v>
          </cell>
          <cell r="CW2005">
            <v>0</v>
          </cell>
        </row>
        <row r="2006">
          <cell r="B2006">
            <v>0</v>
          </cell>
          <cell r="O2006">
            <v>0</v>
          </cell>
          <cell r="P2006">
            <v>0</v>
          </cell>
          <cell r="S2006">
            <v>0</v>
          </cell>
          <cell r="V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N2006">
            <v>0</v>
          </cell>
          <cell r="AO2006">
            <v>0</v>
          </cell>
          <cell r="AP2006">
            <v>0</v>
          </cell>
          <cell r="BU2006">
            <v>0</v>
          </cell>
          <cell r="BV2006">
            <v>0</v>
          </cell>
          <cell r="BX2006">
            <v>0</v>
          </cell>
          <cell r="CV2006">
            <v>0</v>
          </cell>
          <cell r="CW2006">
            <v>0</v>
          </cell>
        </row>
        <row r="2007">
          <cell r="B2007">
            <v>0</v>
          </cell>
          <cell r="O2007">
            <v>0</v>
          </cell>
          <cell r="P2007">
            <v>0</v>
          </cell>
          <cell r="S2007">
            <v>0</v>
          </cell>
          <cell r="V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N2007">
            <v>0</v>
          </cell>
          <cell r="AO2007">
            <v>0</v>
          </cell>
          <cell r="AP2007">
            <v>0</v>
          </cell>
          <cell r="BU2007">
            <v>0</v>
          </cell>
          <cell r="BV2007">
            <v>0</v>
          </cell>
          <cell r="BX2007">
            <v>0</v>
          </cell>
          <cell r="CV2007">
            <v>0</v>
          </cell>
          <cell r="CW2007">
            <v>0</v>
          </cell>
        </row>
        <row r="2008">
          <cell r="B2008">
            <v>0</v>
          </cell>
          <cell r="O2008">
            <v>0</v>
          </cell>
          <cell r="P2008">
            <v>0</v>
          </cell>
          <cell r="S2008">
            <v>0</v>
          </cell>
          <cell r="V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N2008">
            <v>0</v>
          </cell>
          <cell r="AO2008">
            <v>0</v>
          </cell>
          <cell r="AP2008">
            <v>0</v>
          </cell>
          <cell r="BU2008">
            <v>0</v>
          </cell>
          <cell r="BV2008">
            <v>0</v>
          </cell>
          <cell r="BX2008">
            <v>0</v>
          </cell>
          <cell r="CV2008">
            <v>0</v>
          </cell>
          <cell r="CW2008">
            <v>0</v>
          </cell>
        </row>
        <row r="2009">
          <cell r="B2009">
            <v>0</v>
          </cell>
          <cell r="O2009">
            <v>0</v>
          </cell>
          <cell r="P2009">
            <v>0</v>
          </cell>
          <cell r="S2009">
            <v>0</v>
          </cell>
          <cell r="V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N2009">
            <v>0</v>
          </cell>
          <cell r="AO2009">
            <v>0</v>
          </cell>
          <cell r="AP2009">
            <v>0</v>
          </cell>
          <cell r="BU2009">
            <v>0</v>
          </cell>
          <cell r="BV2009">
            <v>0</v>
          </cell>
          <cell r="BX2009">
            <v>0</v>
          </cell>
          <cell r="CV2009">
            <v>0</v>
          </cell>
          <cell r="CW2009">
            <v>0</v>
          </cell>
        </row>
        <row r="2010">
          <cell r="B2010">
            <v>0</v>
          </cell>
          <cell r="O2010">
            <v>0</v>
          </cell>
          <cell r="P2010">
            <v>0</v>
          </cell>
          <cell r="S2010">
            <v>0</v>
          </cell>
          <cell r="V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N2010">
            <v>0</v>
          </cell>
          <cell r="AO2010">
            <v>0</v>
          </cell>
          <cell r="AP2010">
            <v>0</v>
          </cell>
          <cell r="BU2010">
            <v>0</v>
          </cell>
          <cell r="BV2010">
            <v>0</v>
          </cell>
          <cell r="BX2010">
            <v>0</v>
          </cell>
          <cell r="CV2010">
            <v>0</v>
          </cell>
          <cell r="CW2010">
            <v>0</v>
          </cell>
        </row>
        <row r="2011">
          <cell r="B2011">
            <v>0</v>
          </cell>
          <cell r="O2011">
            <v>0</v>
          </cell>
          <cell r="P2011">
            <v>0</v>
          </cell>
          <cell r="S2011">
            <v>0</v>
          </cell>
          <cell r="V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N2011">
            <v>0</v>
          </cell>
          <cell r="AO2011">
            <v>0</v>
          </cell>
          <cell r="AP2011">
            <v>0</v>
          </cell>
          <cell r="BU2011">
            <v>0</v>
          </cell>
          <cell r="BV2011">
            <v>0</v>
          </cell>
          <cell r="BX2011">
            <v>0</v>
          </cell>
          <cell r="CV2011">
            <v>0</v>
          </cell>
          <cell r="CW2011">
            <v>0</v>
          </cell>
        </row>
        <row r="2012">
          <cell r="B2012">
            <v>0</v>
          </cell>
          <cell r="O2012">
            <v>0</v>
          </cell>
          <cell r="P2012">
            <v>0</v>
          </cell>
          <cell r="S2012">
            <v>0</v>
          </cell>
          <cell r="V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N2012">
            <v>0</v>
          </cell>
          <cell r="AO2012">
            <v>0</v>
          </cell>
          <cell r="AP2012">
            <v>0</v>
          </cell>
          <cell r="BU2012">
            <v>0</v>
          </cell>
          <cell r="BV2012">
            <v>0</v>
          </cell>
          <cell r="BX2012">
            <v>0</v>
          </cell>
          <cell r="CV2012">
            <v>0</v>
          </cell>
          <cell r="CW2012">
            <v>0</v>
          </cell>
        </row>
        <row r="2013">
          <cell r="B2013">
            <v>0</v>
          </cell>
          <cell r="O2013">
            <v>0</v>
          </cell>
          <cell r="P2013">
            <v>0</v>
          </cell>
          <cell r="S2013">
            <v>0</v>
          </cell>
          <cell r="V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N2013">
            <v>0</v>
          </cell>
          <cell r="AO2013">
            <v>0</v>
          </cell>
          <cell r="AP2013">
            <v>0</v>
          </cell>
          <cell r="BU2013">
            <v>0</v>
          </cell>
          <cell r="BV2013">
            <v>0</v>
          </cell>
          <cell r="BX2013">
            <v>0</v>
          </cell>
          <cell r="CV2013">
            <v>0</v>
          </cell>
          <cell r="CW2013">
            <v>0</v>
          </cell>
        </row>
        <row r="2014">
          <cell r="B2014">
            <v>0</v>
          </cell>
          <cell r="O2014">
            <v>0</v>
          </cell>
          <cell r="P2014">
            <v>0</v>
          </cell>
          <cell r="S2014">
            <v>0</v>
          </cell>
          <cell r="V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N2014">
            <v>0</v>
          </cell>
          <cell r="AO2014">
            <v>0</v>
          </cell>
          <cell r="AP2014">
            <v>0</v>
          </cell>
          <cell r="BU2014">
            <v>0</v>
          </cell>
          <cell r="BV2014">
            <v>0</v>
          </cell>
          <cell r="BX2014">
            <v>0</v>
          </cell>
          <cell r="CV2014">
            <v>0</v>
          </cell>
          <cell r="CW2014">
            <v>0</v>
          </cell>
        </row>
        <row r="2015">
          <cell r="B2015">
            <v>0</v>
          </cell>
          <cell r="O2015">
            <v>0</v>
          </cell>
          <cell r="P2015">
            <v>0</v>
          </cell>
          <cell r="S2015">
            <v>0</v>
          </cell>
          <cell r="V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N2015">
            <v>0</v>
          </cell>
          <cell r="AO2015">
            <v>0</v>
          </cell>
          <cell r="AP2015">
            <v>0</v>
          </cell>
          <cell r="BU2015">
            <v>0</v>
          </cell>
          <cell r="BV2015">
            <v>0</v>
          </cell>
          <cell r="BX2015">
            <v>0</v>
          </cell>
          <cell r="CV2015">
            <v>0</v>
          </cell>
          <cell r="CW2015">
            <v>0</v>
          </cell>
        </row>
        <row r="2016">
          <cell r="B2016">
            <v>0</v>
          </cell>
          <cell r="O2016">
            <v>0</v>
          </cell>
          <cell r="P2016">
            <v>0</v>
          </cell>
          <cell r="S2016">
            <v>0</v>
          </cell>
          <cell r="V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N2016">
            <v>0</v>
          </cell>
          <cell r="AO2016">
            <v>0</v>
          </cell>
          <cell r="AP2016">
            <v>0</v>
          </cell>
          <cell r="BU2016">
            <v>0</v>
          </cell>
          <cell r="BV2016">
            <v>0</v>
          </cell>
          <cell r="BX2016">
            <v>0</v>
          </cell>
          <cell r="CV2016">
            <v>0</v>
          </cell>
          <cell r="CW2016">
            <v>0</v>
          </cell>
        </row>
        <row r="2017">
          <cell r="B2017">
            <v>0</v>
          </cell>
          <cell r="O2017">
            <v>0</v>
          </cell>
          <cell r="P2017">
            <v>0</v>
          </cell>
          <cell r="S2017">
            <v>0</v>
          </cell>
          <cell r="V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N2017">
            <v>0</v>
          </cell>
          <cell r="AO2017">
            <v>0</v>
          </cell>
          <cell r="AP2017">
            <v>0</v>
          </cell>
          <cell r="BU2017">
            <v>0</v>
          </cell>
          <cell r="BV2017">
            <v>0</v>
          </cell>
          <cell r="BX2017">
            <v>0</v>
          </cell>
          <cell r="CV2017">
            <v>0</v>
          </cell>
          <cell r="CW2017">
            <v>0</v>
          </cell>
        </row>
        <row r="2018">
          <cell r="B2018">
            <v>0</v>
          </cell>
          <cell r="O2018">
            <v>0</v>
          </cell>
          <cell r="P2018">
            <v>0</v>
          </cell>
          <cell r="S2018">
            <v>0</v>
          </cell>
          <cell r="V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N2018">
            <v>0</v>
          </cell>
          <cell r="AO2018">
            <v>0</v>
          </cell>
          <cell r="AP2018">
            <v>0</v>
          </cell>
          <cell r="BU2018">
            <v>0</v>
          </cell>
          <cell r="BV2018">
            <v>0</v>
          </cell>
          <cell r="BX2018">
            <v>0</v>
          </cell>
          <cell r="CV2018">
            <v>0</v>
          </cell>
          <cell r="CW2018">
            <v>0</v>
          </cell>
        </row>
        <row r="2019">
          <cell r="B2019">
            <v>0</v>
          </cell>
          <cell r="O2019">
            <v>0</v>
          </cell>
          <cell r="P2019">
            <v>0</v>
          </cell>
          <cell r="S2019">
            <v>0</v>
          </cell>
          <cell r="V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N2019">
            <v>0</v>
          </cell>
          <cell r="AO2019">
            <v>0</v>
          </cell>
          <cell r="AP2019">
            <v>0</v>
          </cell>
          <cell r="BU2019">
            <v>0</v>
          </cell>
          <cell r="BV2019">
            <v>0</v>
          </cell>
          <cell r="BX2019">
            <v>0</v>
          </cell>
          <cell r="CV2019">
            <v>0</v>
          </cell>
          <cell r="CW2019">
            <v>0</v>
          </cell>
        </row>
        <row r="2020">
          <cell r="B2020">
            <v>0</v>
          </cell>
          <cell r="O2020">
            <v>0</v>
          </cell>
          <cell r="P2020">
            <v>0</v>
          </cell>
          <cell r="S2020">
            <v>0</v>
          </cell>
          <cell r="V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N2020">
            <v>0</v>
          </cell>
          <cell r="AO2020">
            <v>0</v>
          </cell>
          <cell r="AP2020">
            <v>0</v>
          </cell>
          <cell r="BU2020">
            <v>0</v>
          </cell>
          <cell r="BV2020">
            <v>0</v>
          </cell>
          <cell r="BX2020">
            <v>0</v>
          </cell>
          <cell r="CV2020">
            <v>0</v>
          </cell>
          <cell r="CW2020">
            <v>0</v>
          </cell>
        </row>
        <row r="2021">
          <cell r="B2021">
            <v>0</v>
          </cell>
          <cell r="O2021">
            <v>0</v>
          </cell>
          <cell r="P2021">
            <v>0</v>
          </cell>
          <cell r="S2021">
            <v>0</v>
          </cell>
          <cell r="V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N2021">
            <v>0</v>
          </cell>
          <cell r="AO2021">
            <v>0</v>
          </cell>
          <cell r="AP2021">
            <v>0</v>
          </cell>
          <cell r="BU2021">
            <v>0</v>
          </cell>
          <cell r="BV2021">
            <v>0</v>
          </cell>
          <cell r="BX2021">
            <v>0</v>
          </cell>
          <cell r="CV2021">
            <v>0</v>
          </cell>
          <cell r="CW2021">
            <v>0</v>
          </cell>
        </row>
        <row r="2022">
          <cell r="B2022">
            <v>0</v>
          </cell>
          <cell r="O2022">
            <v>0</v>
          </cell>
          <cell r="P2022">
            <v>0</v>
          </cell>
          <cell r="S2022">
            <v>0</v>
          </cell>
          <cell r="V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N2022">
            <v>0</v>
          </cell>
          <cell r="AO2022">
            <v>0</v>
          </cell>
          <cell r="AP2022">
            <v>0</v>
          </cell>
          <cell r="BU2022">
            <v>0</v>
          </cell>
          <cell r="BV2022">
            <v>0</v>
          </cell>
          <cell r="BX2022">
            <v>0</v>
          </cell>
          <cell r="CV2022">
            <v>0</v>
          </cell>
          <cell r="CW2022">
            <v>0</v>
          </cell>
        </row>
        <row r="2023">
          <cell r="B2023">
            <v>0</v>
          </cell>
          <cell r="O2023">
            <v>0</v>
          </cell>
          <cell r="P2023">
            <v>0</v>
          </cell>
          <cell r="S2023">
            <v>0</v>
          </cell>
          <cell r="V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N2023">
            <v>0</v>
          </cell>
          <cell r="AO2023">
            <v>0</v>
          </cell>
          <cell r="AP2023">
            <v>0</v>
          </cell>
          <cell r="BU2023">
            <v>0</v>
          </cell>
          <cell r="BV2023">
            <v>0</v>
          </cell>
          <cell r="BX2023">
            <v>0</v>
          </cell>
          <cell r="CV2023">
            <v>0</v>
          </cell>
          <cell r="CW2023">
            <v>0</v>
          </cell>
        </row>
        <row r="2024">
          <cell r="B2024">
            <v>0</v>
          </cell>
          <cell r="O2024">
            <v>0</v>
          </cell>
          <cell r="P2024">
            <v>0</v>
          </cell>
          <cell r="S2024">
            <v>0</v>
          </cell>
          <cell r="V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N2024">
            <v>0</v>
          </cell>
          <cell r="AO2024">
            <v>0</v>
          </cell>
          <cell r="AP2024">
            <v>0</v>
          </cell>
          <cell r="BU2024">
            <v>0</v>
          </cell>
          <cell r="BV2024">
            <v>0</v>
          </cell>
          <cell r="BX2024">
            <v>0</v>
          </cell>
          <cell r="CV2024">
            <v>0</v>
          </cell>
          <cell r="CW2024">
            <v>0</v>
          </cell>
        </row>
        <row r="2025">
          <cell r="B2025">
            <v>0</v>
          </cell>
          <cell r="O2025">
            <v>0</v>
          </cell>
          <cell r="P2025">
            <v>0</v>
          </cell>
          <cell r="S2025">
            <v>0</v>
          </cell>
          <cell r="V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N2025">
            <v>0</v>
          </cell>
          <cell r="AO2025">
            <v>0</v>
          </cell>
          <cell r="AP2025">
            <v>0</v>
          </cell>
          <cell r="BU2025">
            <v>0</v>
          </cell>
          <cell r="BV2025">
            <v>0</v>
          </cell>
          <cell r="BX2025">
            <v>0</v>
          </cell>
          <cell r="CV2025">
            <v>0</v>
          </cell>
          <cell r="CW2025">
            <v>0</v>
          </cell>
        </row>
        <row r="2026">
          <cell r="B2026">
            <v>0</v>
          </cell>
          <cell r="O2026">
            <v>0</v>
          </cell>
          <cell r="P2026">
            <v>0</v>
          </cell>
          <cell r="S2026">
            <v>0</v>
          </cell>
          <cell r="V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N2026">
            <v>0</v>
          </cell>
          <cell r="AO2026">
            <v>0</v>
          </cell>
          <cell r="AP2026">
            <v>0</v>
          </cell>
          <cell r="BU2026">
            <v>0</v>
          </cell>
          <cell r="BV2026">
            <v>0</v>
          </cell>
          <cell r="BX2026">
            <v>0</v>
          </cell>
          <cell r="CV2026">
            <v>0</v>
          </cell>
          <cell r="CW2026">
            <v>0</v>
          </cell>
        </row>
        <row r="2027">
          <cell r="B2027">
            <v>0</v>
          </cell>
          <cell r="O2027">
            <v>0</v>
          </cell>
          <cell r="P2027">
            <v>0</v>
          </cell>
          <cell r="S2027">
            <v>0</v>
          </cell>
          <cell r="V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N2027">
            <v>0</v>
          </cell>
          <cell r="AO2027">
            <v>0</v>
          </cell>
          <cell r="AP2027">
            <v>0</v>
          </cell>
          <cell r="BU2027">
            <v>0</v>
          </cell>
          <cell r="BV2027">
            <v>0</v>
          </cell>
          <cell r="BX2027">
            <v>0</v>
          </cell>
          <cell r="CV2027">
            <v>0</v>
          </cell>
          <cell r="CW2027">
            <v>0</v>
          </cell>
        </row>
        <row r="2028">
          <cell r="B2028">
            <v>0</v>
          </cell>
          <cell r="O2028">
            <v>0</v>
          </cell>
          <cell r="P2028">
            <v>0</v>
          </cell>
          <cell r="S2028">
            <v>0</v>
          </cell>
          <cell r="V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N2028">
            <v>0</v>
          </cell>
          <cell r="AO2028">
            <v>0</v>
          </cell>
          <cell r="AP2028">
            <v>0</v>
          </cell>
          <cell r="BU2028">
            <v>0</v>
          </cell>
          <cell r="BV2028">
            <v>0</v>
          </cell>
          <cell r="BX2028">
            <v>0</v>
          </cell>
          <cell r="CV2028">
            <v>0</v>
          </cell>
          <cell r="CW2028">
            <v>0</v>
          </cell>
        </row>
        <row r="2029">
          <cell r="B2029">
            <v>0</v>
          </cell>
          <cell r="O2029">
            <v>0</v>
          </cell>
          <cell r="P2029">
            <v>0</v>
          </cell>
          <cell r="S2029">
            <v>0</v>
          </cell>
          <cell r="V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N2029">
            <v>0</v>
          </cell>
          <cell r="AO2029">
            <v>0</v>
          </cell>
          <cell r="AP2029">
            <v>0</v>
          </cell>
          <cell r="BU2029">
            <v>0</v>
          </cell>
          <cell r="BV2029">
            <v>0</v>
          </cell>
          <cell r="BX2029">
            <v>0</v>
          </cell>
          <cell r="CV2029">
            <v>0</v>
          </cell>
          <cell r="CW2029">
            <v>0</v>
          </cell>
        </row>
        <row r="2030">
          <cell r="B2030">
            <v>0</v>
          </cell>
          <cell r="O2030">
            <v>0</v>
          </cell>
          <cell r="P2030">
            <v>0</v>
          </cell>
          <cell r="S2030">
            <v>0</v>
          </cell>
          <cell r="V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N2030">
            <v>0</v>
          </cell>
          <cell r="AO2030">
            <v>0</v>
          </cell>
          <cell r="AP2030">
            <v>0</v>
          </cell>
          <cell r="BU2030">
            <v>0</v>
          </cell>
          <cell r="BV2030">
            <v>0</v>
          </cell>
          <cell r="BX2030">
            <v>0</v>
          </cell>
          <cell r="CV2030">
            <v>0</v>
          </cell>
          <cell r="CW2030">
            <v>0</v>
          </cell>
        </row>
        <row r="2031">
          <cell r="B2031">
            <v>0</v>
          </cell>
          <cell r="O2031">
            <v>0</v>
          </cell>
          <cell r="P2031">
            <v>0</v>
          </cell>
          <cell r="S2031">
            <v>0</v>
          </cell>
          <cell r="V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N2031">
            <v>0</v>
          </cell>
          <cell r="AO2031">
            <v>0</v>
          </cell>
          <cell r="AP2031">
            <v>0</v>
          </cell>
          <cell r="BU2031">
            <v>0</v>
          </cell>
          <cell r="BV2031">
            <v>0</v>
          </cell>
          <cell r="BX2031">
            <v>0</v>
          </cell>
          <cell r="CV2031">
            <v>0</v>
          </cell>
          <cell r="CW2031">
            <v>0</v>
          </cell>
        </row>
        <row r="2032">
          <cell r="B2032">
            <v>0</v>
          </cell>
          <cell r="O2032">
            <v>0</v>
          </cell>
          <cell r="P2032">
            <v>0</v>
          </cell>
          <cell r="S2032">
            <v>0</v>
          </cell>
          <cell r="V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N2032">
            <v>0</v>
          </cell>
          <cell r="AO2032">
            <v>0</v>
          </cell>
          <cell r="AP2032">
            <v>0</v>
          </cell>
          <cell r="BU2032">
            <v>0</v>
          </cell>
          <cell r="BV2032">
            <v>0</v>
          </cell>
          <cell r="BX2032">
            <v>0</v>
          </cell>
          <cell r="CV2032">
            <v>0</v>
          </cell>
          <cell r="CW2032">
            <v>0</v>
          </cell>
        </row>
        <row r="2033">
          <cell r="B2033">
            <v>0</v>
          </cell>
          <cell r="O2033">
            <v>0</v>
          </cell>
          <cell r="P2033">
            <v>0</v>
          </cell>
          <cell r="S2033">
            <v>0</v>
          </cell>
          <cell r="V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N2033">
            <v>0</v>
          </cell>
          <cell r="AO2033">
            <v>0</v>
          </cell>
          <cell r="AP2033">
            <v>0</v>
          </cell>
          <cell r="BU2033">
            <v>0</v>
          </cell>
          <cell r="BV2033">
            <v>0</v>
          </cell>
          <cell r="BX2033">
            <v>0</v>
          </cell>
          <cell r="CV2033">
            <v>0</v>
          </cell>
          <cell r="CW2033">
            <v>0</v>
          </cell>
        </row>
        <row r="2034">
          <cell r="B2034">
            <v>0</v>
          </cell>
          <cell r="O2034">
            <v>0</v>
          </cell>
          <cell r="P2034">
            <v>0</v>
          </cell>
          <cell r="S2034">
            <v>0</v>
          </cell>
          <cell r="V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N2034">
            <v>0</v>
          </cell>
          <cell r="AO2034">
            <v>0</v>
          </cell>
          <cell r="AP2034">
            <v>0</v>
          </cell>
          <cell r="BU2034">
            <v>0</v>
          </cell>
          <cell r="BV2034">
            <v>0</v>
          </cell>
          <cell r="BX2034">
            <v>0</v>
          </cell>
          <cell r="CV2034">
            <v>0</v>
          </cell>
          <cell r="CW2034">
            <v>0</v>
          </cell>
        </row>
        <row r="2035">
          <cell r="B2035">
            <v>0</v>
          </cell>
          <cell r="O2035">
            <v>0</v>
          </cell>
          <cell r="P2035">
            <v>0</v>
          </cell>
          <cell r="S2035">
            <v>0</v>
          </cell>
          <cell r="V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N2035">
            <v>0</v>
          </cell>
          <cell r="AO2035">
            <v>0</v>
          </cell>
          <cell r="AP2035">
            <v>0</v>
          </cell>
          <cell r="BU2035">
            <v>0</v>
          </cell>
          <cell r="BV2035">
            <v>0</v>
          </cell>
          <cell r="BX2035">
            <v>0</v>
          </cell>
          <cell r="CV2035">
            <v>0</v>
          </cell>
          <cell r="CW2035">
            <v>0</v>
          </cell>
        </row>
        <row r="2036">
          <cell r="B2036">
            <v>0</v>
          </cell>
          <cell r="O2036">
            <v>0</v>
          </cell>
          <cell r="P2036">
            <v>0</v>
          </cell>
          <cell r="S2036">
            <v>0</v>
          </cell>
          <cell r="V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N2036">
            <v>0</v>
          </cell>
          <cell r="AO2036">
            <v>0</v>
          </cell>
          <cell r="AP2036">
            <v>0</v>
          </cell>
          <cell r="BU2036">
            <v>0</v>
          </cell>
          <cell r="BV2036">
            <v>0</v>
          </cell>
          <cell r="BX2036">
            <v>0</v>
          </cell>
          <cell r="CV2036">
            <v>0</v>
          </cell>
          <cell r="CW2036">
            <v>0</v>
          </cell>
        </row>
        <row r="2037">
          <cell r="B2037">
            <v>0</v>
          </cell>
          <cell r="O2037">
            <v>0</v>
          </cell>
          <cell r="P2037">
            <v>0</v>
          </cell>
          <cell r="S2037">
            <v>0</v>
          </cell>
          <cell r="V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N2037">
            <v>0</v>
          </cell>
          <cell r="AO2037">
            <v>0</v>
          </cell>
          <cell r="AP2037">
            <v>0</v>
          </cell>
          <cell r="BU2037">
            <v>0</v>
          </cell>
          <cell r="BV2037">
            <v>0</v>
          </cell>
          <cell r="BX2037">
            <v>0</v>
          </cell>
          <cell r="CV2037">
            <v>0</v>
          </cell>
          <cell r="CW2037">
            <v>0</v>
          </cell>
        </row>
        <row r="2038">
          <cell r="B2038">
            <v>0</v>
          </cell>
          <cell r="O2038">
            <v>0</v>
          </cell>
          <cell r="P2038">
            <v>0</v>
          </cell>
          <cell r="S2038">
            <v>0</v>
          </cell>
          <cell r="V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N2038">
            <v>0</v>
          </cell>
          <cell r="AO2038">
            <v>0</v>
          </cell>
          <cell r="AP2038">
            <v>0</v>
          </cell>
          <cell r="BU2038">
            <v>0</v>
          </cell>
          <cell r="BV2038">
            <v>0</v>
          </cell>
          <cell r="BX2038">
            <v>0</v>
          </cell>
          <cell r="CV2038">
            <v>0</v>
          </cell>
          <cell r="CW2038">
            <v>0</v>
          </cell>
        </row>
        <row r="2039">
          <cell r="B2039">
            <v>0</v>
          </cell>
          <cell r="O2039">
            <v>0</v>
          </cell>
          <cell r="P2039">
            <v>0</v>
          </cell>
          <cell r="S2039">
            <v>0</v>
          </cell>
          <cell r="V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N2039">
            <v>0</v>
          </cell>
          <cell r="AO2039">
            <v>0</v>
          </cell>
          <cell r="AP2039">
            <v>0</v>
          </cell>
          <cell r="BU2039">
            <v>0</v>
          </cell>
          <cell r="BV2039">
            <v>0</v>
          </cell>
          <cell r="BX2039">
            <v>0</v>
          </cell>
          <cell r="CV2039">
            <v>0</v>
          </cell>
          <cell r="CW2039">
            <v>0</v>
          </cell>
        </row>
        <row r="2040">
          <cell r="B2040">
            <v>0</v>
          </cell>
          <cell r="O2040">
            <v>0</v>
          </cell>
          <cell r="P2040">
            <v>0</v>
          </cell>
          <cell r="S2040">
            <v>0</v>
          </cell>
          <cell r="V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N2040">
            <v>0</v>
          </cell>
          <cell r="AO2040">
            <v>0</v>
          </cell>
          <cell r="AP2040">
            <v>0</v>
          </cell>
          <cell r="BU2040">
            <v>0</v>
          </cell>
          <cell r="BV2040">
            <v>0</v>
          </cell>
          <cell r="BX2040">
            <v>0</v>
          </cell>
          <cell r="CV2040">
            <v>0</v>
          </cell>
          <cell r="CW2040">
            <v>0</v>
          </cell>
        </row>
        <row r="2041">
          <cell r="B2041">
            <v>0</v>
          </cell>
          <cell r="O2041">
            <v>0</v>
          </cell>
          <cell r="P2041">
            <v>0</v>
          </cell>
          <cell r="S2041">
            <v>0</v>
          </cell>
          <cell r="V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N2041">
            <v>0</v>
          </cell>
          <cell r="AO2041">
            <v>0</v>
          </cell>
          <cell r="AP2041">
            <v>0</v>
          </cell>
          <cell r="BU2041">
            <v>0</v>
          </cell>
          <cell r="BV2041">
            <v>0</v>
          </cell>
          <cell r="BX2041">
            <v>0</v>
          </cell>
          <cell r="CV2041">
            <v>0</v>
          </cell>
          <cell r="CW2041">
            <v>0</v>
          </cell>
        </row>
        <row r="2042">
          <cell r="B2042">
            <v>0</v>
          </cell>
          <cell r="O2042">
            <v>0</v>
          </cell>
          <cell r="P2042">
            <v>0</v>
          </cell>
          <cell r="S2042">
            <v>0</v>
          </cell>
          <cell r="V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N2042">
            <v>0</v>
          </cell>
          <cell r="AO2042">
            <v>0</v>
          </cell>
          <cell r="AP2042">
            <v>0</v>
          </cell>
          <cell r="BU2042">
            <v>0</v>
          </cell>
          <cell r="BV2042">
            <v>0</v>
          </cell>
          <cell r="BX2042">
            <v>0</v>
          </cell>
          <cell r="CV2042">
            <v>0</v>
          </cell>
          <cell r="CW2042">
            <v>0</v>
          </cell>
        </row>
        <row r="2043">
          <cell r="B2043">
            <v>0</v>
          </cell>
          <cell r="O2043">
            <v>0</v>
          </cell>
          <cell r="P2043">
            <v>0</v>
          </cell>
          <cell r="S2043">
            <v>0</v>
          </cell>
          <cell r="V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N2043">
            <v>0</v>
          </cell>
          <cell r="AO2043">
            <v>0</v>
          </cell>
          <cell r="AP2043">
            <v>0</v>
          </cell>
          <cell r="BU2043">
            <v>0</v>
          </cell>
          <cell r="BV2043">
            <v>0</v>
          </cell>
          <cell r="BX2043">
            <v>0</v>
          </cell>
          <cell r="CV2043">
            <v>0</v>
          </cell>
          <cell r="CW2043">
            <v>0</v>
          </cell>
        </row>
        <row r="2044">
          <cell r="B2044">
            <v>0</v>
          </cell>
          <cell r="O2044">
            <v>0</v>
          </cell>
          <cell r="P2044">
            <v>0</v>
          </cell>
          <cell r="S2044">
            <v>0</v>
          </cell>
          <cell r="V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N2044">
            <v>0</v>
          </cell>
          <cell r="AO2044">
            <v>0</v>
          </cell>
          <cell r="AP2044">
            <v>0</v>
          </cell>
          <cell r="BU2044">
            <v>0</v>
          </cell>
          <cell r="BV2044">
            <v>0</v>
          </cell>
          <cell r="BX2044">
            <v>0</v>
          </cell>
          <cell r="CV2044">
            <v>0</v>
          </cell>
          <cell r="CW2044">
            <v>0</v>
          </cell>
        </row>
        <row r="2045">
          <cell r="B2045">
            <v>0</v>
          </cell>
          <cell r="O2045">
            <v>0</v>
          </cell>
          <cell r="P2045">
            <v>0</v>
          </cell>
          <cell r="S2045">
            <v>0</v>
          </cell>
          <cell r="V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N2045">
            <v>0</v>
          </cell>
          <cell r="AO2045">
            <v>0</v>
          </cell>
          <cell r="AP2045">
            <v>0</v>
          </cell>
          <cell r="BU2045">
            <v>0</v>
          </cell>
          <cell r="BV2045">
            <v>0</v>
          </cell>
          <cell r="BX2045">
            <v>0</v>
          </cell>
          <cell r="CV2045">
            <v>0</v>
          </cell>
          <cell r="CW2045">
            <v>0</v>
          </cell>
        </row>
        <row r="2046">
          <cell r="B2046">
            <v>0</v>
          </cell>
          <cell r="O2046">
            <v>0</v>
          </cell>
          <cell r="P2046">
            <v>0</v>
          </cell>
          <cell r="S2046">
            <v>0</v>
          </cell>
          <cell r="V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N2046">
            <v>0</v>
          </cell>
          <cell r="AO2046">
            <v>0</v>
          </cell>
          <cell r="AP2046">
            <v>0</v>
          </cell>
          <cell r="BU2046">
            <v>0</v>
          </cell>
          <cell r="BV2046">
            <v>0</v>
          </cell>
          <cell r="BX2046">
            <v>0</v>
          </cell>
          <cell r="CV2046">
            <v>0</v>
          </cell>
          <cell r="CW2046">
            <v>0</v>
          </cell>
        </row>
        <row r="2047">
          <cell r="B2047">
            <v>0</v>
          </cell>
          <cell r="O2047">
            <v>0</v>
          </cell>
          <cell r="P2047">
            <v>0</v>
          </cell>
          <cell r="S2047">
            <v>0</v>
          </cell>
          <cell r="V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N2047">
            <v>0</v>
          </cell>
          <cell r="AO2047">
            <v>0</v>
          </cell>
          <cell r="AP2047">
            <v>0</v>
          </cell>
          <cell r="BU2047">
            <v>0</v>
          </cell>
          <cell r="BV2047">
            <v>0</v>
          </cell>
          <cell r="BX2047">
            <v>0</v>
          </cell>
          <cell r="CV2047">
            <v>0</v>
          </cell>
          <cell r="CW2047">
            <v>0</v>
          </cell>
        </row>
        <row r="2048">
          <cell r="B2048">
            <v>0</v>
          </cell>
          <cell r="O2048">
            <v>0</v>
          </cell>
          <cell r="P2048">
            <v>0</v>
          </cell>
          <cell r="S2048">
            <v>0</v>
          </cell>
          <cell r="V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N2048">
            <v>0</v>
          </cell>
          <cell r="AO2048">
            <v>0</v>
          </cell>
          <cell r="AP2048">
            <v>0</v>
          </cell>
          <cell r="BU2048">
            <v>0</v>
          </cell>
          <cell r="BV2048">
            <v>0</v>
          </cell>
          <cell r="BX2048">
            <v>0</v>
          </cell>
          <cell r="CV2048">
            <v>0</v>
          </cell>
          <cell r="CW2048">
            <v>0</v>
          </cell>
        </row>
        <row r="2049">
          <cell r="B2049">
            <v>0</v>
          </cell>
          <cell r="O2049">
            <v>0</v>
          </cell>
          <cell r="P2049">
            <v>0</v>
          </cell>
          <cell r="S2049">
            <v>0</v>
          </cell>
          <cell r="V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N2049">
            <v>0</v>
          </cell>
          <cell r="AO2049">
            <v>0</v>
          </cell>
          <cell r="AP2049">
            <v>0</v>
          </cell>
          <cell r="BU2049">
            <v>0</v>
          </cell>
          <cell r="BV2049">
            <v>0</v>
          </cell>
          <cell r="BX2049">
            <v>0</v>
          </cell>
          <cell r="CV2049">
            <v>0</v>
          </cell>
          <cell r="CW2049">
            <v>0</v>
          </cell>
        </row>
        <row r="2050">
          <cell r="B2050">
            <v>0</v>
          </cell>
          <cell r="O2050">
            <v>0</v>
          </cell>
          <cell r="P2050">
            <v>0</v>
          </cell>
          <cell r="S2050">
            <v>0</v>
          </cell>
          <cell r="V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N2050">
            <v>0</v>
          </cell>
          <cell r="AO2050">
            <v>0</v>
          </cell>
          <cell r="AP2050">
            <v>0</v>
          </cell>
          <cell r="BU2050">
            <v>0</v>
          </cell>
          <cell r="BV2050">
            <v>0</v>
          </cell>
          <cell r="BX2050">
            <v>0</v>
          </cell>
          <cell r="CV2050">
            <v>0</v>
          </cell>
          <cell r="CW2050">
            <v>0</v>
          </cell>
        </row>
        <row r="2051">
          <cell r="B2051">
            <v>0</v>
          </cell>
          <cell r="O2051">
            <v>0</v>
          </cell>
          <cell r="P2051">
            <v>0</v>
          </cell>
          <cell r="S2051">
            <v>0</v>
          </cell>
          <cell r="V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N2051">
            <v>0</v>
          </cell>
          <cell r="AO2051">
            <v>0</v>
          </cell>
          <cell r="AP2051">
            <v>0</v>
          </cell>
          <cell r="BU2051">
            <v>0</v>
          </cell>
          <cell r="BV2051">
            <v>0</v>
          </cell>
          <cell r="BX2051">
            <v>0</v>
          </cell>
          <cell r="CV2051">
            <v>0</v>
          </cell>
          <cell r="CW2051">
            <v>0</v>
          </cell>
        </row>
        <row r="2052">
          <cell r="B2052">
            <v>0</v>
          </cell>
          <cell r="O2052">
            <v>0</v>
          </cell>
          <cell r="P2052">
            <v>0</v>
          </cell>
          <cell r="S2052">
            <v>0</v>
          </cell>
          <cell r="V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N2052">
            <v>0</v>
          </cell>
          <cell r="AO2052">
            <v>0</v>
          </cell>
          <cell r="AP2052">
            <v>0</v>
          </cell>
          <cell r="BU2052">
            <v>0</v>
          </cell>
          <cell r="BV2052">
            <v>0</v>
          </cell>
          <cell r="BX2052">
            <v>0</v>
          </cell>
          <cell r="CV2052">
            <v>0</v>
          </cell>
          <cell r="CW2052">
            <v>0</v>
          </cell>
        </row>
        <row r="2053">
          <cell r="B2053">
            <v>0</v>
          </cell>
          <cell r="O2053">
            <v>0</v>
          </cell>
          <cell r="P2053">
            <v>0</v>
          </cell>
          <cell r="S2053">
            <v>0</v>
          </cell>
          <cell r="V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N2053">
            <v>0</v>
          </cell>
          <cell r="AO2053">
            <v>0</v>
          </cell>
          <cell r="AP2053">
            <v>0</v>
          </cell>
          <cell r="BU2053">
            <v>0</v>
          </cell>
          <cell r="BV2053">
            <v>0</v>
          </cell>
          <cell r="BX2053">
            <v>0</v>
          </cell>
          <cell r="CV2053">
            <v>0</v>
          </cell>
          <cell r="CW2053">
            <v>0</v>
          </cell>
        </row>
        <row r="2054">
          <cell r="B2054">
            <v>0</v>
          </cell>
          <cell r="O2054">
            <v>0</v>
          </cell>
          <cell r="P2054">
            <v>0</v>
          </cell>
          <cell r="S2054">
            <v>0</v>
          </cell>
          <cell r="V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N2054">
            <v>0</v>
          </cell>
          <cell r="AO2054">
            <v>0</v>
          </cell>
          <cell r="AP2054">
            <v>0</v>
          </cell>
          <cell r="BU2054">
            <v>0</v>
          </cell>
          <cell r="BV2054">
            <v>0</v>
          </cell>
          <cell r="BX2054">
            <v>0</v>
          </cell>
          <cell r="CV2054">
            <v>0</v>
          </cell>
          <cell r="CW2054">
            <v>0</v>
          </cell>
        </row>
        <row r="2055">
          <cell r="B2055">
            <v>0</v>
          </cell>
          <cell r="O2055">
            <v>0</v>
          </cell>
          <cell r="P2055">
            <v>0</v>
          </cell>
          <cell r="S2055">
            <v>0</v>
          </cell>
          <cell r="V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N2055">
            <v>0</v>
          </cell>
          <cell r="AO2055">
            <v>0</v>
          </cell>
          <cell r="AP2055">
            <v>0</v>
          </cell>
          <cell r="BU2055">
            <v>0</v>
          </cell>
          <cell r="BV2055">
            <v>0</v>
          </cell>
          <cell r="BX2055">
            <v>0</v>
          </cell>
          <cell r="CV2055">
            <v>0</v>
          </cell>
          <cell r="CW2055">
            <v>0</v>
          </cell>
        </row>
        <row r="2056">
          <cell r="B2056">
            <v>0</v>
          </cell>
          <cell r="O2056">
            <v>0</v>
          </cell>
          <cell r="P2056">
            <v>0</v>
          </cell>
          <cell r="S2056">
            <v>0</v>
          </cell>
          <cell r="V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N2056">
            <v>0</v>
          </cell>
          <cell r="AO2056">
            <v>0</v>
          </cell>
          <cell r="AP2056">
            <v>0</v>
          </cell>
          <cell r="BU2056">
            <v>0</v>
          </cell>
          <cell r="BV2056">
            <v>0</v>
          </cell>
          <cell r="BX2056">
            <v>0</v>
          </cell>
          <cell r="CV2056">
            <v>0</v>
          </cell>
          <cell r="CW2056">
            <v>0</v>
          </cell>
        </row>
        <row r="2057">
          <cell r="B2057">
            <v>0</v>
          </cell>
          <cell r="O2057">
            <v>0</v>
          </cell>
          <cell r="P2057">
            <v>0</v>
          </cell>
          <cell r="S2057">
            <v>0</v>
          </cell>
          <cell r="V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N2057">
            <v>0</v>
          </cell>
          <cell r="AO2057">
            <v>0</v>
          </cell>
          <cell r="AP2057">
            <v>0</v>
          </cell>
          <cell r="BU2057">
            <v>0</v>
          </cell>
          <cell r="BV2057">
            <v>0</v>
          </cell>
          <cell r="BX2057">
            <v>0</v>
          </cell>
          <cell r="CV2057">
            <v>0</v>
          </cell>
          <cell r="CW2057">
            <v>0</v>
          </cell>
        </row>
        <row r="2058">
          <cell r="B2058">
            <v>0</v>
          </cell>
          <cell r="O2058">
            <v>0</v>
          </cell>
          <cell r="P2058">
            <v>0</v>
          </cell>
          <cell r="S2058">
            <v>0</v>
          </cell>
          <cell r="V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N2058">
            <v>0</v>
          </cell>
          <cell r="AO2058">
            <v>0</v>
          </cell>
          <cell r="AP2058">
            <v>0</v>
          </cell>
          <cell r="BU2058">
            <v>0</v>
          </cell>
          <cell r="BV2058">
            <v>0</v>
          </cell>
          <cell r="BX2058">
            <v>0</v>
          </cell>
          <cell r="CV2058">
            <v>0</v>
          </cell>
          <cell r="CW2058">
            <v>0</v>
          </cell>
        </row>
        <row r="2059">
          <cell r="B2059">
            <v>0</v>
          </cell>
          <cell r="O2059">
            <v>0</v>
          </cell>
          <cell r="P2059">
            <v>0</v>
          </cell>
          <cell r="S2059">
            <v>0</v>
          </cell>
          <cell r="V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N2059">
            <v>0</v>
          </cell>
          <cell r="AO2059">
            <v>0</v>
          </cell>
          <cell r="AP2059">
            <v>0</v>
          </cell>
          <cell r="BU2059">
            <v>0</v>
          </cell>
          <cell r="BV2059">
            <v>0</v>
          </cell>
          <cell r="BX2059">
            <v>0</v>
          </cell>
          <cell r="CV2059">
            <v>0</v>
          </cell>
          <cell r="CW2059">
            <v>0</v>
          </cell>
        </row>
        <row r="2060">
          <cell r="B2060">
            <v>0</v>
          </cell>
          <cell r="O2060">
            <v>0</v>
          </cell>
          <cell r="P2060">
            <v>0</v>
          </cell>
          <cell r="S2060">
            <v>0</v>
          </cell>
          <cell r="V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N2060">
            <v>0</v>
          </cell>
          <cell r="AO2060">
            <v>0</v>
          </cell>
          <cell r="AP2060">
            <v>0</v>
          </cell>
          <cell r="BU2060">
            <v>0</v>
          </cell>
          <cell r="BV2060">
            <v>0</v>
          </cell>
          <cell r="BX2060">
            <v>0</v>
          </cell>
          <cell r="CV2060">
            <v>0</v>
          </cell>
          <cell r="CW2060">
            <v>0</v>
          </cell>
        </row>
        <row r="2061">
          <cell r="B2061">
            <v>0</v>
          </cell>
          <cell r="O2061">
            <v>0</v>
          </cell>
          <cell r="P2061">
            <v>0</v>
          </cell>
          <cell r="S2061">
            <v>0</v>
          </cell>
          <cell r="V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N2061">
            <v>0</v>
          </cell>
          <cell r="AO2061">
            <v>0</v>
          </cell>
          <cell r="AP2061">
            <v>0</v>
          </cell>
          <cell r="BU2061">
            <v>0</v>
          </cell>
          <cell r="BV2061">
            <v>0</v>
          </cell>
          <cell r="BX2061">
            <v>0</v>
          </cell>
          <cell r="CV2061">
            <v>0</v>
          </cell>
          <cell r="CW2061">
            <v>0</v>
          </cell>
        </row>
        <row r="2062">
          <cell r="B2062">
            <v>0</v>
          </cell>
          <cell r="O2062">
            <v>0</v>
          </cell>
          <cell r="P2062">
            <v>0</v>
          </cell>
          <cell r="S2062">
            <v>0</v>
          </cell>
          <cell r="V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N2062">
            <v>0</v>
          </cell>
          <cell r="AO2062">
            <v>0</v>
          </cell>
          <cell r="AP2062">
            <v>0</v>
          </cell>
          <cell r="BU2062">
            <v>0</v>
          </cell>
          <cell r="BV2062">
            <v>0</v>
          </cell>
          <cell r="BX2062">
            <v>0</v>
          </cell>
          <cell r="CV2062">
            <v>0</v>
          </cell>
          <cell r="CW2062">
            <v>0</v>
          </cell>
        </row>
        <row r="2063">
          <cell r="B2063">
            <v>0</v>
          </cell>
          <cell r="O2063">
            <v>0</v>
          </cell>
          <cell r="P2063">
            <v>0</v>
          </cell>
          <cell r="S2063">
            <v>0</v>
          </cell>
          <cell r="V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N2063">
            <v>0</v>
          </cell>
          <cell r="AO2063">
            <v>0</v>
          </cell>
          <cell r="AP2063">
            <v>0</v>
          </cell>
          <cell r="BU2063">
            <v>0</v>
          </cell>
          <cell r="BV2063">
            <v>0</v>
          </cell>
          <cell r="BX2063">
            <v>0</v>
          </cell>
          <cell r="CV2063">
            <v>0</v>
          </cell>
          <cell r="CW2063">
            <v>0</v>
          </cell>
        </row>
        <row r="2064">
          <cell r="B2064">
            <v>0</v>
          </cell>
          <cell r="O2064">
            <v>0</v>
          </cell>
          <cell r="P2064">
            <v>0</v>
          </cell>
          <cell r="S2064">
            <v>0</v>
          </cell>
          <cell r="V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N2064">
            <v>0</v>
          </cell>
          <cell r="AO2064">
            <v>0</v>
          </cell>
          <cell r="AP2064">
            <v>0</v>
          </cell>
          <cell r="BU2064">
            <v>0</v>
          </cell>
          <cell r="BV2064">
            <v>0</v>
          </cell>
          <cell r="BX2064">
            <v>0</v>
          </cell>
          <cell r="CV2064">
            <v>0</v>
          </cell>
          <cell r="CW2064">
            <v>0</v>
          </cell>
        </row>
        <row r="2065">
          <cell r="B2065">
            <v>0</v>
          </cell>
          <cell r="O2065">
            <v>0</v>
          </cell>
          <cell r="P2065">
            <v>0</v>
          </cell>
          <cell r="S2065">
            <v>0</v>
          </cell>
          <cell r="V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N2065">
            <v>0</v>
          </cell>
          <cell r="AO2065">
            <v>0</v>
          </cell>
          <cell r="AP2065">
            <v>0</v>
          </cell>
          <cell r="BU2065">
            <v>0</v>
          </cell>
          <cell r="BV2065">
            <v>0</v>
          </cell>
          <cell r="BX2065">
            <v>0</v>
          </cell>
          <cell r="CV2065">
            <v>0</v>
          </cell>
          <cell r="CW2065">
            <v>0</v>
          </cell>
        </row>
        <row r="2066">
          <cell r="B2066">
            <v>0</v>
          </cell>
          <cell r="O2066">
            <v>0</v>
          </cell>
          <cell r="P2066">
            <v>0</v>
          </cell>
          <cell r="S2066">
            <v>0</v>
          </cell>
          <cell r="V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N2066">
            <v>0</v>
          </cell>
          <cell r="AO2066">
            <v>0</v>
          </cell>
          <cell r="AP2066">
            <v>0</v>
          </cell>
          <cell r="BU2066">
            <v>0</v>
          </cell>
          <cell r="BV2066">
            <v>0</v>
          </cell>
          <cell r="BX2066">
            <v>0</v>
          </cell>
          <cell r="CV2066">
            <v>0</v>
          </cell>
          <cell r="CW2066">
            <v>0</v>
          </cell>
        </row>
        <row r="2067">
          <cell r="B2067">
            <v>0</v>
          </cell>
          <cell r="O2067">
            <v>0</v>
          </cell>
          <cell r="P2067">
            <v>0</v>
          </cell>
          <cell r="S2067">
            <v>0</v>
          </cell>
          <cell r="V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N2067">
            <v>0</v>
          </cell>
          <cell r="AO2067">
            <v>0</v>
          </cell>
          <cell r="AP2067">
            <v>0</v>
          </cell>
          <cell r="BU2067">
            <v>0</v>
          </cell>
          <cell r="BV2067">
            <v>0</v>
          </cell>
          <cell r="BX2067">
            <v>0</v>
          </cell>
          <cell r="CV2067">
            <v>0</v>
          </cell>
          <cell r="CW2067">
            <v>0</v>
          </cell>
        </row>
        <row r="2068">
          <cell r="B2068">
            <v>0</v>
          </cell>
          <cell r="O2068">
            <v>0</v>
          </cell>
          <cell r="P2068">
            <v>0</v>
          </cell>
          <cell r="S2068">
            <v>0</v>
          </cell>
          <cell r="V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N2068">
            <v>0</v>
          </cell>
          <cell r="AO2068">
            <v>0</v>
          </cell>
          <cell r="AP2068">
            <v>0</v>
          </cell>
          <cell r="BU2068">
            <v>0</v>
          </cell>
          <cell r="BV2068">
            <v>0</v>
          </cell>
          <cell r="BX2068">
            <v>0</v>
          </cell>
          <cell r="CV2068">
            <v>0</v>
          </cell>
          <cell r="CW2068">
            <v>0</v>
          </cell>
        </row>
        <row r="2069">
          <cell r="B2069">
            <v>0</v>
          </cell>
          <cell r="O2069">
            <v>0</v>
          </cell>
          <cell r="P2069">
            <v>0</v>
          </cell>
          <cell r="S2069">
            <v>0</v>
          </cell>
          <cell r="V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N2069">
            <v>0</v>
          </cell>
          <cell r="AO2069">
            <v>0</v>
          </cell>
          <cell r="AP2069">
            <v>0</v>
          </cell>
          <cell r="BU2069">
            <v>0</v>
          </cell>
          <cell r="BV2069">
            <v>0</v>
          </cell>
          <cell r="BX2069">
            <v>0</v>
          </cell>
          <cell r="CV2069">
            <v>0</v>
          </cell>
          <cell r="CW2069">
            <v>0</v>
          </cell>
        </row>
        <row r="2070">
          <cell r="B2070">
            <v>0</v>
          </cell>
          <cell r="O2070">
            <v>0</v>
          </cell>
          <cell r="P2070">
            <v>0</v>
          </cell>
          <cell r="S2070">
            <v>0</v>
          </cell>
          <cell r="V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N2070">
            <v>0</v>
          </cell>
          <cell r="AO2070">
            <v>0</v>
          </cell>
          <cell r="AP2070">
            <v>0</v>
          </cell>
          <cell r="BU2070">
            <v>0</v>
          </cell>
          <cell r="BV2070">
            <v>0</v>
          </cell>
          <cell r="BX2070">
            <v>0</v>
          </cell>
          <cell r="CV2070">
            <v>0</v>
          </cell>
          <cell r="CW2070">
            <v>0</v>
          </cell>
        </row>
        <row r="2071">
          <cell r="B2071">
            <v>0</v>
          </cell>
          <cell r="O2071">
            <v>0</v>
          </cell>
          <cell r="P2071">
            <v>0</v>
          </cell>
          <cell r="S2071">
            <v>0</v>
          </cell>
          <cell r="V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N2071">
            <v>0</v>
          </cell>
          <cell r="AO2071">
            <v>0</v>
          </cell>
          <cell r="AP2071">
            <v>0</v>
          </cell>
          <cell r="BU2071">
            <v>0</v>
          </cell>
          <cell r="BV2071">
            <v>0</v>
          </cell>
          <cell r="BX2071">
            <v>0</v>
          </cell>
          <cell r="CV2071">
            <v>0</v>
          </cell>
          <cell r="CW2071">
            <v>0</v>
          </cell>
        </row>
        <row r="2072">
          <cell r="B2072">
            <v>0</v>
          </cell>
          <cell r="O2072">
            <v>0</v>
          </cell>
          <cell r="P2072">
            <v>0</v>
          </cell>
          <cell r="S2072">
            <v>0</v>
          </cell>
          <cell r="V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N2072">
            <v>0</v>
          </cell>
          <cell r="AO2072">
            <v>0</v>
          </cell>
          <cell r="AP2072">
            <v>0</v>
          </cell>
          <cell r="BU2072">
            <v>0</v>
          </cell>
          <cell r="BV2072">
            <v>0</v>
          </cell>
          <cell r="BX2072">
            <v>0</v>
          </cell>
          <cell r="CV2072">
            <v>0</v>
          </cell>
          <cell r="CW2072">
            <v>0</v>
          </cell>
        </row>
        <row r="2073">
          <cell r="B2073">
            <v>0</v>
          </cell>
          <cell r="O2073">
            <v>0</v>
          </cell>
          <cell r="P2073">
            <v>0</v>
          </cell>
          <cell r="S2073">
            <v>0</v>
          </cell>
          <cell r="V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N2073">
            <v>0</v>
          </cell>
          <cell r="AO2073">
            <v>0</v>
          </cell>
          <cell r="AP2073">
            <v>0</v>
          </cell>
          <cell r="BU2073">
            <v>0</v>
          </cell>
          <cell r="BV2073">
            <v>0</v>
          </cell>
          <cell r="BX2073">
            <v>0</v>
          </cell>
          <cell r="CV2073">
            <v>0</v>
          </cell>
          <cell r="CW2073">
            <v>0</v>
          </cell>
        </row>
        <row r="2074">
          <cell r="B2074">
            <v>0</v>
          </cell>
          <cell r="O2074">
            <v>0</v>
          </cell>
          <cell r="P2074">
            <v>0</v>
          </cell>
          <cell r="S2074">
            <v>0</v>
          </cell>
          <cell r="V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N2074">
            <v>0</v>
          </cell>
          <cell r="AO2074">
            <v>0</v>
          </cell>
          <cell r="AP2074">
            <v>0</v>
          </cell>
          <cell r="BU2074">
            <v>0</v>
          </cell>
          <cell r="BV2074">
            <v>0</v>
          </cell>
          <cell r="BX2074">
            <v>0</v>
          </cell>
          <cell r="CV2074">
            <v>0</v>
          </cell>
          <cell r="CW2074">
            <v>0</v>
          </cell>
        </row>
        <row r="2075">
          <cell r="B2075">
            <v>0</v>
          </cell>
          <cell r="O2075">
            <v>0</v>
          </cell>
          <cell r="P2075">
            <v>0</v>
          </cell>
          <cell r="S2075">
            <v>0</v>
          </cell>
          <cell r="V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N2075">
            <v>0</v>
          </cell>
          <cell r="AO2075">
            <v>0</v>
          </cell>
          <cell r="AP2075">
            <v>0</v>
          </cell>
          <cell r="BU2075">
            <v>0</v>
          </cell>
          <cell r="BV2075">
            <v>0</v>
          </cell>
          <cell r="BX2075">
            <v>0</v>
          </cell>
          <cell r="CV2075">
            <v>0</v>
          </cell>
          <cell r="CW2075">
            <v>0</v>
          </cell>
        </row>
        <row r="2076">
          <cell r="B2076">
            <v>0</v>
          </cell>
          <cell r="O2076">
            <v>0</v>
          </cell>
          <cell r="P2076">
            <v>0</v>
          </cell>
          <cell r="S2076">
            <v>0</v>
          </cell>
          <cell r="V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N2076">
            <v>0</v>
          </cell>
          <cell r="AO2076">
            <v>0</v>
          </cell>
          <cell r="AP2076">
            <v>0</v>
          </cell>
          <cell r="BU2076">
            <v>0</v>
          </cell>
          <cell r="BV2076">
            <v>0</v>
          </cell>
          <cell r="BX2076">
            <v>0</v>
          </cell>
          <cell r="CV2076">
            <v>0</v>
          </cell>
          <cell r="CW2076">
            <v>0</v>
          </cell>
        </row>
        <row r="2077">
          <cell r="B2077">
            <v>0</v>
          </cell>
          <cell r="O2077">
            <v>0</v>
          </cell>
          <cell r="P2077">
            <v>0</v>
          </cell>
          <cell r="S2077">
            <v>0</v>
          </cell>
          <cell r="V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N2077">
            <v>0</v>
          </cell>
          <cell r="AO2077">
            <v>0</v>
          </cell>
          <cell r="AP2077">
            <v>0</v>
          </cell>
          <cell r="BU2077">
            <v>0</v>
          </cell>
          <cell r="BV2077">
            <v>0</v>
          </cell>
          <cell r="BX2077">
            <v>0</v>
          </cell>
          <cell r="CV2077">
            <v>0</v>
          </cell>
          <cell r="CW2077">
            <v>0</v>
          </cell>
        </row>
        <row r="2078">
          <cell r="B2078">
            <v>0</v>
          </cell>
          <cell r="O2078">
            <v>0</v>
          </cell>
          <cell r="P2078">
            <v>0</v>
          </cell>
          <cell r="S2078">
            <v>0</v>
          </cell>
          <cell r="V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N2078">
            <v>0</v>
          </cell>
          <cell r="AO2078">
            <v>0</v>
          </cell>
          <cell r="AP2078">
            <v>0</v>
          </cell>
          <cell r="BU2078">
            <v>0</v>
          </cell>
          <cell r="BV2078">
            <v>0</v>
          </cell>
          <cell r="BX2078">
            <v>0</v>
          </cell>
          <cell r="CV2078">
            <v>0</v>
          </cell>
          <cell r="CW2078">
            <v>0</v>
          </cell>
        </row>
        <row r="2079">
          <cell r="B2079">
            <v>0</v>
          </cell>
          <cell r="O2079">
            <v>0</v>
          </cell>
          <cell r="P2079">
            <v>0</v>
          </cell>
          <cell r="S2079">
            <v>0</v>
          </cell>
          <cell r="V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N2079">
            <v>0</v>
          </cell>
          <cell r="AO2079">
            <v>0</v>
          </cell>
          <cell r="AP2079">
            <v>0</v>
          </cell>
          <cell r="BU2079">
            <v>0</v>
          </cell>
          <cell r="BV2079">
            <v>0</v>
          </cell>
          <cell r="BX2079">
            <v>0</v>
          </cell>
          <cell r="CV2079">
            <v>0</v>
          </cell>
          <cell r="CW2079">
            <v>0</v>
          </cell>
        </row>
        <row r="2080">
          <cell r="B2080">
            <v>0</v>
          </cell>
          <cell r="O2080">
            <v>0</v>
          </cell>
          <cell r="P2080">
            <v>0</v>
          </cell>
          <cell r="S2080">
            <v>0</v>
          </cell>
          <cell r="V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N2080">
            <v>0</v>
          </cell>
          <cell r="AO2080">
            <v>0</v>
          </cell>
          <cell r="AP2080">
            <v>0</v>
          </cell>
          <cell r="BU2080">
            <v>0</v>
          </cell>
          <cell r="BV2080">
            <v>0</v>
          </cell>
          <cell r="BX2080">
            <v>0</v>
          </cell>
          <cell r="CV2080">
            <v>0</v>
          </cell>
          <cell r="CW2080">
            <v>0</v>
          </cell>
        </row>
        <row r="2081">
          <cell r="B2081">
            <v>0</v>
          </cell>
          <cell r="O2081">
            <v>0</v>
          </cell>
          <cell r="P2081">
            <v>0</v>
          </cell>
          <cell r="S2081">
            <v>0</v>
          </cell>
          <cell r="V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N2081">
            <v>0</v>
          </cell>
          <cell r="AO2081">
            <v>0</v>
          </cell>
          <cell r="AP2081">
            <v>0</v>
          </cell>
          <cell r="BU2081">
            <v>0</v>
          </cell>
          <cell r="BV2081">
            <v>0</v>
          </cell>
          <cell r="BX2081">
            <v>0</v>
          </cell>
          <cell r="CV2081">
            <v>0</v>
          </cell>
          <cell r="CW2081">
            <v>0</v>
          </cell>
        </row>
        <row r="2082">
          <cell r="B2082">
            <v>0</v>
          </cell>
          <cell r="O2082">
            <v>0</v>
          </cell>
          <cell r="P2082">
            <v>0</v>
          </cell>
          <cell r="S2082">
            <v>0</v>
          </cell>
          <cell r="V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N2082">
            <v>0</v>
          </cell>
          <cell r="AO2082">
            <v>0</v>
          </cell>
          <cell r="AP2082">
            <v>0</v>
          </cell>
          <cell r="BU2082">
            <v>0</v>
          </cell>
          <cell r="BV2082">
            <v>0</v>
          </cell>
          <cell r="BX2082">
            <v>0</v>
          </cell>
          <cell r="CV2082">
            <v>0</v>
          </cell>
          <cell r="CW2082">
            <v>0</v>
          </cell>
        </row>
        <row r="2083">
          <cell r="B2083">
            <v>0</v>
          </cell>
          <cell r="O2083">
            <v>0</v>
          </cell>
          <cell r="P2083">
            <v>0</v>
          </cell>
          <cell r="S2083">
            <v>0</v>
          </cell>
          <cell r="V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N2083">
            <v>0</v>
          </cell>
          <cell r="AO2083">
            <v>0</v>
          </cell>
          <cell r="AP2083">
            <v>0</v>
          </cell>
          <cell r="BU2083">
            <v>0</v>
          </cell>
          <cell r="BV2083">
            <v>0</v>
          </cell>
          <cell r="BX2083">
            <v>0</v>
          </cell>
          <cell r="CV2083">
            <v>0</v>
          </cell>
          <cell r="CW2083">
            <v>0</v>
          </cell>
        </row>
        <row r="2084">
          <cell r="B2084">
            <v>0</v>
          </cell>
          <cell r="O2084">
            <v>0</v>
          </cell>
          <cell r="P2084">
            <v>0</v>
          </cell>
          <cell r="S2084">
            <v>0</v>
          </cell>
          <cell r="V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N2084">
            <v>0</v>
          </cell>
          <cell r="AO2084">
            <v>0</v>
          </cell>
          <cell r="AP2084">
            <v>0</v>
          </cell>
          <cell r="BU2084">
            <v>0</v>
          </cell>
          <cell r="BV2084">
            <v>0</v>
          </cell>
          <cell r="BX2084">
            <v>0</v>
          </cell>
          <cell r="CV2084">
            <v>0</v>
          </cell>
          <cell r="CW2084">
            <v>0</v>
          </cell>
        </row>
        <row r="2085">
          <cell r="B2085">
            <v>0</v>
          </cell>
          <cell r="O2085">
            <v>0</v>
          </cell>
          <cell r="P2085">
            <v>0</v>
          </cell>
          <cell r="S2085">
            <v>0</v>
          </cell>
          <cell r="V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N2085">
            <v>0</v>
          </cell>
          <cell r="AO2085">
            <v>0</v>
          </cell>
          <cell r="AP2085">
            <v>0</v>
          </cell>
          <cell r="BU2085">
            <v>0</v>
          </cell>
          <cell r="BV2085">
            <v>0</v>
          </cell>
          <cell r="BX2085">
            <v>0</v>
          </cell>
          <cell r="CV2085">
            <v>0</v>
          </cell>
          <cell r="CW2085">
            <v>0</v>
          </cell>
        </row>
        <row r="2086">
          <cell r="B2086">
            <v>0</v>
          </cell>
          <cell r="O2086">
            <v>0</v>
          </cell>
          <cell r="P2086">
            <v>0</v>
          </cell>
          <cell r="S2086">
            <v>0</v>
          </cell>
          <cell r="V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N2086">
            <v>0</v>
          </cell>
          <cell r="AO2086">
            <v>0</v>
          </cell>
          <cell r="AP2086">
            <v>0</v>
          </cell>
          <cell r="BU2086">
            <v>0</v>
          </cell>
          <cell r="BV2086">
            <v>0</v>
          </cell>
          <cell r="BX2086">
            <v>0</v>
          </cell>
          <cell r="CV2086">
            <v>0</v>
          </cell>
          <cell r="CW2086">
            <v>0</v>
          </cell>
        </row>
        <row r="2087">
          <cell r="B2087">
            <v>0</v>
          </cell>
          <cell r="O2087">
            <v>0</v>
          </cell>
          <cell r="P2087">
            <v>0</v>
          </cell>
          <cell r="S2087">
            <v>0</v>
          </cell>
          <cell r="V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N2087">
            <v>0</v>
          </cell>
          <cell r="AO2087">
            <v>0</v>
          </cell>
          <cell r="AP2087">
            <v>0</v>
          </cell>
          <cell r="BU2087">
            <v>0</v>
          </cell>
          <cell r="BV2087">
            <v>0</v>
          </cell>
          <cell r="BX2087">
            <v>0</v>
          </cell>
          <cell r="CV2087">
            <v>0</v>
          </cell>
          <cell r="CW2087">
            <v>0</v>
          </cell>
        </row>
        <row r="2088">
          <cell r="B2088">
            <v>0</v>
          </cell>
          <cell r="O2088">
            <v>0</v>
          </cell>
          <cell r="P2088">
            <v>0</v>
          </cell>
          <cell r="S2088">
            <v>0</v>
          </cell>
          <cell r="V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N2088">
            <v>0</v>
          </cell>
          <cell r="AO2088">
            <v>0</v>
          </cell>
          <cell r="AP2088">
            <v>0</v>
          </cell>
          <cell r="BU2088">
            <v>0</v>
          </cell>
          <cell r="BV2088">
            <v>0</v>
          </cell>
          <cell r="BX2088">
            <v>0</v>
          </cell>
          <cell r="CV2088">
            <v>0</v>
          </cell>
          <cell r="CW2088">
            <v>0</v>
          </cell>
        </row>
        <row r="2089">
          <cell r="B2089">
            <v>0</v>
          </cell>
          <cell r="O2089">
            <v>0</v>
          </cell>
          <cell r="P2089">
            <v>0</v>
          </cell>
          <cell r="S2089">
            <v>0</v>
          </cell>
          <cell r="V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N2089">
            <v>0</v>
          </cell>
          <cell r="AO2089">
            <v>0</v>
          </cell>
          <cell r="AP2089">
            <v>0</v>
          </cell>
          <cell r="BU2089">
            <v>0</v>
          </cell>
          <cell r="BV2089">
            <v>0</v>
          </cell>
          <cell r="BX2089">
            <v>0</v>
          </cell>
          <cell r="CV2089">
            <v>0</v>
          </cell>
          <cell r="CW2089">
            <v>0</v>
          </cell>
        </row>
        <row r="2090">
          <cell r="B2090">
            <v>0</v>
          </cell>
          <cell r="O2090">
            <v>0</v>
          </cell>
          <cell r="P2090">
            <v>0</v>
          </cell>
          <cell r="S2090">
            <v>0</v>
          </cell>
          <cell r="V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N2090">
            <v>0</v>
          </cell>
          <cell r="AO2090">
            <v>0</v>
          </cell>
          <cell r="AP2090">
            <v>0</v>
          </cell>
          <cell r="BU2090">
            <v>0</v>
          </cell>
          <cell r="BV2090">
            <v>0</v>
          </cell>
          <cell r="BX2090">
            <v>0</v>
          </cell>
          <cell r="CV2090">
            <v>0</v>
          </cell>
          <cell r="CW2090">
            <v>0</v>
          </cell>
        </row>
        <row r="2091">
          <cell r="B2091">
            <v>0</v>
          </cell>
          <cell r="O2091">
            <v>0</v>
          </cell>
          <cell r="P2091">
            <v>0</v>
          </cell>
          <cell r="S2091">
            <v>0</v>
          </cell>
          <cell r="V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N2091">
            <v>0</v>
          </cell>
          <cell r="AO2091">
            <v>0</v>
          </cell>
          <cell r="AP2091">
            <v>0</v>
          </cell>
          <cell r="BU2091">
            <v>0</v>
          </cell>
          <cell r="BV2091">
            <v>0</v>
          </cell>
          <cell r="BX2091">
            <v>0</v>
          </cell>
          <cell r="CV2091">
            <v>0</v>
          </cell>
          <cell r="CW2091">
            <v>0</v>
          </cell>
        </row>
        <row r="2092">
          <cell r="B2092">
            <v>0</v>
          </cell>
          <cell r="O2092">
            <v>0</v>
          </cell>
          <cell r="P2092">
            <v>0</v>
          </cell>
          <cell r="S2092">
            <v>0</v>
          </cell>
          <cell r="V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N2092">
            <v>0</v>
          </cell>
          <cell r="AO2092">
            <v>0</v>
          </cell>
          <cell r="AP2092">
            <v>0</v>
          </cell>
          <cell r="BU2092">
            <v>0</v>
          </cell>
          <cell r="BV2092">
            <v>0</v>
          </cell>
          <cell r="BX2092">
            <v>0</v>
          </cell>
          <cell r="CV2092">
            <v>0</v>
          </cell>
          <cell r="CW2092">
            <v>0</v>
          </cell>
        </row>
        <row r="2093">
          <cell r="B2093">
            <v>0</v>
          </cell>
          <cell r="O2093">
            <v>0</v>
          </cell>
          <cell r="P2093">
            <v>0</v>
          </cell>
          <cell r="S2093">
            <v>0</v>
          </cell>
          <cell r="V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N2093">
            <v>0</v>
          </cell>
          <cell r="AO2093">
            <v>0</v>
          </cell>
          <cell r="AP2093">
            <v>0</v>
          </cell>
          <cell r="BU2093">
            <v>0</v>
          </cell>
          <cell r="BV2093">
            <v>0</v>
          </cell>
          <cell r="BX2093">
            <v>0</v>
          </cell>
          <cell r="CV2093">
            <v>0</v>
          </cell>
          <cell r="CW2093">
            <v>0</v>
          </cell>
        </row>
        <row r="2094">
          <cell r="B2094">
            <v>0</v>
          </cell>
          <cell r="O2094">
            <v>0</v>
          </cell>
          <cell r="P2094">
            <v>0</v>
          </cell>
          <cell r="S2094">
            <v>0</v>
          </cell>
          <cell r="V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N2094">
            <v>0</v>
          </cell>
          <cell r="AO2094">
            <v>0</v>
          </cell>
          <cell r="AP2094">
            <v>0</v>
          </cell>
          <cell r="BU2094">
            <v>0</v>
          </cell>
          <cell r="BV2094">
            <v>0</v>
          </cell>
          <cell r="BX2094">
            <v>0</v>
          </cell>
          <cell r="CV2094">
            <v>0</v>
          </cell>
          <cell r="CW2094">
            <v>0</v>
          </cell>
        </row>
        <row r="2095">
          <cell r="B2095">
            <v>0</v>
          </cell>
          <cell r="O2095">
            <v>0</v>
          </cell>
          <cell r="P2095">
            <v>0</v>
          </cell>
          <cell r="S2095">
            <v>0</v>
          </cell>
          <cell r="V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N2095">
            <v>0</v>
          </cell>
          <cell r="AO2095">
            <v>0</v>
          </cell>
          <cell r="AP2095">
            <v>0</v>
          </cell>
          <cell r="BU2095">
            <v>0</v>
          </cell>
          <cell r="BV2095">
            <v>0</v>
          </cell>
          <cell r="BX2095">
            <v>0</v>
          </cell>
          <cell r="CV2095">
            <v>0</v>
          </cell>
          <cell r="CW2095">
            <v>0</v>
          </cell>
        </row>
        <row r="2096">
          <cell r="B2096">
            <v>0</v>
          </cell>
          <cell r="O2096">
            <v>0</v>
          </cell>
          <cell r="P2096">
            <v>0</v>
          </cell>
          <cell r="S2096">
            <v>0</v>
          </cell>
          <cell r="V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N2096">
            <v>0</v>
          </cell>
          <cell r="AO2096">
            <v>0</v>
          </cell>
          <cell r="AP2096">
            <v>0</v>
          </cell>
          <cell r="BU2096">
            <v>0</v>
          </cell>
          <cell r="BV2096">
            <v>0</v>
          </cell>
          <cell r="BX2096">
            <v>0</v>
          </cell>
          <cell r="CV2096">
            <v>0</v>
          </cell>
          <cell r="CW2096">
            <v>0</v>
          </cell>
        </row>
        <row r="2097">
          <cell r="B2097">
            <v>0</v>
          </cell>
          <cell r="O2097">
            <v>0</v>
          </cell>
          <cell r="P2097">
            <v>0</v>
          </cell>
          <cell r="S2097">
            <v>0</v>
          </cell>
          <cell r="V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N2097">
            <v>0</v>
          </cell>
          <cell r="AO2097">
            <v>0</v>
          </cell>
          <cell r="AP2097">
            <v>0</v>
          </cell>
          <cell r="BU2097">
            <v>0</v>
          </cell>
          <cell r="BV2097">
            <v>0</v>
          </cell>
          <cell r="BX2097">
            <v>0</v>
          </cell>
          <cell r="CV2097">
            <v>0</v>
          </cell>
          <cell r="CW2097">
            <v>0</v>
          </cell>
        </row>
        <row r="2098">
          <cell r="B2098">
            <v>0</v>
          </cell>
          <cell r="O2098">
            <v>0</v>
          </cell>
          <cell r="P2098">
            <v>0</v>
          </cell>
          <cell r="S2098">
            <v>0</v>
          </cell>
          <cell r="V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N2098">
            <v>0</v>
          </cell>
          <cell r="AO2098">
            <v>0</v>
          </cell>
          <cell r="AP2098">
            <v>0</v>
          </cell>
          <cell r="BU2098">
            <v>0</v>
          </cell>
          <cell r="BV2098">
            <v>0</v>
          </cell>
          <cell r="BX2098">
            <v>0</v>
          </cell>
          <cell r="CV2098">
            <v>0</v>
          </cell>
          <cell r="CW2098">
            <v>0</v>
          </cell>
        </row>
        <row r="2099">
          <cell r="B2099">
            <v>0</v>
          </cell>
          <cell r="O2099">
            <v>0</v>
          </cell>
          <cell r="P2099">
            <v>0</v>
          </cell>
          <cell r="S2099">
            <v>0</v>
          </cell>
          <cell r="V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N2099">
            <v>0</v>
          </cell>
          <cell r="AO2099">
            <v>0</v>
          </cell>
          <cell r="AP2099">
            <v>0</v>
          </cell>
          <cell r="BU2099">
            <v>0</v>
          </cell>
          <cell r="BV2099">
            <v>0</v>
          </cell>
          <cell r="BX2099">
            <v>0</v>
          </cell>
          <cell r="CV2099">
            <v>0</v>
          </cell>
          <cell r="CW2099">
            <v>0</v>
          </cell>
        </row>
        <row r="2100">
          <cell r="B2100">
            <v>0</v>
          </cell>
          <cell r="O2100">
            <v>0</v>
          </cell>
          <cell r="P2100">
            <v>0</v>
          </cell>
          <cell r="S2100">
            <v>0</v>
          </cell>
          <cell r="V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N2100">
            <v>0</v>
          </cell>
          <cell r="AO2100">
            <v>0</v>
          </cell>
          <cell r="AP2100">
            <v>0</v>
          </cell>
          <cell r="BU2100">
            <v>0</v>
          </cell>
          <cell r="BV2100">
            <v>0</v>
          </cell>
          <cell r="BX2100">
            <v>0</v>
          </cell>
          <cell r="CV2100">
            <v>0</v>
          </cell>
          <cell r="CW2100">
            <v>0</v>
          </cell>
        </row>
        <row r="2101">
          <cell r="B2101">
            <v>0</v>
          </cell>
          <cell r="O2101">
            <v>0</v>
          </cell>
          <cell r="P2101">
            <v>0</v>
          </cell>
          <cell r="S2101">
            <v>0</v>
          </cell>
          <cell r="V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N2101">
            <v>0</v>
          </cell>
          <cell r="AO2101">
            <v>0</v>
          </cell>
          <cell r="AP2101">
            <v>0</v>
          </cell>
          <cell r="BU2101">
            <v>0</v>
          </cell>
          <cell r="BV2101">
            <v>0</v>
          </cell>
          <cell r="BX2101">
            <v>0</v>
          </cell>
          <cell r="CV2101">
            <v>0</v>
          </cell>
          <cell r="CW2101">
            <v>0</v>
          </cell>
        </row>
        <row r="2102">
          <cell r="B2102">
            <v>0</v>
          </cell>
          <cell r="O2102">
            <v>0</v>
          </cell>
          <cell r="P2102">
            <v>0</v>
          </cell>
          <cell r="S2102">
            <v>0</v>
          </cell>
          <cell r="V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N2102">
            <v>0</v>
          </cell>
          <cell r="AO2102">
            <v>0</v>
          </cell>
          <cell r="AP2102">
            <v>0</v>
          </cell>
          <cell r="BU2102">
            <v>0</v>
          </cell>
          <cell r="BV2102">
            <v>0</v>
          </cell>
          <cell r="BX2102">
            <v>0</v>
          </cell>
          <cell r="CV2102">
            <v>0</v>
          </cell>
          <cell r="CW2102">
            <v>0</v>
          </cell>
        </row>
        <row r="2103">
          <cell r="B2103">
            <v>0</v>
          </cell>
          <cell r="O2103">
            <v>0</v>
          </cell>
          <cell r="P2103">
            <v>0</v>
          </cell>
          <cell r="S2103">
            <v>0</v>
          </cell>
          <cell r="V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N2103">
            <v>0</v>
          </cell>
          <cell r="AO2103">
            <v>0</v>
          </cell>
          <cell r="AP2103">
            <v>0</v>
          </cell>
          <cell r="BU2103">
            <v>0</v>
          </cell>
          <cell r="BV2103">
            <v>0</v>
          </cell>
          <cell r="BX2103">
            <v>0</v>
          </cell>
          <cell r="CV2103">
            <v>0</v>
          </cell>
          <cell r="CW2103">
            <v>0</v>
          </cell>
        </row>
        <row r="2104">
          <cell r="B2104">
            <v>0</v>
          </cell>
          <cell r="O2104">
            <v>0</v>
          </cell>
          <cell r="P2104">
            <v>0</v>
          </cell>
          <cell r="S2104">
            <v>0</v>
          </cell>
          <cell r="V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N2104">
            <v>0</v>
          </cell>
          <cell r="AO2104">
            <v>0</v>
          </cell>
          <cell r="AP2104">
            <v>0</v>
          </cell>
          <cell r="BU2104">
            <v>0</v>
          </cell>
          <cell r="BV2104">
            <v>0</v>
          </cell>
          <cell r="BX2104">
            <v>0</v>
          </cell>
          <cell r="CV2104">
            <v>0</v>
          </cell>
          <cell r="CW2104">
            <v>0</v>
          </cell>
        </row>
        <row r="2105">
          <cell r="B2105">
            <v>0</v>
          </cell>
          <cell r="O2105">
            <v>0</v>
          </cell>
          <cell r="P2105">
            <v>0</v>
          </cell>
          <cell r="S2105">
            <v>0</v>
          </cell>
          <cell r="V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N2105">
            <v>0</v>
          </cell>
          <cell r="AO2105">
            <v>0</v>
          </cell>
          <cell r="AP2105">
            <v>0</v>
          </cell>
          <cell r="BU2105">
            <v>0</v>
          </cell>
          <cell r="BV2105">
            <v>0</v>
          </cell>
          <cell r="BX2105">
            <v>0</v>
          </cell>
          <cell r="CV2105">
            <v>0</v>
          </cell>
          <cell r="CW2105">
            <v>0</v>
          </cell>
        </row>
        <row r="2106">
          <cell r="B2106">
            <v>0</v>
          </cell>
          <cell r="O2106">
            <v>0</v>
          </cell>
          <cell r="P2106">
            <v>0</v>
          </cell>
          <cell r="S2106">
            <v>0</v>
          </cell>
          <cell r="V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N2106">
            <v>0</v>
          </cell>
          <cell r="AO2106">
            <v>0</v>
          </cell>
          <cell r="AP2106">
            <v>0</v>
          </cell>
          <cell r="BU2106">
            <v>0</v>
          </cell>
          <cell r="BV2106">
            <v>0</v>
          </cell>
          <cell r="BX2106">
            <v>0</v>
          </cell>
          <cell r="CV2106">
            <v>0</v>
          </cell>
          <cell r="CW2106">
            <v>0</v>
          </cell>
        </row>
        <row r="2107">
          <cell r="B2107">
            <v>0</v>
          </cell>
          <cell r="O2107">
            <v>0</v>
          </cell>
          <cell r="P2107">
            <v>0</v>
          </cell>
          <cell r="S2107">
            <v>0</v>
          </cell>
          <cell r="V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N2107">
            <v>0</v>
          </cell>
          <cell r="AO2107">
            <v>0</v>
          </cell>
          <cell r="AP2107">
            <v>0</v>
          </cell>
          <cell r="BU2107">
            <v>0</v>
          </cell>
          <cell r="BV2107">
            <v>0</v>
          </cell>
          <cell r="BX2107">
            <v>0</v>
          </cell>
          <cell r="CV2107">
            <v>0</v>
          </cell>
          <cell r="CW2107">
            <v>0</v>
          </cell>
        </row>
        <row r="2108">
          <cell r="B2108">
            <v>0</v>
          </cell>
          <cell r="O2108">
            <v>0</v>
          </cell>
          <cell r="P2108">
            <v>0</v>
          </cell>
          <cell r="S2108">
            <v>0</v>
          </cell>
          <cell r="V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N2108">
            <v>0</v>
          </cell>
          <cell r="AO2108">
            <v>0</v>
          </cell>
          <cell r="AP2108">
            <v>0</v>
          </cell>
          <cell r="BU2108">
            <v>0</v>
          </cell>
          <cell r="BV2108">
            <v>0</v>
          </cell>
          <cell r="BX2108">
            <v>0</v>
          </cell>
          <cell r="CV2108">
            <v>0</v>
          </cell>
          <cell r="CW2108">
            <v>0</v>
          </cell>
        </row>
        <row r="2109">
          <cell r="B2109">
            <v>0</v>
          </cell>
          <cell r="O2109">
            <v>0</v>
          </cell>
          <cell r="P2109">
            <v>0</v>
          </cell>
          <cell r="S2109">
            <v>0</v>
          </cell>
          <cell r="V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N2109">
            <v>0</v>
          </cell>
          <cell r="AO2109">
            <v>0</v>
          </cell>
          <cell r="AP2109">
            <v>0</v>
          </cell>
          <cell r="BU2109">
            <v>0</v>
          </cell>
          <cell r="BV2109">
            <v>0</v>
          </cell>
          <cell r="BX2109">
            <v>0</v>
          </cell>
          <cell r="CV2109">
            <v>0</v>
          </cell>
          <cell r="CW2109">
            <v>0</v>
          </cell>
        </row>
        <row r="2110">
          <cell r="B2110">
            <v>0</v>
          </cell>
          <cell r="O2110">
            <v>0</v>
          </cell>
          <cell r="P2110">
            <v>0</v>
          </cell>
          <cell r="S2110">
            <v>0</v>
          </cell>
          <cell r="V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N2110">
            <v>0</v>
          </cell>
          <cell r="AO2110">
            <v>0</v>
          </cell>
          <cell r="AP2110">
            <v>0</v>
          </cell>
          <cell r="BU2110">
            <v>0</v>
          </cell>
          <cell r="BV2110">
            <v>0</v>
          </cell>
          <cell r="BX2110">
            <v>0</v>
          </cell>
          <cell r="CV2110">
            <v>0</v>
          </cell>
          <cell r="CW2110">
            <v>0</v>
          </cell>
        </row>
        <row r="2111">
          <cell r="B2111">
            <v>0</v>
          </cell>
          <cell r="O2111">
            <v>0</v>
          </cell>
          <cell r="P2111">
            <v>0</v>
          </cell>
          <cell r="S2111">
            <v>0</v>
          </cell>
          <cell r="V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N2111">
            <v>0</v>
          </cell>
          <cell r="AO2111">
            <v>0</v>
          </cell>
          <cell r="AP2111">
            <v>0</v>
          </cell>
          <cell r="BU2111">
            <v>0</v>
          </cell>
          <cell r="BV2111">
            <v>0</v>
          </cell>
          <cell r="BX2111">
            <v>0</v>
          </cell>
          <cell r="CV2111">
            <v>0</v>
          </cell>
          <cell r="CW2111">
            <v>0</v>
          </cell>
        </row>
        <row r="2112">
          <cell r="B2112">
            <v>0</v>
          </cell>
          <cell r="O2112">
            <v>0</v>
          </cell>
          <cell r="P2112">
            <v>0</v>
          </cell>
          <cell r="S2112">
            <v>0</v>
          </cell>
          <cell r="V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N2112">
            <v>0</v>
          </cell>
          <cell r="AO2112">
            <v>0</v>
          </cell>
          <cell r="AP2112">
            <v>0</v>
          </cell>
          <cell r="BU2112">
            <v>0</v>
          </cell>
          <cell r="BV2112">
            <v>0</v>
          </cell>
          <cell r="BX2112">
            <v>0</v>
          </cell>
          <cell r="CV2112">
            <v>0</v>
          </cell>
          <cell r="CW2112">
            <v>0</v>
          </cell>
        </row>
        <row r="2113">
          <cell r="B2113">
            <v>0</v>
          </cell>
          <cell r="O2113">
            <v>0</v>
          </cell>
          <cell r="P2113">
            <v>0</v>
          </cell>
          <cell r="S2113">
            <v>0</v>
          </cell>
          <cell r="V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N2113">
            <v>0</v>
          </cell>
          <cell r="AO2113">
            <v>0</v>
          </cell>
          <cell r="AP2113">
            <v>0</v>
          </cell>
          <cell r="BU2113">
            <v>0</v>
          </cell>
          <cell r="BV2113">
            <v>0</v>
          </cell>
          <cell r="BX2113">
            <v>0</v>
          </cell>
          <cell r="CV2113">
            <v>0</v>
          </cell>
          <cell r="CW2113">
            <v>0</v>
          </cell>
        </row>
        <row r="2114">
          <cell r="B2114">
            <v>0</v>
          </cell>
          <cell r="O2114">
            <v>0</v>
          </cell>
          <cell r="P2114">
            <v>0</v>
          </cell>
          <cell r="S2114">
            <v>0</v>
          </cell>
          <cell r="V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N2114">
            <v>0</v>
          </cell>
          <cell r="AO2114">
            <v>0</v>
          </cell>
          <cell r="AP2114">
            <v>0</v>
          </cell>
          <cell r="BU2114">
            <v>0</v>
          </cell>
          <cell r="BV2114">
            <v>0</v>
          </cell>
          <cell r="BX2114">
            <v>0</v>
          </cell>
          <cell r="CV2114">
            <v>0</v>
          </cell>
          <cell r="CW2114">
            <v>0</v>
          </cell>
        </row>
        <row r="2115">
          <cell r="B2115">
            <v>0</v>
          </cell>
          <cell r="O2115">
            <v>0</v>
          </cell>
          <cell r="P2115">
            <v>0</v>
          </cell>
          <cell r="S2115">
            <v>0</v>
          </cell>
          <cell r="V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N2115">
            <v>0</v>
          </cell>
          <cell r="AO2115">
            <v>0</v>
          </cell>
          <cell r="AP2115">
            <v>0</v>
          </cell>
          <cell r="BU2115">
            <v>0</v>
          </cell>
          <cell r="BV2115">
            <v>0</v>
          </cell>
          <cell r="BX2115">
            <v>0</v>
          </cell>
          <cell r="CV2115">
            <v>0</v>
          </cell>
          <cell r="CW2115">
            <v>0</v>
          </cell>
        </row>
        <row r="2116">
          <cell r="B2116">
            <v>0</v>
          </cell>
          <cell r="O2116">
            <v>0</v>
          </cell>
          <cell r="P2116">
            <v>0</v>
          </cell>
          <cell r="S2116">
            <v>0</v>
          </cell>
          <cell r="V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N2116">
            <v>0</v>
          </cell>
          <cell r="AO2116">
            <v>0</v>
          </cell>
          <cell r="AP2116">
            <v>0</v>
          </cell>
          <cell r="BU2116">
            <v>0</v>
          </cell>
          <cell r="BV2116">
            <v>0</v>
          </cell>
          <cell r="BX2116">
            <v>0</v>
          </cell>
          <cell r="CV2116">
            <v>0</v>
          </cell>
          <cell r="CW2116">
            <v>0</v>
          </cell>
        </row>
        <row r="2117">
          <cell r="B2117">
            <v>0</v>
          </cell>
          <cell r="O2117">
            <v>0</v>
          </cell>
          <cell r="P2117">
            <v>0</v>
          </cell>
          <cell r="S2117">
            <v>0</v>
          </cell>
          <cell r="V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N2117">
            <v>0</v>
          </cell>
          <cell r="AO2117">
            <v>0</v>
          </cell>
          <cell r="AP2117">
            <v>0</v>
          </cell>
          <cell r="BU2117">
            <v>0</v>
          </cell>
          <cell r="BV2117">
            <v>0</v>
          </cell>
          <cell r="BX2117">
            <v>0</v>
          </cell>
          <cell r="CV2117">
            <v>0</v>
          </cell>
          <cell r="CW2117">
            <v>0</v>
          </cell>
        </row>
        <row r="2118">
          <cell r="B2118">
            <v>0</v>
          </cell>
          <cell r="O2118">
            <v>0</v>
          </cell>
          <cell r="P2118">
            <v>0</v>
          </cell>
          <cell r="S2118">
            <v>0</v>
          </cell>
          <cell r="V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N2118">
            <v>0</v>
          </cell>
          <cell r="AO2118">
            <v>0</v>
          </cell>
          <cell r="AP2118">
            <v>0</v>
          </cell>
          <cell r="BU2118">
            <v>0</v>
          </cell>
          <cell r="BV2118">
            <v>0</v>
          </cell>
          <cell r="BX2118">
            <v>0</v>
          </cell>
          <cell r="CV2118">
            <v>0</v>
          </cell>
          <cell r="CW2118">
            <v>0</v>
          </cell>
        </row>
        <row r="2119">
          <cell r="B2119">
            <v>0</v>
          </cell>
          <cell r="O2119">
            <v>0</v>
          </cell>
          <cell r="P2119">
            <v>0</v>
          </cell>
          <cell r="S2119">
            <v>0</v>
          </cell>
          <cell r="V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N2119">
            <v>0</v>
          </cell>
          <cell r="AO2119">
            <v>0</v>
          </cell>
          <cell r="AP2119">
            <v>0</v>
          </cell>
          <cell r="BU2119">
            <v>0</v>
          </cell>
          <cell r="BV2119">
            <v>0</v>
          </cell>
          <cell r="BX2119">
            <v>0</v>
          </cell>
          <cell r="CV2119">
            <v>0</v>
          </cell>
          <cell r="CW2119">
            <v>0</v>
          </cell>
        </row>
        <row r="2120">
          <cell r="B2120">
            <v>0</v>
          </cell>
          <cell r="O2120">
            <v>0</v>
          </cell>
          <cell r="P2120">
            <v>0</v>
          </cell>
          <cell r="S2120">
            <v>0</v>
          </cell>
          <cell r="V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N2120">
            <v>0</v>
          </cell>
          <cell r="AO2120">
            <v>0</v>
          </cell>
          <cell r="AP2120">
            <v>0</v>
          </cell>
          <cell r="BU2120">
            <v>0</v>
          </cell>
          <cell r="BV2120">
            <v>0</v>
          </cell>
          <cell r="BX2120">
            <v>0</v>
          </cell>
          <cell r="CV2120">
            <v>0</v>
          </cell>
          <cell r="CW2120">
            <v>0</v>
          </cell>
        </row>
        <row r="2121">
          <cell r="B2121">
            <v>0</v>
          </cell>
          <cell r="O2121">
            <v>0</v>
          </cell>
          <cell r="P2121">
            <v>0</v>
          </cell>
          <cell r="S2121">
            <v>0</v>
          </cell>
          <cell r="V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N2121">
            <v>0</v>
          </cell>
          <cell r="AO2121">
            <v>0</v>
          </cell>
          <cell r="AP2121">
            <v>0</v>
          </cell>
          <cell r="BU2121">
            <v>0</v>
          </cell>
          <cell r="BV2121">
            <v>0</v>
          </cell>
          <cell r="BX2121">
            <v>0</v>
          </cell>
          <cell r="CV2121">
            <v>0</v>
          </cell>
          <cell r="CW2121">
            <v>0</v>
          </cell>
        </row>
        <row r="2122">
          <cell r="B2122">
            <v>0</v>
          </cell>
          <cell r="O2122">
            <v>0</v>
          </cell>
          <cell r="P2122">
            <v>0</v>
          </cell>
          <cell r="S2122">
            <v>0</v>
          </cell>
          <cell r="V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N2122">
            <v>0</v>
          </cell>
          <cell r="AO2122">
            <v>0</v>
          </cell>
          <cell r="AP2122">
            <v>0</v>
          </cell>
          <cell r="BU2122">
            <v>0</v>
          </cell>
          <cell r="BV2122">
            <v>0</v>
          </cell>
          <cell r="BX2122">
            <v>0</v>
          </cell>
          <cell r="CV2122">
            <v>0</v>
          </cell>
          <cell r="CW2122">
            <v>0</v>
          </cell>
        </row>
        <row r="2123">
          <cell r="B2123">
            <v>0</v>
          </cell>
          <cell r="O2123">
            <v>0</v>
          </cell>
          <cell r="P2123">
            <v>0</v>
          </cell>
          <cell r="S2123">
            <v>0</v>
          </cell>
          <cell r="V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N2123">
            <v>0</v>
          </cell>
          <cell r="AO2123">
            <v>0</v>
          </cell>
          <cell r="AP2123">
            <v>0</v>
          </cell>
          <cell r="BU2123">
            <v>0</v>
          </cell>
          <cell r="BV2123">
            <v>0</v>
          </cell>
          <cell r="BX2123">
            <v>0</v>
          </cell>
          <cell r="CV2123">
            <v>0</v>
          </cell>
          <cell r="CW2123">
            <v>0</v>
          </cell>
        </row>
        <row r="2124">
          <cell r="B2124">
            <v>0</v>
          </cell>
          <cell r="O2124">
            <v>0</v>
          </cell>
          <cell r="P2124">
            <v>0</v>
          </cell>
          <cell r="S2124">
            <v>0</v>
          </cell>
          <cell r="V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N2124">
            <v>0</v>
          </cell>
          <cell r="AO2124">
            <v>0</v>
          </cell>
          <cell r="AP2124">
            <v>0</v>
          </cell>
          <cell r="BU2124">
            <v>0</v>
          </cell>
          <cell r="BV2124">
            <v>0</v>
          </cell>
          <cell r="BX2124">
            <v>0</v>
          </cell>
          <cell r="CV2124">
            <v>0</v>
          </cell>
          <cell r="CW2124">
            <v>0</v>
          </cell>
        </row>
        <row r="2125">
          <cell r="B2125">
            <v>0</v>
          </cell>
          <cell r="O2125">
            <v>0</v>
          </cell>
          <cell r="P2125">
            <v>0</v>
          </cell>
          <cell r="S2125">
            <v>0</v>
          </cell>
          <cell r="V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N2125">
            <v>0</v>
          </cell>
          <cell r="AO2125">
            <v>0</v>
          </cell>
          <cell r="AP2125">
            <v>0</v>
          </cell>
          <cell r="BU2125">
            <v>0</v>
          </cell>
          <cell r="BV2125">
            <v>0</v>
          </cell>
          <cell r="BX2125">
            <v>0</v>
          </cell>
          <cell r="CV2125">
            <v>0</v>
          </cell>
          <cell r="CW2125">
            <v>0</v>
          </cell>
        </row>
        <row r="2126">
          <cell r="B2126">
            <v>0</v>
          </cell>
          <cell r="O2126">
            <v>0</v>
          </cell>
          <cell r="P2126">
            <v>0</v>
          </cell>
          <cell r="S2126">
            <v>0</v>
          </cell>
          <cell r="V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N2126">
            <v>0</v>
          </cell>
          <cell r="AO2126">
            <v>0</v>
          </cell>
          <cell r="AP2126">
            <v>0</v>
          </cell>
          <cell r="BU2126">
            <v>0</v>
          </cell>
          <cell r="BV2126">
            <v>0</v>
          </cell>
          <cell r="BX2126">
            <v>0</v>
          </cell>
          <cell r="CV2126">
            <v>0</v>
          </cell>
          <cell r="CW2126">
            <v>0</v>
          </cell>
        </row>
        <row r="2127">
          <cell r="B2127">
            <v>0</v>
          </cell>
          <cell r="O2127">
            <v>0</v>
          </cell>
          <cell r="P2127">
            <v>0</v>
          </cell>
          <cell r="S2127">
            <v>0</v>
          </cell>
          <cell r="V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N2127">
            <v>0</v>
          </cell>
          <cell r="AO2127">
            <v>0</v>
          </cell>
          <cell r="AP2127">
            <v>0</v>
          </cell>
          <cell r="BU2127">
            <v>0</v>
          </cell>
          <cell r="BV2127">
            <v>0</v>
          </cell>
          <cell r="BX2127">
            <v>0</v>
          </cell>
          <cell r="CV2127">
            <v>0</v>
          </cell>
          <cell r="CW2127">
            <v>0</v>
          </cell>
        </row>
        <row r="2128">
          <cell r="B2128">
            <v>0</v>
          </cell>
          <cell r="O2128">
            <v>0</v>
          </cell>
          <cell r="P2128">
            <v>0</v>
          </cell>
          <cell r="S2128">
            <v>0</v>
          </cell>
          <cell r="V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N2128">
            <v>0</v>
          </cell>
          <cell r="AO2128">
            <v>0</v>
          </cell>
          <cell r="AP2128">
            <v>0</v>
          </cell>
          <cell r="BU2128">
            <v>0</v>
          </cell>
          <cell r="BV2128">
            <v>0</v>
          </cell>
          <cell r="BX2128">
            <v>0</v>
          </cell>
          <cell r="CV2128">
            <v>0</v>
          </cell>
          <cell r="CW2128">
            <v>0</v>
          </cell>
        </row>
        <row r="2129">
          <cell r="B2129">
            <v>0</v>
          </cell>
          <cell r="O2129">
            <v>0</v>
          </cell>
          <cell r="P2129">
            <v>0</v>
          </cell>
          <cell r="S2129">
            <v>0</v>
          </cell>
          <cell r="V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N2129">
            <v>0</v>
          </cell>
          <cell r="AO2129">
            <v>0</v>
          </cell>
          <cell r="AP2129">
            <v>0</v>
          </cell>
          <cell r="BU2129">
            <v>0</v>
          </cell>
          <cell r="BV2129">
            <v>0</v>
          </cell>
          <cell r="BX2129">
            <v>0</v>
          </cell>
          <cell r="CV2129">
            <v>0</v>
          </cell>
          <cell r="CW2129">
            <v>0</v>
          </cell>
        </row>
        <row r="2130">
          <cell r="B2130">
            <v>0</v>
          </cell>
          <cell r="O2130">
            <v>0</v>
          </cell>
          <cell r="P2130">
            <v>0</v>
          </cell>
          <cell r="S2130">
            <v>0</v>
          </cell>
          <cell r="V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N2130">
            <v>0</v>
          </cell>
          <cell r="AO2130">
            <v>0</v>
          </cell>
          <cell r="AP2130">
            <v>0</v>
          </cell>
          <cell r="BU2130">
            <v>0</v>
          </cell>
          <cell r="BV2130">
            <v>0</v>
          </cell>
          <cell r="BX2130">
            <v>0</v>
          </cell>
          <cell r="CV2130">
            <v>0</v>
          </cell>
          <cell r="CW2130">
            <v>0</v>
          </cell>
        </row>
        <row r="2131">
          <cell r="B2131">
            <v>0</v>
          </cell>
          <cell r="O2131">
            <v>0</v>
          </cell>
          <cell r="P2131">
            <v>0</v>
          </cell>
          <cell r="S2131">
            <v>0</v>
          </cell>
          <cell r="V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N2131">
            <v>0</v>
          </cell>
          <cell r="AO2131">
            <v>0</v>
          </cell>
          <cell r="AP2131">
            <v>0</v>
          </cell>
          <cell r="BU2131">
            <v>0</v>
          </cell>
          <cell r="BV2131">
            <v>0</v>
          </cell>
          <cell r="BX2131">
            <v>0</v>
          </cell>
          <cell r="CV2131">
            <v>0</v>
          </cell>
          <cell r="CW2131">
            <v>0</v>
          </cell>
        </row>
        <row r="2132">
          <cell r="B2132">
            <v>0</v>
          </cell>
          <cell r="O2132">
            <v>0</v>
          </cell>
          <cell r="P2132">
            <v>0</v>
          </cell>
          <cell r="S2132">
            <v>0</v>
          </cell>
          <cell r="V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N2132">
            <v>0</v>
          </cell>
          <cell r="AO2132">
            <v>0</v>
          </cell>
          <cell r="AP2132">
            <v>0</v>
          </cell>
          <cell r="BU2132">
            <v>0</v>
          </cell>
          <cell r="BV2132">
            <v>0</v>
          </cell>
          <cell r="BX2132">
            <v>0</v>
          </cell>
          <cell r="CV2132">
            <v>0</v>
          </cell>
          <cell r="CW2132">
            <v>0</v>
          </cell>
        </row>
        <row r="2133">
          <cell r="B2133">
            <v>0</v>
          </cell>
          <cell r="O2133">
            <v>0</v>
          </cell>
          <cell r="P2133">
            <v>0</v>
          </cell>
          <cell r="S2133">
            <v>0</v>
          </cell>
          <cell r="V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N2133">
            <v>0</v>
          </cell>
          <cell r="AO2133">
            <v>0</v>
          </cell>
          <cell r="AP2133">
            <v>0</v>
          </cell>
          <cell r="BU2133">
            <v>0</v>
          </cell>
          <cell r="BV2133">
            <v>0</v>
          </cell>
          <cell r="BX2133">
            <v>0</v>
          </cell>
          <cell r="CV2133">
            <v>0</v>
          </cell>
          <cell r="CW2133">
            <v>0</v>
          </cell>
        </row>
        <row r="2134">
          <cell r="B2134">
            <v>0</v>
          </cell>
          <cell r="O2134">
            <v>0</v>
          </cell>
          <cell r="P2134">
            <v>0</v>
          </cell>
          <cell r="S2134">
            <v>0</v>
          </cell>
          <cell r="V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N2134">
            <v>0</v>
          </cell>
          <cell r="AO2134">
            <v>0</v>
          </cell>
          <cell r="AP2134">
            <v>0</v>
          </cell>
          <cell r="BU2134">
            <v>0</v>
          </cell>
          <cell r="BV2134">
            <v>0</v>
          </cell>
          <cell r="BX2134">
            <v>0</v>
          </cell>
          <cell r="CV2134">
            <v>0</v>
          </cell>
          <cell r="CW2134">
            <v>0</v>
          </cell>
        </row>
        <row r="2135">
          <cell r="B2135">
            <v>0</v>
          </cell>
          <cell r="O2135">
            <v>0</v>
          </cell>
          <cell r="P2135">
            <v>0</v>
          </cell>
          <cell r="S2135">
            <v>0</v>
          </cell>
          <cell r="V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N2135">
            <v>0</v>
          </cell>
          <cell r="AO2135">
            <v>0</v>
          </cell>
          <cell r="AP2135">
            <v>0</v>
          </cell>
          <cell r="BU2135">
            <v>0</v>
          </cell>
          <cell r="BV2135">
            <v>0</v>
          </cell>
          <cell r="BX2135">
            <v>0</v>
          </cell>
          <cell r="CV2135">
            <v>0</v>
          </cell>
          <cell r="CW2135">
            <v>0</v>
          </cell>
        </row>
        <row r="2136">
          <cell r="B2136">
            <v>0</v>
          </cell>
          <cell r="O2136">
            <v>0</v>
          </cell>
          <cell r="P2136">
            <v>0</v>
          </cell>
          <cell r="S2136">
            <v>0</v>
          </cell>
          <cell r="V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N2136">
            <v>0</v>
          </cell>
          <cell r="AO2136">
            <v>0</v>
          </cell>
          <cell r="AP2136">
            <v>0</v>
          </cell>
          <cell r="BU2136">
            <v>0</v>
          </cell>
          <cell r="BV2136">
            <v>0</v>
          </cell>
          <cell r="BX2136">
            <v>0</v>
          </cell>
          <cell r="CV2136">
            <v>0</v>
          </cell>
          <cell r="CW2136">
            <v>0</v>
          </cell>
        </row>
        <row r="2137">
          <cell r="B2137">
            <v>0</v>
          </cell>
          <cell r="O2137">
            <v>0</v>
          </cell>
          <cell r="P2137">
            <v>0</v>
          </cell>
          <cell r="S2137">
            <v>0</v>
          </cell>
          <cell r="V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N2137">
            <v>0</v>
          </cell>
          <cell r="AO2137">
            <v>0</v>
          </cell>
          <cell r="AP2137">
            <v>0</v>
          </cell>
          <cell r="BU2137">
            <v>0</v>
          </cell>
          <cell r="BV2137">
            <v>0</v>
          </cell>
          <cell r="BX2137">
            <v>0</v>
          </cell>
          <cell r="CV2137">
            <v>0</v>
          </cell>
          <cell r="CW2137">
            <v>0</v>
          </cell>
        </row>
        <row r="2138">
          <cell r="B2138">
            <v>0</v>
          </cell>
          <cell r="O2138">
            <v>0</v>
          </cell>
          <cell r="P2138">
            <v>0</v>
          </cell>
          <cell r="S2138">
            <v>0</v>
          </cell>
          <cell r="V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N2138">
            <v>0</v>
          </cell>
          <cell r="AO2138">
            <v>0</v>
          </cell>
          <cell r="AP2138">
            <v>0</v>
          </cell>
          <cell r="BU2138">
            <v>0</v>
          </cell>
          <cell r="BV2138">
            <v>0</v>
          </cell>
          <cell r="BX2138">
            <v>0</v>
          </cell>
          <cell r="CV2138">
            <v>0</v>
          </cell>
          <cell r="CW2138">
            <v>0</v>
          </cell>
        </row>
        <row r="2139">
          <cell r="B2139">
            <v>0</v>
          </cell>
          <cell r="O2139">
            <v>0</v>
          </cell>
          <cell r="P2139">
            <v>0</v>
          </cell>
          <cell r="S2139">
            <v>0</v>
          </cell>
          <cell r="V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N2139">
            <v>0</v>
          </cell>
          <cell r="AO2139">
            <v>0</v>
          </cell>
          <cell r="AP2139">
            <v>0</v>
          </cell>
          <cell r="BU2139">
            <v>0</v>
          </cell>
          <cell r="BV2139">
            <v>0</v>
          </cell>
          <cell r="BX2139">
            <v>0</v>
          </cell>
          <cell r="CV2139">
            <v>0</v>
          </cell>
          <cell r="CW2139">
            <v>0</v>
          </cell>
        </row>
        <row r="2140">
          <cell r="B2140">
            <v>0</v>
          </cell>
          <cell r="O2140">
            <v>0</v>
          </cell>
          <cell r="P2140">
            <v>0</v>
          </cell>
          <cell r="S2140">
            <v>0</v>
          </cell>
          <cell r="V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N2140">
            <v>0</v>
          </cell>
          <cell r="AO2140">
            <v>0</v>
          </cell>
          <cell r="AP2140">
            <v>0</v>
          </cell>
          <cell r="BU2140">
            <v>0</v>
          </cell>
          <cell r="BV2140">
            <v>0</v>
          </cell>
          <cell r="BX2140">
            <v>0</v>
          </cell>
          <cell r="CV2140">
            <v>0</v>
          </cell>
          <cell r="CW2140">
            <v>0</v>
          </cell>
        </row>
        <row r="2141">
          <cell r="B2141">
            <v>0</v>
          </cell>
          <cell r="O2141">
            <v>0</v>
          </cell>
          <cell r="P2141">
            <v>0</v>
          </cell>
          <cell r="S2141">
            <v>0</v>
          </cell>
          <cell r="V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N2141">
            <v>0</v>
          </cell>
          <cell r="AO2141">
            <v>0</v>
          </cell>
          <cell r="AP2141">
            <v>0</v>
          </cell>
          <cell r="BU2141">
            <v>0</v>
          </cell>
          <cell r="BV2141">
            <v>0</v>
          </cell>
          <cell r="BX2141">
            <v>0</v>
          </cell>
          <cell r="CV2141">
            <v>0</v>
          </cell>
          <cell r="CW2141">
            <v>0</v>
          </cell>
        </row>
        <row r="2142">
          <cell r="B2142">
            <v>0</v>
          </cell>
          <cell r="O2142">
            <v>0</v>
          </cell>
          <cell r="P2142">
            <v>0</v>
          </cell>
          <cell r="S2142">
            <v>0</v>
          </cell>
          <cell r="V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N2142">
            <v>0</v>
          </cell>
          <cell r="AO2142">
            <v>0</v>
          </cell>
          <cell r="AP2142">
            <v>0</v>
          </cell>
          <cell r="BU2142">
            <v>0</v>
          </cell>
          <cell r="BV2142">
            <v>0</v>
          </cell>
          <cell r="BX2142">
            <v>0</v>
          </cell>
          <cell r="CV2142">
            <v>0</v>
          </cell>
          <cell r="CW2142">
            <v>0</v>
          </cell>
        </row>
        <row r="2143">
          <cell r="B2143">
            <v>0</v>
          </cell>
          <cell r="O2143">
            <v>0</v>
          </cell>
          <cell r="P2143">
            <v>0</v>
          </cell>
          <cell r="S2143">
            <v>0</v>
          </cell>
          <cell r="V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N2143">
            <v>0</v>
          </cell>
          <cell r="AO2143">
            <v>0</v>
          </cell>
          <cell r="AP2143">
            <v>0</v>
          </cell>
          <cell r="BU2143">
            <v>0</v>
          </cell>
          <cell r="BV2143">
            <v>0</v>
          </cell>
          <cell r="BX2143">
            <v>0</v>
          </cell>
          <cell r="CV2143">
            <v>0</v>
          </cell>
          <cell r="CW2143">
            <v>0</v>
          </cell>
        </row>
        <row r="2144">
          <cell r="B2144">
            <v>0</v>
          </cell>
          <cell r="O2144">
            <v>0</v>
          </cell>
          <cell r="P2144">
            <v>0</v>
          </cell>
          <cell r="S2144">
            <v>0</v>
          </cell>
          <cell r="V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N2144">
            <v>0</v>
          </cell>
          <cell r="AO2144">
            <v>0</v>
          </cell>
          <cell r="AP2144">
            <v>0</v>
          </cell>
          <cell r="BU2144">
            <v>0</v>
          </cell>
          <cell r="BV2144">
            <v>0</v>
          </cell>
          <cell r="BX2144">
            <v>0</v>
          </cell>
          <cell r="CV2144">
            <v>0</v>
          </cell>
          <cell r="CW2144">
            <v>0</v>
          </cell>
        </row>
        <row r="2145">
          <cell r="B2145">
            <v>0</v>
          </cell>
          <cell r="O2145">
            <v>0</v>
          </cell>
          <cell r="P2145">
            <v>0</v>
          </cell>
          <cell r="S2145">
            <v>0</v>
          </cell>
          <cell r="V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N2145">
            <v>0</v>
          </cell>
          <cell r="AO2145">
            <v>0</v>
          </cell>
          <cell r="AP2145">
            <v>0</v>
          </cell>
          <cell r="BU2145">
            <v>0</v>
          </cell>
          <cell r="BV2145">
            <v>0</v>
          </cell>
          <cell r="BX2145">
            <v>0</v>
          </cell>
          <cell r="CV2145">
            <v>0</v>
          </cell>
          <cell r="CW2145">
            <v>0</v>
          </cell>
        </row>
        <row r="2146">
          <cell r="B2146">
            <v>0</v>
          </cell>
          <cell r="O2146">
            <v>0</v>
          </cell>
          <cell r="P2146">
            <v>0</v>
          </cell>
          <cell r="S2146">
            <v>0</v>
          </cell>
          <cell r="V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N2146">
            <v>0</v>
          </cell>
          <cell r="AO2146">
            <v>0</v>
          </cell>
          <cell r="AP2146">
            <v>0</v>
          </cell>
          <cell r="BU2146">
            <v>0</v>
          </cell>
          <cell r="BV2146">
            <v>0</v>
          </cell>
          <cell r="BX2146">
            <v>0</v>
          </cell>
          <cell r="CV2146">
            <v>0</v>
          </cell>
          <cell r="CW2146">
            <v>0</v>
          </cell>
        </row>
        <row r="2147">
          <cell r="B2147">
            <v>0</v>
          </cell>
          <cell r="O2147">
            <v>0</v>
          </cell>
          <cell r="P2147">
            <v>0</v>
          </cell>
          <cell r="S2147">
            <v>0</v>
          </cell>
          <cell r="V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N2147">
            <v>0</v>
          </cell>
          <cell r="AO2147">
            <v>0</v>
          </cell>
          <cell r="AP2147">
            <v>0</v>
          </cell>
          <cell r="BU2147">
            <v>0</v>
          </cell>
          <cell r="BV2147">
            <v>0</v>
          </cell>
          <cell r="BX2147">
            <v>0</v>
          </cell>
          <cell r="CV2147">
            <v>0</v>
          </cell>
          <cell r="CW2147">
            <v>0</v>
          </cell>
        </row>
        <row r="2148">
          <cell r="B2148">
            <v>0</v>
          </cell>
          <cell r="O2148">
            <v>0</v>
          </cell>
          <cell r="P2148">
            <v>0</v>
          </cell>
          <cell r="S2148">
            <v>0</v>
          </cell>
          <cell r="V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N2148">
            <v>0</v>
          </cell>
          <cell r="AO2148">
            <v>0</v>
          </cell>
          <cell r="AP2148">
            <v>0</v>
          </cell>
          <cell r="BU2148">
            <v>0</v>
          </cell>
          <cell r="BV2148">
            <v>0</v>
          </cell>
          <cell r="BX2148">
            <v>0</v>
          </cell>
          <cell r="CV2148">
            <v>0</v>
          </cell>
          <cell r="CW2148">
            <v>0</v>
          </cell>
        </row>
        <row r="2149">
          <cell r="B2149">
            <v>0</v>
          </cell>
          <cell r="O2149">
            <v>0</v>
          </cell>
          <cell r="P2149">
            <v>0</v>
          </cell>
          <cell r="S2149">
            <v>0</v>
          </cell>
          <cell r="V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N2149">
            <v>0</v>
          </cell>
          <cell r="AO2149">
            <v>0</v>
          </cell>
          <cell r="AP2149">
            <v>0</v>
          </cell>
          <cell r="BU2149">
            <v>0</v>
          </cell>
          <cell r="BV2149">
            <v>0</v>
          </cell>
          <cell r="BX2149">
            <v>0</v>
          </cell>
          <cell r="CV2149">
            <v>0</v>
          </cell>
          <cell r="CW2149">
            <v>0</v>
          </cell>
        </row>
        <row r="2150">
          <cell r="B2150">
            <v>0</v>
          </cell>
          <cell r="O2150">
            <v>0</v>
          </cell>
          <cell r="P2150">
            <v>0</v>
          </cell>
          <cell r="S2150">
            <v>0</v>
          </cell>
          <cell r="V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N2150">
            <v>0</v>
          </cell>
          <cell r="AO2150">
            <v>0</v>
          </cell>
          <cell r="AP2150">
            <v>0</v>
          </cell>
          <cell r="BU2150">
            <v>0</v>
          </cell>
          <cell r="BV2150">
            <v>0</v>
          </cell>
          <cell r="BX2150">
            <v>0</v>
          </cell>
          <cell r="CV2150">
            <v>0</v>
          </cell>
          <cell r="CW2150">
            <v>0</v>
          </cell>
        </row>
        <row r="2151">
          <cell r="B2151">
            <v>0</v>
          </cell>
          <cell r="O2151">
            <v>0</v>
          </cell>
          <cell r="P2151">
            <v>0</v>
          </cell>
          <cell r="S2151">
            <v>0</v>
          </cell>
          <cell r="V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N2151">
            <v>0</v>
          </cell>
          <cell r="AO2151">
            <v>0</v>
          </cell>
          <cell r="AP2151">
            <v>0</v>
          </cell>
          <cell r="BU2151">
            <v>0</v>
          </cell>
          <cell r="BV2151">
            <v>0</v>
          </cell>
          <cell r="BX2151">
            <v>0</v>
          </cell>
          <cell r="CV2151">
            <v>0</v>
          </cell>
          <cell r="CW2151">
            <v>0</v>
          </cell>
        </row>
        <row r="2152">
          <cell r="B2152">
            <v>0</v>
          </cell>
          <cell r="O2152">
            <v>0</v>
          </cell>
          <cell r="P2152">
            <v>0</v>
          </cell>
          <cell r="S2152">
            <v>0</v>
          </cell>
          <cell r="V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N2152">
            <v>0</v>
          </cell>
          <cell r="AO2152">
            <v>0</v>
          </cell>
          <cell r="AP2152">
            <v>0</v>
          </cell>
          <cell r="BU2152">
            <v>0</v>
          </cell>
          <cell r="BV2152">
            <v>0</v>
          </cell>
          <cell r="BX2152">
            <v>0</v>
          </cell>
          <cell r="CV2152">
            <v>0</v>
          </cell>
          <cell r="CW2152">
            <v>0</v>
          </cell>
        </row>
        <row r="2153">
          <cell r="B2153">
            <v>0</v>
          </cell>
          <cell r="O2153">
            <v>0</v>
          </cell>
          <cell r="P2153">
            <v>0</v>
          </cell>
          <cell r="S2153">
            <v>0</v>
          </cell>
          <cell r="V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N2153">
            <v>0</v>
          </cell>
          <cell r="AO2153">
            <v>0</v>
          </cell>
          <cell r="AP2153">
            <v>0</v>
          </cell>
          <cell r="BU2153">
            <v>0</v>
          </cell>
          <cell r="BV2153">
            <v>0</v>
          </cell>
          <cell r="BX2153">
            <v>0</v>
          </cell>
          <cell r="CV2153">
            <v>0</v>
          </cell>
          <cell r="CW2153">
            <v>0</v>
          </cell>
        </row>
        <row r="2154">
          <cell r="B2154">
            <v>0</v>
          </cell>
          <cell r="O2154">
            <v>0</v>
          </cell>
          <cell r="P2154">
            <v>0</v>
          </cell>
          <cell r="S2154">
            <v>0</v>
          </cell>
          <cell r="V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N2154">
            <v>0</v>
          </cell>
          <cell r="AO2154">
            <v>0</v>
          </cell>
          <cell r="AP2154">
            <v>0</v>
          </cell>
          <cell r="BU2154">
            <v>0</v>
          </cell>
          <cell r="BV2154">
            <v>0</v>
          </cell>
          <cell r="BX2154">
            <v>0</v>
          </cell>
          <cell r="CV2154">
            <v>0</v>
          </cell>
          <cell r="CW2154">
            <v>0</v>
          </cell>
        </row>
        <row r="2155">
          <cell r="B2155">
            <v>0</v>
          </cell>
          <cell r="O2155">
            <v>0</v>
          </cell>
          <cell r="P2155">
            <v>0</v>
          </cell>
          <cell r="S2155">
            <v>0</v>
          </cell>
          <cell r="V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N2155">
            <v>0</v>
          </cell>
          <cell r="AO2155">
            <v>0</v>
          </cell>
          <cell r="AP2155">
            <v>0</v>
          </cell>
          <cell r="BU2155">
            <v>0</v>
          </cell>
          <cell r="BV2155">
            <v>0</v>
          </cell>
          <cell r="BX2155">
            <v>0</v>
          </cell>
          <cell r="CV2155">
            <v>0</v>
          </cell>
          <cell r="CW2155">
            <v>0</v>
          </cell>
        </row>
        <row r="2156">
          <cell r="B2156">
            <v>0</v>
          </cell>
          <cell r="O2156">
            <v>0</v>
          </cell>
          <cell r="P2156">
            <v>0</v>
          </cell>
          <cell r="S2156">
            <v>0</v>
          </cell>
          <cell r="V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N2156">
            <v>0</v>
          </cell>
          <cell r="AO2156">
            <v>0</v>
          </cell>
          <cell r="AP2156">
            <v>0</v>
          </cell>
          <cell r="BU2156">
            <v>0</v>
          </cell>
          <cell r="BV2156">
            <v>0</v>
          </cell>
          <cell r="BX2156">
            <v>0</v>
          </cell>
          <cell r="CV2156">
            <v>0</v>
          </cell>
          <cell r="CW2156">
            <v>0</v>
          </cell>
        </row>
        <row r="2157">
          <cell r="B2157">
            <v>0</v>
          </cell>
          <cell r="O2157">
            <v>0</v>
          </cell>
          <cell r="P2157">
            <v>0</v>
          </cell>
          <cell r="S2157">
            <v>0</v>
          </cell>
          <cell r="V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N2157">
            <v>0</v>
          </cell>
          <cell r="AO2157">
            <v>0</v>
          </cell>
          <cell r="AP2157">
            <v>0</v>
          </cell>
          <cell r="BU2157">
            <v>0</v>
          </cell>
          <cell r="BV2157">
            <v>0</v>
          </cell>
          <cell r="BX2157">
            <v>0</v>
          </cell>
          <cell r="CV2157">
            <v>0</v>
          </cell>
          <cell r="CW2157">
            <v>0</v>
          </cell>
        </row>
        <row r="2158">
          <cell r="B2158">
            <v>0</v>
          </cell>
          <cell r="O2158">
            <v>0</v>
          </cell>
          <cell r="P2158">
            <v>0</v>
          </cell>
          <cell r="S2158">
            <v>0</v>
          </cell>
          <cell r="V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N2158">
            <v>0</v>
          </cell>
          <cell r="AO2158">
            <v>0</v>
          </cell>
          <cell r="AP2158">
            <v>0</v>
          </cell>
          <cell r="BU2158">
            <v>0</v>
          </cell>
          <cell r="BV2158">
            <v>0</v>
          </cell>
          <cell r="BX2158">
            <v>0</v>
          </cell>
          <cell r="CV2158">
            <v>0</v>
          </cell>
          <cell r="CW2158">
            <v>0</v>
          </cell>
        </row>
        <row r="2159">
          <cell r="B2159">
            <v>0</v>
          </cell>
          <cell r="O2159">
            <v>0</v>
          </cell>
          <cell r="P2159">
            <v>0</v>
          </cell>
          <cell r="S2159">
            <v>0</v>
          </cell>
          <cell r="V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N2159">
            <v>0</v>
          </cell>
          <cell r="AO2159">
            <v>0</v>
          </cell>
          <cell r="AP2159">
            <v>0</v>
          </cell>
          <cell r="BU2159">
            <v>0</v>
          </cell>
          <cell r="BV2159">
            <v>0</v>
          </cell>
          <cell r="BX2159">
            <v>0</v>
          </cell>
          <cell r="CV2159">
            <v>0</v>
          </cell>
          <cell r="CW2159">
            <v>0</v>
          </cell>
        </row>
        <row r="2160">
          <cell r="B2160">
            <v>0</v>
          </cell>
          <cell r="O2160">
            <v>0</v>
          </cell>
          <cell r="P2160">
            <v>0</v>
          </cell>
          <cell r="S2160">
            <v>0</v>
          </cell>
          <cell r="V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N2160">
            <v>0</v>
          </cell>
          <cell r="AO2160">
            <v>0</v>
          </cell>
          <cell r="AP2160">
            <v>0</v>
          </cell>
          <cell r="BU2160">
            <v>0</v>
          </cell>
          <cell r="BV2160">
            <v>0</v>
          </cell>
          <cell r="BX2160">
            <v>0</v>
          </cell>
          <cell r="CV2160">
            <v>0</v>
          </cell>
          <cell r="CW2160">
            <v>0</v>
          </cell>
        </row>
        <row r="2161">
          <cell r="B2161">
            <v>0</v>
          </cell>
          <cell r="O2161">
            <v>0</v>
          </cell>
          <cell r="P2161">
            <v>0</v>
          </cell>
          <cell r="S2161">
            <v>0</v>
          </cell>
          <cell r="V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N2161">
            <v>0</v>
          </cell>
          <cell r="AO2161">
            <v>0</v>
          </cell>
          <cell r="AP2161">
            <v>0</v>
          </cell>
          <cell r="BU2161">
            <v>0</v>
          </cell>
          <cell r="BV2161">
            <v>0</v>
          </cell>
          <cell r="BX2161">
            <v>0</v>
          </cell>
          <cell r="CV2161">
            <v>0</v>
          </cell>
          <cell r="CW2161">
            <v>0</v>
          </cell>
        </row>
        <row r="2162">
          <cell r="B2162">
            <v>0</v>
          </cell>
          <cell r="O2162">
            <v>0</v>
          </cell>
          <cell r="P2162">
            <v>0</v>
          </cell>
          <cell r="S2162">
            <v>0</v>
          </cell>
          <cell r="V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N2162">
            <v>0</v>
          </cell>
          <cell r="AO2162">
            <v>0</v>
          </cell>
          <cell r="AP2162">
            <v>0</v>
          </cell>
          <cell r="BU2162">
            <v>0</v>
          </cell>
          <cell r="BV2162">
            <v>0</v>
          </cell>
          <cell r="BX2162">
            <v>0</v>
          </cell>
          <cell r="CV2162">
            <v>0</v>
          </cell>
          <cell r="CW2162">
            <v>0</v>
          </cell>
        </row>
        <row r="2163">
          <cell r="B2163">
            <v>0</v>
          </cell>
          <cell r="O2163">
            <v>0</v>
          </cell>
          <cell r="P2163">
            <v>0</v>
          </cell>
          <cell r="S2163">
            <v>0</v>
          </cell>
          <cell r="V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N2163">
            <v>0</v>
          </cell>
          <cell r="AO2163">
            <v>0</v>
          </cell>
          <cell r="AP2163">
            <v>0</v>
          </cell>
          <cell r="BU2163">
            <v>0</v>
          </cell>
          <cell r="BV2163">
            <v>0</v>
          </cell>
          <cell r="BX2163">
            <v>0</v>
          </cell>
          <cell r="CV2163">
            <v>0</v>
          </cell>
          <cell r="CW2163">
            <v>0</v>
          </cell>
        </row>
        <row r="2164">
          <cell r="B2164">
            <v>0</v>
          </cell>
          <cell r="O2164">
            <v>0</v>
          </cell>
          <cell r="P2164">
            <v>0</v>
          </cell>
          <cell r="S2164">
            <v>0</v>
          </cell>
          <cell r="V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N2164">
            <v>0</v>
          </cell>
          <cell r="AO2164">
            <v>0</v>
          </cell>
          <cell r="AP2164">
            <v>0</v>
          </cell>
          <cell r="BU2164">
            <v>0</v>
          </cell>
          <cell r="BV2164">
            <v>0</v>
          </cell>
          <cell r="BX2164">
            <v>0</v>
          </cell>
          <cell r="CV2164">
            <v>0</v>
          </cell>
          <cell r="CW2164">
            <v>0</v>
          </cell>
        </row>
        <row r="2165">
          <cell r="B2165">
            <v>0</v>
          </cell>
          <cell r="O2165">
            <v>0</v>
          </cell>
          <cell r="P2165">
            <v>0</v>
          </cell>
          <cell r="S2165">
            <v>0</v>
          </cell>
          <cell r="V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N2165">
            <v>0</v>
          </cell>
          <cell r="AO2165">
            <v>0</v>
          </cell>
          <cell r="AP2165">
            <v>0</v>
          </cell>
          <cell r="BU2165">
            <v>0</v>
          </cell>
          <cell r="BV2165">
            <v>0</v>
          </cell>
          <cell r="BX2165">
            <v>0</v>
          </cell>
          <cell r="CV2165">
            <v>0</v>
          </cell>
          <cell r="CW2165">
            <v>0</v>
          </cell>
        </row>
        <row r="2166">
          <cell r="B2166">
            <v>0</v>
          </cell>
          <cell r="O2166">
            <v>0</v>
          </cell>
          <cell r="P2166">
            <v>0</v>
          </cell>
          <cell r="S2166">
            <v>0</v>
          </cell>
          <cell r="V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N2166">
            <v>0</v>
          </cell>
          <cell r="AO2166">
            <v>0</v>
          </cell>
          <cell r="AP2166">
            <v>0</v>
          </cell>
          <cell r="BU2166">
            <v>0</v>
          </cell>
          <cell r="BV2166">
            <v>0</v>
          </cell>
          <cell r="BX2166">
            <v>0</v>
          </cell>
          <cell r="CV2166">
            <v>0</v>
          </cell>
          <cell r="CW2166">
            <v>0</v>
          </cell>
        </row>
        <row r="2167">
          <cell r="B2167">
            <v>0</v>
          </cell>
          <cell r="O2167">
            <v>0</v>
          </cell>
          <cell r="P2167">
            <v>0</v>
          </cell>
          <cell r="S2167">
            <v>0</v>
          </cell>
          <cell r="V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N2167">
            <v>0</v>
          </cell>
          <cell r="AO2167">
            <v>0</v>
          </cell>
          <cell r="AP2167">
            <v>0</v>
          </cell>
          <cell r="BU2167">
            <v>0</v>
          </cell>
          <cell r="BV2167">
            <v>0</v>
          </cell>
          <cell r="BX2167">
            <v>0</v>
          </cell>
          <cell r="CV2167">
            <v>0</v>
          </cell>
          <cell r="CW2167">
            <v>0</v>
          </cell>
        </row>
        <row r="2168">
          <cell r="B2168">
            <v>0</v>
          </cell>
          <cell r="O2168">
            <v>0</v>
          </cell>
          <cell r="P2168">
            <v>0</v>
          </cell>
          <cell r="S2168">
            <v>0</v>
          </cell>
          <cell r="V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N2168">
            <v>0</v>
          </cell>
          <cell r="AO2168">
            <v>0</v>
          </cell>
          <cell r="AP2168">
            <v>0</v>
          </cell>
          <cell r="BU2168">
            <v>0</v>
          </cell>
          <cell r="BV2168">
            <v>0</v>
          </cell>
          <cell r="BX2168">
            <v>0</v>
          </cell>
          <cell r="CV2168">
            <v>0</v>
          </cell>
          <cell r="CW2168">
            <v>0</v>
          </cell>
        </row>
        <row r="2169">
          <cell r="B2169">
            <v>0</v>
          </cell>
          <cell r="O2169">
            <v>0</v>
          </cell>
          <cell r="P2169">
            <v>0</v>
          </cell>
          <cell r="S2169">
            <v>0</v>
          </cell>
          <cell r="V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N2169">
            <v>0</v>
          </cell>
          <cell r="AO2169">
            <v>0</v>
          </cell>
          <cell r="AP2169">
            <v>0</v>
          </cell>
          <cell r="BU2169">
            <v>0</v>
          </cell>
          <cell r="BV2169">
            <v>0</v>
          </cell>
          <cell r="BX2169">
            <v>0</v>
          </cell>
          <cell r="CV2169">
            <v>0</v>
          </cell>
          <cell r="CW2169">
            <v>0</v>
          </cell>
        </row>
        <row r="2170">
          <cell r="B2170">
            <v>0</v>
          </cell>
          <cell r="O2170">
            <v>0</v>
          </cell>
          <cell r="P2170">
            <v>0</v>
          </cell>
          <cell r="S2170">
            <v>0</v>
          </cell>
          <cell r="V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N2170">
            <v>0</v>
          </cell>
          <cell r="AO2170">
            <v>0</v>
          </cell>
          <cell r="AP2170">
            <v>0</v>
          </cell>
          <cell r="BU2170">
            <v>0</v>
          </cell>
          <cell r="BV2170">
            <v>0</v>
          </cell>
          <cell r="BX2170">
            <v>0</v>
          </cell>
          <cell r="CV2170">
            <v>0</v>
          </cell>
          <cell r="CW2170">
            <v>0</v>
          </cell>
        </row>
        <row r="2171">
          <cell r="B2171">
            <v>0</v>
          </cell>
          <cell r="O2171">
            <v>0</v>
          </cell>
          <cell r="P2171">
            <v>0</v>
          </cell>
          <cell r="S2171">
            <v>0</v>
          </cell>
          <cell r="V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N2171">
            <v>0</v>
          </cell>
          <cell r="AO2171">
            <v>0</v>
          </cell>
          <cell r="AP2171">
            <v>0</v>
          </cell>
          <cell r="BU2171">
            <v>0</v>
          </cell>
          <cell r="BV2171">
            <v>0</v>
          </cell>
          <cell r="BX2171">
            <v>0</v>
          </cell>
          <cell r="CV2171">
            <v>0</v>
          </cell>
          <cell r="CW2171">
            <v>0</v>
          </cell>
        </row>
        <row r="2172">
          <cell r="B2172">
            <v>0</v>
          </cell>
          <cell r="O2172">
            <v>0</v>
          </cell>
          <cell r="P2172">
            <v>0</v>
          </cell>
          <cell r="S2172">
            <v>0</v>
          </cell>
          <cell r="V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N2172">
            <v>0</v>
          </cell>
          <cell r="AO2172">
            <v>0</v>
          </cell>
          <cell r="AP2172">
            <v>0</v>
          </cell>
          <cell r="BU2172">
            <v>0</v>
          </cell>
          <cell r="BV2172">
            <v>0</v>
          </cell>
          <cell r="BX2172">
            <v>0</v>
          </cell>
          <cell r="CV2172">
            <v>0</v>
          </cell>
          <cell r="CW2172">
            <v>0</v>
          </cell>
        </row>
        <row r="2173">
          <cell r="B2173">
            <v>0</v>
          </cell>
          <cell r="O2173">
            <v>0</v>
          </cell>
          <cell r="P2173">
            <v>0</v>
          </cell>
          <cell r="S2173">
            <v>0</v>
          </cell>
          <cell r="V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N2173">
            <v>0</v>
          </cell>
          <cell r="AO2173">
            <v>0</v>
          </cell>
          <cell r="AP2173">
            <v>0</v>
          </cell>
          <cell r="BU2173">
            <v>0</v>
          </cell>
          <cell r="BV2173">
            <v>0</v>
          </cell>
          <cell r="BX2173">
            <v>0</v>
          </cell>
          <cell r="CV2173">
            <v>0</v>
          </cell>
          <cell r="CW2173">
            <v>0</v>
          </cell>
        </row>
        <row r="2174">
          <cell r="B2174">
            <v>0</v>
          </cell>
          <cell r="O2174">
            <v>0</v>
          </cell>
          <cell r="P2174">
            <v>0</v>
          </cell>
          <cell r="S2174">
            <v>0</v>
          </cell>
          <cell r="V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N2174">
            <v>0</v>
          </cell>
          <cell r="AO2174">
            <v>0</v>
          </cell>
          <cell r="AP2174">
            <v>0</v>
          </cell>
          <cell r="BU2174">
            <v>0</v>
          </cell>
          <cell r="BV2174">
            <v>0</v>
          </cell>
          <cell r="BX2174">
            <v>0</v>
          </cell>
          <cell r="CV2174">
            <v>0</v>
          </cell>
          <cell r="CW2174">
            <v>0</v>
          </cell>
        </row>
        <row r="2175">
          <cell r="B2175">
            <v>0</v>
          </cell>
          <cell r="O2175">
            <v>0</v>
          </cell>
          <cell r="P2175">
            <v>0</v>
          </cell>
          <cell r="S2175">
            <v>0</v>
          </cell>
          <cell r="V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N2175">
            <v>0</v>
          </cell>
          <cell r="AO2175">
            <v>0</v>
          </cell>
          <cell r="AP2175">
            <v>0</v>
          </cell>
          <cell r="BU2175">
            <v>0</v>
          </cell>
          <cell r="BV2175">
            <v>0</v>
          </cell>
          <cell r="BX2175">
            <v>0</v>
          </cell>
          <cell r="CV2175">
            <v>0</v>
          </cell>
          <cell r="CW2175">
            <v>0</v>
          </cell>
        </row>
        <row r="2176">
          <cell r="B2176">
            <v>0</v>
          </cell>
          <cell r="O2176">
            <v>0</v>
          </cell>
          <cell r="P2176">
            <v>0</v>
          </cell>
          <cell r="S2176">
            <v>0</v>
          </cell>
          <cell r="V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N2176">
            <v>0</v>
          </cell>
          <cell r="AO2176">
            <v>0</v>
          </cell>
          <cell r="AP2176">
            <v>0</v>
          </cell>
          <cell r="BU2176">
            <v>0</v>
          </cell>
          <cell r="BV2176">
            <v>0</v>
          </cell>
          <cell r="BX2176">
            <v>0</v>
          </cell>
          <cell r="CV2176">
            <v>0</v>
          </cell>
          <cell r="CW2176">
            <v>0</v>
          </cell>
        </row>
        <row r="2177">
          <cell r="B2177">
            <v>0</v>
          </cell>
          <cell r="O2177">
            <v>0</v>
          </cell>
          <cell r="P2177">
            <v>0</v>
          </cell>
          <cell r="S2177">
            <v>0</v>
          </cell>
          <cell r="V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N2177">
            <v>0</v>
          </cell>
          <cell r="AO2177">
            <v>0</v>
          </cell>
          <cell r="AP2177">
            <v>0</v>
          </cell>
          <cell r="BU2177">
            <v>0</v>
          </cell>
          <cell r="BV2177">
            <v>0</v>
          </cell>
          <cell r="BX2177">
            <v>0</v>
          </cell>
          <cell r="CV2177">
            <v>0</v>
          </cell>
          <cell r="CW2177">
            <v>0</v>
          </cell>
        </row>
        <row r="2178">
          <cell r="B2178">
            <v>0</v>
          </cell>
          <cell r="O2178">
            <v>0</v>
          </cell>
          <cell r="P2178">
            <v>0</v>
          </cell>
          <cell r="S2178">
            <v>0</v>
          </cell>
          <cell r="V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N2178">
            <v>0</v>
          </cell>
          <cell r="AO2178">
            <v>0</v>
          </cell>
          <cell r="AP2178">
            <v>0</v>
          </cell>
          <cell r="BU2178">
            <v>0</v>
          </cell>
          <cell r="BV2178">
            <v>0</v>
          </cell>
          <cell r="BX2178">
            <v>0</v>
          </cell>
          <cell r="CV2178">
            <v>0</v>
          </cell>
          <cell r="CW2178">
            <v>0</v>
          </cell>
        </row>
        <row r="2179">
          <cell r="B2179">
            <v>0</v>
          </cell>
          <cell r="O2179">
            <v>0</v>
          </cell>
          <cell r="P2179">
            <v>0</v>
          </cell>
          <cell r="S2179">
            <v>0</v>
          </cell>
          <cell r="V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N2179">
            <v>0</v>
          </cell>
          <cell r="AO2179">
            <v>0</v>
          </cell>
          <cell r="AP2179">
            <v>0</v>
          </cell>
          <cell r="BU2179">
            <v>0</v>
          </cell>
          <cell r="BV2179">
            <v>0</v>
          </cell>
          <cell r="BX2179">
            <v>0</v>
          </cell>
          <cell r="CV2179">
            <v>0</v>
          </cell>
          <cell r="CW2179">
            <v>0</v>
          </cell>
        </row>
        <row r="2180">
          <cell r="B2180">
            <v>0</v>
          </cell>
          <cell r="O2180">
            <v>0</v>
          </cell>
          <cell r="P2180">
            <v>0</v>
          </cell>
          <cell r="S2180">
            <v>0</v>
          </cell>
          <cell r="V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N2180">
            <v>0</v>
          </cell>
          <cell r="AO2180">
            <v>0</v>
          </cell>
          <cell r="AP2180">
            <v>0</v>
          </cell>
          <cell r="BU2180">
            <v>0</v>
          </cell>
          <cell r="BV2180">
            <v>0</v>
          </cell>
          <cell r="BX2180">
            <v>0</v>
          </cell>
          <cell r="CV2180">
            <v>0</v>
          </cell>
          <cell r="CW2180">
            <v>0</v>
          </cell>
        </row>
        <row r="2181">
          <cell r="B2181">
            <v>0</v>
          </cell>
          <cell r="O2181">
            <v>0</v>
          </cell>
          <cell r="P2181">
            <v>0</v>
          </cell>
          <cell r="S2181">
            <v>0</v>
          </cell>
          <cell r="V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N2181">
            <v>0</v>
          </cell>
          <cell r="AO2181">
            <v>0</v>
          </cell>
          <cell r="AP2181">
            <v>0</v>
          </cell>
          <cell r="BU2181">
            <v>0</v>
          </cell>
          <cell r="BV2181">
            <v>0</v>
          </cell>
          <cell r="BX2181">
            <v>0</v>
          </cell>
          <cell r="CV2181">
            <v>0</v>
          </cell>
          <cell r="CW2181">
            <v>0</v>
          </cell>
        </row>
        <row r="2182">
          <cell r="B2182">
            <v>0</v>
          </cell>
          <cell r="O2182">
            <v>0</v>
          </cell>
          <cell r="P2182">
            <v>0</v>
          </cell>
          <cell r="S2182">
            <v>0</v>
          </cell>
          <cell r="V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N2182">
            <v>0</v>
          </cell>
          <cell r="AO2182">
            <v>0</v>
          </cell>
          <cell r="AP2182">
            <v>0</v>
          </cell>
          <cell r="BU2182">
            <v>0</v>
          </cell>
          <cell r="BV2182">
            <v>0</v>
          </cell>
          <cell r="BX2182">
            <v>0</v>
          </cell>
          <cell r="CV2182">
            <v>0</v>
          </cell>
          <cell r="CW2182">
            <v>0</v>
          </cell>
        </row>
        <row r="2183">
          <cell r="B2183">
            <v>0</v>
          </cell>
          <cell r="O2183">
            <v>0</v>
          </cell>
          <cell r="P2183">
            <v>0</v>
          </cell>
          <cell r="S2183">
            <v>0</v>
          </cell>
          <cell r="V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N2183">
            <v>0</v>
          </cell>
          <cell r="AO2183">
            <v>0</v>
          </cell>
          <cell r="AP2183">
            <v>0</v>
          </cell>
          <cell r="BU2183">
            <v>0</v>
          </cell>
          <cell r="BV2183">
            <v>0</v>
          </cell>
          <cell r="BX2183">
            <v>0</v>
          </cell>
          <cell r="CV2183">
            <v>0</v>
          </cell>
          <cell r="CW2183">
            <v>0</v>
          </cell>
        </row>
        <row r="2184">
          <cell r="B2184">
            <v>0</v>
          </cell>
          <cell r="O2184">
            <v>0</v>
          </cell>
          <cell r="P2184">
            <v>0</v>
          </cell>
          <cell r="S2184">
            <v>0</v>
          </cell>
          <cell r="V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N2184">
            <v>0</v>
          </cell>
          <cell r="AO2184">
            <v>0</v>
          </cell>
          <cell r="AP2184">
            <v>0</v>
          </cell>
          <cell r="BU2184">
            <v>0</v>
          </cell>
          <cell r="BV2184">
            <v>0</v>
          </cell>
          <cell r="BX2184">
            <v>0</v>
          </cell>
          <cell r="CV2184">
            <v>0</v>
          </cell>
          <cell r="CW2184">
            <v>0</v>
          </cell>
        </row>
        <row r="2185">
          <cell r="B2185">
            <v>0</v>
          </cell>
          <cell r="O2185">
            <v>0</v>
          </cell>
          <cell r="P2185">
            <v>0</v>
          </cell>
          <cell r="S2185">
            <v>0</v>
          </cell>
          <cell r="V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N2185">
            <v>0</v>
          </cell>
          <cell r="AO2185">
            <v>0</v>
          </cell>
          <cell r="AP2185">
            <v>0</v>
          </cell>
          <cell r="BU2185">
            <v>0</v>
          </cell>
          <cell r="BV2185">
            <v>0</v>
          </cell>
          <cell r="BX2185">
            <v>0</v>
          </cell>
          <cell r="CV2185">
            <v>0</v>
          </cell>
          <cell r="CW2185">
            <v>0</v>
          </cell>
        </row>
        <row r="2186">
          <cell r="B2186">
            <v>0</v>
          </cell>
          <cell r="O2186">
            <v>0</v>
          </cell>
          <cell r="P2186">
            <v>0</v>
          </cell>
          <cell r="S2186">
            <v>0</v>
          </cell>
          <cell r="V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N2186">
            <v>0</v>
          </cell>
          <cell r="AO2186">
            <v>0</v>
          </cell>
          <cell r="AP2186">
            <v>0</v>
          </cell>
          <cell r="BU2186">
            <v>0</v>
          </cell>
          <cell r="BV2186">
            <v>0</v>
          </cell>
          <cell r="BX2186">
            <v>0</v>
          </cell>
          <cell r="CV2186">
            <v>0</v>
          </cell>
          <cell r="CW2186">
            <v>0</v>
          </cell>
        </row>
        <row r="2187">
          <cell r="B2187">
            <v>0</v>
          </cell>
          <cell r="O2187">
            <v>0</v>
          </cell>
          <cell r="P2187">
            <v>0</v>
          </cell>
          <cell r="S2187">
            <v>0</v>
          </cell>
          <cell r="V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N2187">
            <v>0</v>
          </cell>
          <cell r="AO2187">
            <v>0</v>
          </cell>
          <cell r="AP2187">
            <v>0</v>
          </cell>
          <cell r="BU2187">
            <v>0</v>
          </cell>
          <cell r="BV2187">
            <v>0</v>
          </cell>
          <cell r="BX2187">
            <v>0</v>
          </cell>
          <cell r="CV2187">
            <v>0</v>
          </cell>
          <cell r="CW2187">
            <v>0</v>
          </cell>
        </row>
        <row r="2188">
          <cell r="B2188">
            <v>0</v>
          </cell>
          <cell r="O2188">
            <v>0</v>
          </cell>
          <cell r="P2188">
            <v>0</v>
          </cell>
          <cell r="S2188">
            <v>0</v>
          </cell>
          <cell r="V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N2188">
            <v>0</v>
          </cell>
          <cell r="AO2188">
            <v>0</v>
          </cell>
          <cell r="AP2188">
            <v>0</v>
          </cell>
          <cell r="BU2188">
            <v>0</v>
          </cell>
          <cell r="BV2188">
            <v>0</v>
          </cell>
          <cell r="BX2188">
            <v>0</v>
          </cell>
          <cell r="CV2188">
            <v>0</v>
          </cell>
          <cell r="CW2188">
            <v>0</v>
          </cell>
        </row>
        <row r="2189">
          <cell r="B2189">
            <v>0</v>
          </cell>
          <cell r="O2189">
            <v>0</v>
          </cell>
          <cell r="P2189">
            <v>0</v>
          </cell>
          <cell r="S2189">
            <v>0</v>
          </cell>
          <cell r="V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N2189">
            <v>0</v>
          </cell>
          <cell r="AO2189">
            <v>0</v>
          </cell>
          <cell r="AP2189">
            <v>0</v>
          </cell>
          <cell r="BU2189">
            <v>0</v>
          </cell>
          <cell r="BV2189">
            <v>0</v>
          </cell>
          <cell r="BX2189">
            <v>0</v>
          </cell>
          <cell r="CV2189">
            <v>0</v>
          </cell>
          <cell r="CW2189">
            <v>0</v>
          </cell>
        </row>
        <row r="2190">
          <cell r="B2190">
            <v>0</v>
          </cell>
          <cell r="O2190">
            <v>0</v>
          </cell>
          <cell r="P2190">
            <v>0</v>
          </cell>
          <cell r="S2190">
            <v>0</v>
          </cell>
          <cell r="V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N2190">
            <v>0</v>
          </cell>
          <cell r="AO2190">
            <v>0</v>
          </cell>
          <cell r="AP2190">
            <v>0</v>
          </cell>
          <cell r="BU2190">
            <v>0</v>
          </cell>
          <cell r="BV2190">
            <v>0</v>
          </cell>
          <cell r="BX2190">
            <v>0</v>
          </cell>
          <cell r="CV2190">
            <v>0</v>
          </cell>
          <cell r="CW2190">
            <v>0</v>
          </cell>
        </row>
        <row r="2191">
          <cell r="B2191">
            <v>0</v>
          </cell>
          <cell r="O2191">
            <v>0</v>
          </cell>
          <cell r="P2191">
            <v>0</v>
          </cell>
          <cell r="S2191">
            <v>0</v>
          </cell>
          <cell r="V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N2191">
            <v>0</v>
          </cell>
          <cell r="AO2191">
            <v>0</v>
          </cell>
          <cell r="AP2191">
            <v>0</v>
          </cell>
          <cell r="BU2191">
            <v>0</v>
          </cell>
          <cell r="BV2191">
            <v>0</v>
          </cell>
          <cell r="BX2191">
            <v>0</v>
          </cell>
          <cell r="CV2191">
            <v>0</v>
          </cell>
          <cell r="CW2191">
            <v>0</v>
          </cell>
        </row>
        <row r="2192">
          <cell r="B2192">
            <v>0</v>
          </cell>
          <cell r="O2192">
            <v>0</v>
          </cell>
          <cell r="P2192">
            <v>0</v>
          </cell>
          <cell r="S2192">
            <v>0</v>
          </cell>
          <cell r="V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N2192">
            <v>0</v>
          </cell>
          <cell r="AO2192">
            <v>0</v>
          </cell>
          <cell r="AP2192">
            <v>0</v>
          </cell>
          <cell r="BU2192">
            <v>0</v>
          </cell>
          <cell r="BV2192">
            <v>0</v>
          </cell>
          <cell r="BX2192">
            <v>0</v>
          </cell>
          <cell r="CV2192">
            <v>0</v>
          </cell>
          <cell r="CW2192">
            <v>0</v>
          </cell>
        </row>
        <row r="2193">
          <cell r="B2193">
            <v>0</v>
          </cell>
          <cell r="O2193">
            <v>0</v>
          </cell>
          <cell r="P2193">
            <v>0</v>
          </cell>
          <cell r="S2193">
            <v>0</v>
          </cell>
          <cell r="V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N2193">
            <v>0</v>
          </cell>
          <cell r="AO2193">
            <v>0</v>
          </cell>
          <cell r="AP2193">
            <v>0</v>
          </cell>
          <cell r="BU2193">
            <v>0</v>
          </cell>
          <cell r="BV2193">
            <v>0</v>
          </cell>
          <cell r="BX2193">
            <v>0</v>
          </cell>
          <cell r="CV2193">
            <v>0</v>
          </cell>
          <cell r="CW2193">
            <v>0</v>
          </cell>
        </row>
        <row r="2194">
          <cell r="B2194">
            <v>0</v>
          </cell>
          <cell r="O2194">
            <v>0</v>
          </cell>
          <cell r="P2194">
            <v>0</v>
          </cell>
          <cell r="S2194">
            <v>0</v>
          </cell>
          <cell r="V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N2194">
            <v>0</v>
          </cell>
          <cell r="AO2194">
            <v>0</v>
          </cell>
          <cell r="AP2194">
            <v>0</v>
          </cell>
          <cell r="BU2194">
            <v>0</v>
          </cell>
          <cell r="BV2194">
            <v>0</v>
          </cell>
          <cell r="BX2194">
            <v>0</v>
          </cell>
          <cell r="CV2194">
            <v>0</v>
          </cell>
          <cell r="CW2194">
            <v>0</v>
          </cell>
        </row>
        <row r="2195">
          <cell r="B2195">
            <v>0</v>
          </cell>
          <cell r="O2195">
            <v>0</v>
          </cell>
          <cell r="P2195">
            <v>0</v>
          </cell>
          <cell r="S2195">
            <v>0</v>
          </cell>
          <cell r="V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N2195">
            <v>0</v>
          </cell>
          <cell r="AO2195">
            <v>0</v>
          </cell>
          <cell r="AP2195">
            <v>0</v>
          </cell>
          <cell r="BU2195">
            <v>0</v>
          </cell>
          <cell r="BV2195">
            <v>0</v>
          </cell>
          <cell r="BX2195">
            <v>0</v>
          </cell>
          <cell r="CV2195">
            <v>0</v>
          </cell>
          <cell r="CW2195">
            <v>0</v>
          </cell>
        </row>
        <row r="2196">
          <cell r="B2196">
            <v>0</v>
          </cell>
          <cell r="O2196">
            <v>0</v>
          </cell>
          <cell r="P2196">
            <v>0</v>
          </cell>
          <cell r="S2196">
            <v>0</v>
          </cell>
          <cell r="V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N2196">
            <v>0</v>
          </cell>
          <cell r="AO2196">
            <v>0</v>
          </cell>
          <cell r="AP2196">
            <v>0</v>
          </cell>
          <cell r="BU2196">
            <v>0</v>
          </cell>
          <cell r="BV2196">
            <v>0</v>
          </cell>
          <cell r="BX2196">
            <v>0</v>
          </cell>
          <cell r="CV2196">
            <v>0</v>
          </cell>
          <cell r="CW2196">
            <v>0</v>
          </cell>
        </row>
        <row r="2197">
          <cell r="B2197">
            <v>0</v>
          </cell>
          <cell r="O2197">
            <v>0</v>
          </cell>
          <cell r="P2197">
            <v>0</v>
          </cell>
          <cell r="S2197">
            <v>0</v>
          </cell>
          <cell r="V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N2197">
            <v>0</v>
          </cell>
          <cell r="AO2197">
            <v>0</v>
          </cell>
          <cell r="AP2197">
            <v>0</v>
          </cell>
          <cell r="BU2197">
            <v>0</v>
          </cell>
          <cell r="BV2197">
            <v>0</v>
          </cell>
          <cell r="BX2197">
            <v>0</v>
          </cell>
          <cell r="CV2197">
            <v>0</v>
          </cell>
          <cell r="CW2197">
            <v>0</v>
          </cell>
        </row>
        <row r="2198">
          <cell r="B2198">
            <v>0</v>
          </cell>
          <cell r="O2198">
            <v>0</v>
          </cell>
          <cell r="P2198">
            <v>0</v>
          </cell>
          <cell r="S2198">
            <v>0</v>
          </cell>
          <cell r="V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N2198">
            <v>0</v>
          </cell>
          <cell r="AO2198">
            <v>0</v>
          </cell>
          <cell r="AP2198">
            <v>0</v>
          </cell>
          <cell r="BU2198">
            <v>0</v>
          </cell>
          <cell r="BV2198">
            <v>0</v>
          </cell>
          <cell r="BX2198">
            <v>0</v>
          </cell>
          <cell r="CV2198">
            <v>0</v>
          </cell>
          <cell r="CW2198">
            <v>0</v>
          </cell>
        </row>
        <row r="2199">
          <cell r="B2199">
            <v>0</v>
          </cell>
          <cell r="O2199">
            <v>0</v>
          </cell>
          <cell r="P2199">
            <v>0</v>
          </cell>
          <cell r="S2199">
            <v>0</v>
          </cell>
          <cell r="V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N2199">
            <v>0</v>
          </cell>
          <cell r="AO2199">
            <v>0</v>
          </cell>
          <cell r="AP2199">
            <v>0</v>
          </cell>
          <cell r="BU2199">
            <v>0</v>
          </cell>
          <cell r="BV2199">
            <v>0</v>
          </cell>
          <cell r="BX2199">
            <v>0</v>
          </cell>
          <cell r="CV2199">
            <v>0</v>
          </cell>
          <cell r="CW2199">
            <v>0</v>
          </cell>
        </row>
        <row r="2200">
          <cell r="B2200">
            <v>0</v>
          </cell>
          <cell r="O2200">
            <v>0</v>
          </cell>
          <cell r="P2200">
            <v>0</v>
          </cell>
          <cell r="S2200">
            <v>0</v>
          </cell>
          <cell r="V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N2200">
            <v>0</v>
          </cell>
          <cell r="AO2200">
            <v>0</v>
          </cell>
          <cell r="AP2200">
            <v>0</v>
          </cell>
          <cell r="BU2200">
            <v>0</v>
          </cell>
          <cell r="BV2200">
            <v>0</v>
          </cell>
          <cell r="BX2200">
            <v>0</v>
          </cell>
          <cell r="CV2200">
            <v>0</v>
          </cell>
          <cell r="CW2200">
            <v>0</v>
          </cell>
        </row>
        <row r="2201">
          <cell r="B2201">
            <v>0</v>
          </cell>
          <cell r="O2201">
            <v>0</v>
          </cell>
          <cell r="P2201">
            <v>0</v>
          </cell>
          <cell r="S2201">
            <v>0</v>
          </cell>
          <cell r="V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N2201">
            <v>0</v>
          </cell>
          <cell r="AO2201">
            <v>0</v>
          </cell>
          <cell r="AP2201">
            <v>0</v>
          </cell>
          <cell r="BU2201">
            <v>0</v>
          </cell>
          <cell r="BV2201">
            <v>0</v>
          </cell>
          <cell r="BX2201">
            <v>0</v>
          </cell>
          <cell r="CV2201">
            <v>0</v>
          </cell>
          <cell r="CW2201">
            <v>0</v>
          </cell>
        </row>
        <row r="2202">
          <cell r="B2202">
            <v>0</v>
          </cell>
          <cell r="O2202">
            <v>0</v>
          </cell>
          <cell r="P2202">
            <v>0</v>
          </cell>
          <cell r="S2202">
            <v>0</v>
          </cell>
          <cell r="V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N2202">
            <v>0</v>
          </cell>
          <cell r="AO2202">
            <v>0</v>
          </cell>
          <cell r="AP2202">
            <v>0</v>
          </cell>
          <cell r="BU2202">
            <v>0</v>
          </cell>
          <cell r="BV2202">
            <v>0</v>
          </cell>
          <cell r="BX2202">
            <v>0</v>
          </cell>
          <cell r="CV2202">
            <v>0</v>
          </cell>
          <cell r="CW2202">
            <v>0</v>
          </cell>
        </row>
        <row r="2203">
          <cell r="B2203">
            <v>0</v>
          </cell>
          <cell r="O2203">
            <v>0</v>
          </cell>
          <cell r="P2203">
            <v>0</v>
          </cell>
          <cell r="S2203">
            <v>0</v>
          </cell>
          <cell r="V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N2203">
            <v>0</v>
          </cell>
          <cell r="AO2203">
            <v>0</v>
          </cell>
          <cell r="AP2203">
            <v>0</v>
          </cell>
          <cell r="BU2203">
            <v>0</v>
          </cell>
          <cell r="BV2203">
            <v>0</v>
          </cell>
          <cell r="BX2203">
            <v>0</v>
          </cell>
          <cell r="CV2203">
            <v>0</v>
          </cell>
          <cell r="CW2203">
            <v>0</v>
          </cell>
        </row>
        <row r="2204">
          <cell r="B2204">
            <v>0</v>
          </cell>
          <cell r="O2204">
            <v>0</v>
          </cell>
          <cell r="P2204">
            <v>0</v>
          </cell>
          <cell r="S2204">
            <v>0</v>
          </cell>
          <cell r="V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N2204">
            <v>0</v>
          </cell>
          <cell r="AO2204">
            <v>0</v>
          </cell>
          <cell r="AP2204">
            <v>0</v>
          </cell>
          <cell r="BU2204">
            <v>0</v>
          </cell>
          <cell r="BV2204">
            <v>0</v>
          </cell>
          <cell r="BX2204">
            <v>0</v>
          </cell>
          <cell r="CV2204">
            <v>0</v>
          </cell>
          <cell r="CW2204">
            <v>0</v>
          </cell>
        </row>
        <row r="2205">
          <cell r="B2205">
            <v>0</v>
          </cell>
          <cell r="O2205">
            <v>0</v>
          </cell>
          <cell r="P2205">
            <v>0</v>
          </cell>
          <cell r="S2205">
            <v>0</v>
          </cell>
          <cell r="V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N2205">
            <v>0</v>
          </cell>
          <cell r="AO2205">
            <v>0</v>
          </cell>
          <cell r="AP2205">
            <v>0</v>
          </cell>
          <cell r="BU2205">
            <v>0</v>
          </cell>
          <cell r="BV2205">
            <v>0</v>
          </cell>
          <cell r="BX2205">
            <v>0</v>
          </cell>
          <cell r="CV2205">
            <v>0</v>
          </cell>
          <cell r="CW2205">
            <v>0</v>
          </cell>
        </row>
        <row r="2206">
          <cell r="B2206">
            <v>0</v>
          </cell>
          <cell r="O2206">
            <v>0</v>
          </cell>
          <cell r="P2206">
            <v>0</v>
          </cell>
          <cell r="S2206">
            <v>0</v>
          </cell>
          <cell r="V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N2206">
            <v>0</v>
          </cell>
          <cell r="AO2206">
            <v>0</v>
          </cell>
          <cell r="AP2206">
            <v>0</v>
          </cell>
          <cell r="BU2206">
            <v>0</v>
          </cell>
          <cell r="BV2206">
            <v>0</v>
          </cell>
          <cell r="BX2206">
            <v>0</v>
          </cell>
          <cell r="CV2206">
            <v>0</v>
          </cell>
          <cell r="CW2206">
            <v>0</v>
          </cell>
        </row>
        <row r="2207">
          <cell r="B2207">
            <v>0</v>
          </cell>
          <cell r="O2207">
            <v>0</v>
          </cell>
          <cell r="P2207">
            <v>0</v>
          </cell>
          <cell r="S2207">
            <v>0</v>
          </cell>
          <cell r="V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N2207">
            <v>0</v>
          </cell>
          <cell r="AO2207">
            <v>0</v>
          </cell>
          <cell r="AP2207">
            <v>0</v>
          </cell>
          <cell r="BU2207">
            <v>0</v>
          </cell>
          <cell r="BV2207">
            <v>0</v>
          </cell>
          <cell r="BX2207">
            <v>0</v>
          </cell>
          <cell r="CV2207">
            <v>0</v>
          </cell>
          <cell r="CW2207">
            <v>0</v>
          </cell>
        </row>
        <row r="2208">
          <cell r="B2208">
            <v>0</v>
          </cell>
          <cell r="O2208">
            <v>0</v>
          </cell>
          <cell r="P2208">
            <v>0</v>
          </cell>
          <cell r="S2208">
            <v>0</v>
          </cell>
          <cell r="V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N2208">
            <v>0</v>
          </cell>
          <cell r="AO2208">
            <v>0</v>
          </cell>
          <cell r="AP2208">
            <v>0</v>
          </cell>
          <cell r="BU2208">
            <v>0</v>
          </cell>
          <cell r="BV2208">
            <v>0</v>
          </cell>
          <cell r="BX2208">
            <v>0</v>
          </cell>
          <cell r="CV2208">
            <v>0</v>
          </cell>
          <cell r="CW2208">
            <v>0</v>
          </cell>
        </row>
        <row r="2209">
          <cell r="B2209">
            <v>0</v>
          </cell>
          <cell r="O2209">
            <v>0</v>
          </cell>
          <cell r="P2209">
            <v>0</v>
          </cell>
          <cell r="S2209">
            <v>0</v>
          </cell>
          <cell r="V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N2209">
            <v>0</v>
          </cell>
          <cell r="AO2209">
            <v>0</v>
          </cell>
          <cell r="AP2209">
            <v>0</v>
          </cell>
          <cell r="BU2209">
            <v>0</v>
          </cell>
          <cell r="BV2209">
            <v>0</v>
          </cell>
          <cell r="BX2209">
            <v>0</v>
          </cell>
          <cell r="CV2209">
            <v>0</v>
          </cell>
          <cell r="CW2209">
            <v>0</v>
          </cell>
        </row>
        <row r="2210">
          <cell r="B2210">
            <v>0</v>
          </cell>
          <cell r="O2210">
            <v>0</v>
          </cell>
          <cell r="P2210">
            <v>0</v>
          </cell>
          <cell r="S2210">
            <v>0</v>
          </cell>
          <cell r="V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N2210">
            <v>0</v>
          </cell>
          <cell r="AO2210">
            <v>0</v>
          </cell>
          <cell r="AP2210">
            <v>0</v>
          </cell>
          <cell r="BU2210">
            <v>0</v>
          </cell>
          <cell r="BV2210">
            <v>0</v>
          </cell>
          <cell r="BX2210">
            <v>0</v>
          </cell>
          <cell r="CV2210">
            <v>0</v>
          </cell>
          <cell r="CW2210">
            <v>0</v>
          </cell>
        </row>
        <row r="2211">
          <cell r="B2211">
            <v>0</v>
          </cell>
          <cell r="O2211">
            <v>0</v>
          </cell>
          <cell r="P2211">
            <v>0</v>
          </cell>
          <cell r="S2211">
            <v>0</v>
          </cell>
          <cell r="V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N2211">
            <v>0</v>
          </cell>
          <cell r="AO2211">
            <v>0</v>
          </cell>
          <cell r="AP2211">
            <v>0</v>
          </cell>
          <cell r="BU2211">
            <v>0</v>
          </cell>
          <cell r="BV2211">
            <v>0</v>
          </cell>
          <cell r="BX2211">
            <v>0</v>
          </cell>
          <cell r="CV2211">
            <v>0</v>
          </cell>
          <cell r="CW2211">
            <v>0</v>
          </cell>
        </row>
        <row r="2212">
          <cell r="B2212">
            <v>0</v>
          </cell>
          <cell r="O2212">
            <v>0</v>
          </cell>
          <cell r="P2212">
            <v>0</v>
          </cell>
          <cell r="S2212">
            <v>0</v>
          </cell>
          <cell r="V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N2212">
            <v>0</v>
          </cell>
          <cell r="AO2212">
            <v>0</v>
          </cell>
          <cell r="AP2212">
            <v>0</v>
          </cell>
          <cell r="BU2212">
            <v>0</v>
          </cell>
          <cell r="BV2212">
            <v>0</v>
          </cell>
          <cell r="BX2212">
            <v>0</v>
          </cell>
          <cell r="CV2212">
            <v>0</v>
          </cell>
          <cell r="CW2212">
            <v>0</v>
          </cell>
        </row>
        <row r="2213">
          <cell r="B2213">
            <v>0</v>
          </cell>
          <cell r="O2213">
            <v>0</v>
          </cell>
          <cell r="P2213">
            <v>0</v>
          </cell>
          <cell r="S2213">
            <v>0</v>
          </cell>
          <cell r="V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N2213">
            <v>0</v>
          </cell>
          <cell r="AO2213">
            <v>0</v>
          </cell>
          <cell r="AP2213">
            <v>0</v>
          </cell>
          <cell r="BU2213">
            <v>0</v>
          </cell>
          <cell r="BV2213">
            <v>0</v>
          </cell>
          <cell r="BX2213">
            <v>0</v>
          </cell>
          <cell r="CV2213">
            <v>0</v>
          </cell>
          <cell r="CW2213">
            <v>0</v>
          </cell>
        </row>
        <row r="2214">
          <cell r="B2214">
            <v>0</v>
          </cell>
          <cell r="O2214">
            <v>0</v>
          </cell>
          <cell r="P2214">
            <v>0</v>
          </cell>
          <cell r="S2214">
            <v>0</v>
          </cell>
          <cell r="V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N2214">
            <v>0</v>
          </cell>
          <cell r="AO2214">
            <v>0</v>
          </cell>
          <cell r="AP2214">
            <v>0</v>
          </cell>
          <cell r="BU2214">
            <v>0</v>
          </cell>
          <cell r="BV2214">
            <v>0</v>
          </cell>
          <cell r="BX2214">
            <v>0</v>
          </cell>
          <cell r="CV2214">
            <v>0</v>
          </cell>
          <cell r="CW2214">
            <v>0</v>
          </cell>
        </row>
        <row r="2215">
          <cell r="B2215">
            <v>0</v>
          </cell>
          <cell r="O2215">
            <v>0</v>
          </cell>
          <cell r="P2215">
            <v>0</v>
          </cell>
          <cell r="S2215">
            <v>0</v>
          </cell>
          <cell r="V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N2215">
            <v>0</v>
          </cell>
          <cell r="AO2215">
            <v>0</v>
          </cell>
          <cell r="AP2215">
            <v>0</v>
          </cell>
          <cell r="BU2215">
            <v>0</v>
          </cell>
          <cell r="BV2215">
            <v>0</v>
          </cell>
          <cell r="BX2215">
            <v>0</v>
          </cell>
          <cell r="CV2215">
            <v>0</v>
          </cell>
          <cell r="CW2215">
            <v>0</v>
          </cell>
        </row>
        <row r="2216">
          <cell r="B2216">
            <v>0</v>
          </cell>
          <cell r="O2216">
            <v>0</v>
          </cell>
          <cell r="P2216">
            <v>0</v>
          </cell>
          <cell r="S2216">
            <v>0</v>
          </cell>
          <cell r="V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N2216">
            <v>0</v>
          </cell>
          <cell r="AO2216">
            <v>0</v>
          </cell>
          <cell r="AP2216">
            <v>0</v>
          </cell>
          <cell r="BU2216">
            <v>0</v>
          </cell>
          <cell r="BV2216">
            <v>0</v>
          </cell>
          <cell r="BX2216">
            <v>0</v>
          </cell>
          <cell r="CV2216">
            <v>0</v>
          </cell>
          <cell r="CW2216">
            <v>0</v>
          </cell>
        </row>
        <row r="2217">
          <cell r="B2217">
            <v>0</v>
          </cell>
          <cell r="O2217">
            <v>0</v>
          </cell>
          <cell r="P2217">
            <v>0</v>
          </cell>
          <cell r="S2217">
            <v>0</v>
          </cell>
          <cell r="V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N2217">
            <v>0</v>
          </cell>
          <cell r="AO2217">
            <v>0</v>
          </cell>
          <cell r="AP2217">
            <v>0</v>
          </cell>
          <cell r="BU2217">
            <v>0</v>
          </cell>
          <cell r="BV2217">
            <v>0</v>
          </cell>
          <cell r="BX2217">
            <v>0</v>
          </cell>
          <cell r="CV2217">
            <v>0</v>
          </cell>
          <cell r="CW2217">
            <v>0</v>
          </cell>
        </row>
        <row r="2218">
          <cell r="B2218">
            <v>0</v>
          </cell>
          <cell r="O2218">
            <v>0</v>
          </cell>
          <cell r="P2218">
            <v>0</v>
          </cell>
          <cell r="S2218">
            <v>0</v>
          </cell>
          <cell r="V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N2218">
            <v>0</v>
          </cell>
          <cell r="AO2218">
            <v>0</v>
          </cell>
          <cell r="AP2218">
            <v>0</v>
          </cell>
          <cell r="BU2218">
            <v>0</v>
          </cell>
          <cell r="BV2218">
            <v>0</v>
          </cell>
          <cell r="BX2218">
            <v>0</v>
          </cell>
          <cell r="CV2218">
            <v>0</v>
          </cell>
          <cell r="CW2218">
            <v>0</v>
          </cell>
        </row>
        <row r="2219">
          <cell r="B2219">
            <v>0</v>
          </cell>
          <cell r="O2219">
            <v>0</v>
          </cell>
          <cell r="P2219">
            <v>0</v>
          </cell>
          <cell r="S2219">
            <v>0</v>
          </cell>
          <cell r="V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N2219">
            <v>0</v>
          </cell>
          <cell r="AO2219">
            <v>0</v>
          </cell>
          <cell r="AP2219">
            <v>0</v>
          </cell>
          <cell r="BU2219">
            <v>0</v>
          </cell>
          <cell r="BV2219">
            <v>0</v>
          </cell>
          <cell r="BX2219">
            <v>0</v>
          </cell>
          <cell r="CV2219">
            <v>0</v>
          </cell>
          <cell r="CW2219">
            <v>0</v>
          </cell>
        </row>
        <row r="2220">
          <cell r="B2220">
            <v>0</v>
          </cell>
          <cell r="O2220">
            <v>0</v>
          </cell>
          <cell r="P2220">
            <v>0</v>
          </cell>
          <cell r="S2220">
            <v>0</v>
          </cell>
          <cell r="V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N2220">
            <v>0</v>
          </cell>
          <cell r="AO2220">
            <v>0</v>
          </cell>
          <cell r="AP2220">
            <v>0</v>
          </cell>
          <cell r="BU2220">
            <v>0</v>
          </cell>
          <cell r="BV2220">
            <v>0</v>
          </cell>
          <cell r="BX2220">
            <v>0</v>
          </cell>
          <cell r="CV2220">
            <v>0</v>
          </cell>
          <cell r="CW2220">
            <v>0</v>
          </cell>
        </row>
        <row r="2221">
          <cell r="B2221">
            <v>0</v>
          </cell>
          <cell r="O2221">
            <v>0</v>
          </cell>
          <cell r="P2221">
            <v>0</v>
          </cell>
          <cell r="S2221">
            <v>0</v>
          </cell>
          <cell r="V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N2221">
            <v>0</v>
          </cell>
          <cell r="AO2221">
            <v>0</v>
          </cell>
          <cell r="AP2221">
            <v>0</v>
          </cell>
          <cell r="BU2221">
            <v>0</v>
          </cell>
          <cell r="BV2221">
            <v>0</v>
          </cell>
          <cell r="BX2221">
            <v>0</v>
          </cell>
          <cell r="CV2221">
            <v>0</v>
          </cell>
          <cell r="CW2221">
            <v>0</v>
          </cell>
        </row>
        <row r="2222">
          <cell r="B2222">
            <v>0</v>
          </cell>
          <cell r="O2222">
            <v>0</v>
          </cell>
          <cell r="P2222">
            <v>0</v>
          </cell>
          <cell r="S2222">
            <v>0</v>
          </cell>
          <cell r="V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N2222">
            <v>0</v>
          </cell>
          <cell r="AO2222">
            <v>0</v>
          </cell>
          <cell r="AP2222">
            <v>0</v>
          </cell>
          <cell r="BU2222">
            <v>0</v>
          </cell>
          <cell r="BV2222">
            <v>0</v>
          </cell>
          <cell r="BX2222">
            <v>0</v>
          </cell>
          <cell r="CV2222">
            <v>0</v>
          </cell>
          <cell r="CW2222">
            <v>0</v>
          </cell>
        </row>
        <row r="2223">
          <cell r="B2223">
            <v>0</v>
          </cell>
          <cell r="O2223">
            <v>0</v>
          </cell>
          <cell r="P2223">
            <v>0</v>
          </cell>
          <cell r="S2223">
            <v>0</v>
          </cell>
          <cell r="V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N2223">
            <v>0</v>
          </cell>
          <cell r="AO2223">
            <v>0</v>
          </cell>
          <cell r="AP2223">
            <v>0</v>
          </cell>
          <cell r="BU2223">
            <v>0</v>
          </cell>
          <cell r="BV2223">
            <v>0</v>
          </cell>
          <cell r="BX2223">
            <v>0</v>
          </cell>
          <cell r="CV2223">
            <v>0</v>
          </cell>
          <cell r="CW2223">
            <v>0</v>
          </cell>
        </row>
        <row r="2224">
          <cell r="B2224">
            <v>0</v>
          </cell>
          <cell r="O2224">
            <v>0</v>
          </cell>
          <cell r="P2224">
            <v>0</v>
          </cell>
          <cell r="S2224">
            <v>0</v>
          </cell>
          <cell r="V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N2224">
            <v>0</v>
          </cell>
          <cell r="AO2224">
            <v>0</v>
          </cell>
          <cell r="AP2224">
            <v>0</v>
          </cell>
          <cell r="BU2224">
            <v>0</v>
          </cell>
          <cell r="BV2224">
            <v>0</v>
          </cell>
          <cell r="BX2224">
            <v>0</v>
          </cell>
          <cell r="CV2224">
            <v>0</v>
          </cell>
          <cell r="CW2224">
            <v>0</v>
          </cell>
        </row>
        <row r="2225">
          <cell r="B2225">
            <v>0</v>
          </cell>
          <cell r="O2225">
            <v>0</v>
          </cell>
          <cell r="P2225">
            <v>0</v>
          </cell>
          <cell r="S2225">
            <v>0</v>
          </cell>
          <cell r="V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N2225">
            <v>0</v>
          </cell>
          <cell r="AO2225">
            <v>0</v>
          </cell>
          <cell r="AP2225">
            <v>0</v>
          </cell>
          <cell r="BU2225">
            <v>0</v>
          </cell>
          <cell r="BV2225">
            <v>0</v>
          </cell>
          <cell r="BX2225">
            <v>0</v>
          </cell>
          <cell r="CV2225">
            <v>0</v>
          </cell>
          <cell r="CW2225">
            <v>0</v>
          </cell>
        </row>
        <row r="2226">
          <cell r="B2226">
            <v>0</v>
          </cell>
          <cell r="O2226">
            <v>0</v>
          </cell>
          <cell r="P2226">
            <v>0</v>
          </cell>
          <cell r="S2226">
            <v>0</v>
          </cell>
          <cell r="V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N2226">
            <v>0</v>
          </cell>
          <cell r="AO2226">
            <v>0</v>
          </cell>
          <cell r="AP2226">
            <v>0</v>
          </cell>
          <cell r="BU2226">
            <v>0</v>
          </cell>
          <cell r="BV2226">
            <v>0</v>
          </cell>
          <cell r="BX2226">
            <v>0</v>
          </cell>
          <cell r="CV2226">
            <v>0</v>
          </cell>
          <cell r="CW2226">
            <v>0</v>
          </cell>
        </row>
        <row r="2227">
          <cell r="B2227">
            <v>0</v>
          </cell>
          <cell r="O2227">
            <v>0</v>
          </cell>
          <cell r="P2227">
            <v>0</v>
          </cell>
          <cell r="S2227">
            <v>0</v>
          </cell>
          <cell r="V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N2227">
            <v>0</v>
          </cell>
          <cell r="AO2227">
            <v>0</v>
          </cell>
          <cell r="AP2227">
            <v>0</v>
          </cell>
          <cell r="BU2227">
            <v>0</v>
          </cell>
          <cell r="BV2227">
            <v>0</v>
          </cell>
          <cell r="BX2227">
            <v>0</v>
          </cell>
          <cell r="CV2227">
            <v>0</v>
          </cell>
          <cell r="CW2227">
            <v>0</v>
          </cell>
        </row>
        <row r="2228">
          <cell r="B2228">
            <v>0</v>
          </cell>
          <cell r="O2228">
            <v>0</v>
          </cell>
          <cell r="P2228">
            <v>0</v>
          </cell>
          <cell r="S2228">
            <v>0</v>
          </cell>
          <cell r="V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N2228">
            <v>0</v>
          </cell>
          <cell r="AO2228">
            <v>0</v>
          </cell>
          <cell r="AP2228">
            <v>0</v>
          </cell>
          <cell r="BU2228">
            <v>0</v>
          </cell>
          <cell r="BV2228">
            <v>0</v>
          </cell>
          <cell r="BX2228">
            <v>0</v>
          </cell>
          <cell r="CV2228">
            <v>0</v>
          </cell>
          <cell r="CW2228">
            <v>0</v>
          </cell>
        </row>
        <row r="2229">
          <cell r="B2229">
            <v>0</v>
          </cell>
          <cell r="O2229">
            <v>0</v>
          </cell>
          <cell r="P2229">
            <v>0</v>
          </cell>
          <cell r="S2229">
            <v>0</v>
          </cell>
          <cell r="V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N2229">
            <v>0</v>
          </cell>
          <cell r="AO2229">
            <v>0</v>
          </cell>
          <cell r="AP2229">
            <v>0</v>
          </cell>
          <cell r="BU2229">
            <v>0</v>
          </cell>
          <cell r="BV2229">
            <v>0</v>
          </cell>
          <cell r="BX2229">
            <v>0</v>
          </cell>
          <cell r="CV2229">
            <v>0</v>
          </cell>
          <cell r="CW2229">
            <v>0</v>
          </cell>
        </row>
        <row r="2230">
          <cell r="B2230">
            <v>0</v>
          </cell>
          <cell r="O2230">
            <v>0</v>
          </cell>
          <cell r="P2230">
            <v>0</v>
          </cell>
          <cell r="S2230">
            <v>0</v>
          </cell>
          <cell r="V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N2230">
            <v>0</v>
          </cell>
          <cell r="AO2230">
            <v>0</v>
          </cell>
          <cell r="AP2230">
            <v>0</v>
          </cell>
          <cell r="BU2230">
            <v>0</v>
          </cell>
          <cell r="BV2230">
            <v>0</v>
          </cell>
          <cell r="BX2230">
            <v>0</v>
          </cell>
          <cell r="CV2230">
            <v>0</v>
          </cell>
          <cell r="CW2230">
            <v>0</v>
          </cell>
        </row>
        <row r="2231">
          <cell r="B2231">
            <v>0</v>
          </cell>
          <cell r="O2231">
            <v>0</v>
          </cell>
          <cell r="P2231">
            <v>0</v>
          </cell>
          <cell r="S2231">
            <v>0</v>
          </cell>
          <cell r="V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N2231">
            <v>0</v>
          </cell>
          <cell r="AO2231">
            <v>0</v>
          </cell>
          <cell r="AP2231">
            <v>0</v>
          </cell>
          <cell r="BU2231">
            <v>0</v>
          </cell>
          <cell r="BV2231">
            <v>0</v>
          </cell>
          <cell r="BX2231">
            <v>0</v>
          </cell>
          <cell r="CV2231">
            <v>0</v>
          </cell>
          <cell r="CW2231">
            <v>0</v>
          </cell>
        </row>
        <row r="2232">
          <cell r="B2232">
            <v>0</v>
          </cell>
          <cell r="O2232">
            <v>0</v>
          </cell>
          <cell r="P2232">
            <v>0</v>
          </cell>
          <cell r="S2232">
            <v>0</v>
          </cell>
          <cell r="V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N2232">
            <v>0</v>
          </cell>
          <cell r="AO2232">
            <v>0</v>
          </cell>
          <cell r="AP2232">
            <v>0</v>
          </cell>
          <cell r="BU2232">
            <v>0</v>
          </cell>
          <cell r="BV2232">
            <v>0</v>
          </cell>
          <cell r="BX2232">
            <v>0</v>
          </cell>
          <cell r="CV2232">
            <v>0</v>
          </cell>
          <cell r="CW2232">
            <v>0</v>
          </cell>
        </row>
        <row r="2233">
          <cell r="B2233">
            <v>0</v>
          </cell>
          <cell r="O2233">
            <v>0</v>
          </cell>
          <cell r="P2233">
            <v>0</v>
          </cell>
          <cell r="S2233">
            <v>0</v>
          </cell>
          <cell r="V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N2233">
            <v>0</v>
          </cell>
          <cell r="AO2233">
            <v>0</v>
          </cell>
          <cell r="AP2233">
            <v>0</v>
          </cell>
          <cell r="BU2233">
            <v>0</v>
          </cell>
          <cell r="BV2233">
            <v>0</v>
          </cell>
          <cell r="BX2233">
            <v>0</v>
          </cell>
          <cell r="CV2233">
            <v>0</v>
          </cell>
          <cell r="CW2233">
            <v>0</v>
          </cell>
        </row>
        <row r="2234">
          <cell r="B2234">
            <v>0</v>
          </cell>
          <cell r="O2234">
            <v>0</v>
          </cell>
          <cell r="P2234">
            <v>0</v>
          </cell>
          <cell r="S2234">
            <v>0</v>
          </cell>
          <cell r="V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N2234">
            <v>0</v>
          </cell>
          <cell r="AO2234">
            <v>0</v>
          </cell>
          <cell r="AP2234">
            <v>0</v>
          </cell>
          <cell r="BU2234">
            <v>0</v>
          </cell>
          <cell r="BV2234">
            <v>0</v>
          </cell>
          <cell r="BX2234">
            <v>0</v>
          </cell>
          <cell r="CV2234">
            <v>0</v>
          </cell>
          <cell r="CW2234">
            <v>0</v>
          </cell>
        </row>
        <row r="2235">
          <cell r="B2235">
            <v>0</v>
          </cell>
          <cell r="O2235">
            <v>0</v>
          </cell>
          <cell r="P2235">
            <v>0</v>
          </cell>
          <cell r="S2235">
            <v>0</v>
          </cell>
          <cell r="V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N2235">
            <v>0</v>
          </cell>
          <cell r="AO2235">
            <v>0</v>
          </cell>
          <cell r="AP2235">
            <v>0</v>
          </cell>
          <cell r="BU2235">
            <v>0</v>
          </cell>
          <cell r="BV2235">
            <v>0</v>
          </cell>
          <cell r="BX2235">
            <v>0</v>
          </cell>
          <cell r="CV2235">
            <v>0</v>
          </cell>
          <cell r="CW2235">
            <v>0</v>
          </cell>
        </row>
        <row r="2236">
          <cell r="B2236">
            <v>0</v>
          </cell>
          <cell r="O2236">
            <v>0</v>
          </cell>
          <cell r="P2236">
            <v>0</v>
          </cell>
          <cell r="S2236">
            <v>0</v>
          </cell>
          <cell r="V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N2236">
            <v>0</v>
          </cell>
          <cell r="AO2236">
            <v>0</v>
          </cell>
          <cell r="AP2236">
            <v>0</v>
          </cell>
          <cell r="BU2236">
            <v>0</v>
          </cell>
          <cell r="BV2236">
            <v>0</v>
          </cell>
          <cell r="BX2236">
            <v>0</v>
          </cell>
          <cell r="CV2236">
            <v>0</v>
          </cell>
          <cell r="CW2236">
            <v>0</v>
          </cell>
        </row>
        <row r="2237">
          <cell r="B2237">
            <v>0</v>
          </cell>
          <cell r="O2237">
            <v>0</v>
          </cell>
          <cell r="P2237">
            <v>0</v>
          </cell>
          <cell r="S2237">
            <v>0</v>
          </cell>
          <cell r="V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N2237">
            <v>0</v>
          </cell>
          <cell r="AO2237">
            <v>0</v>
          </cell>
          <cell r="AP2237">
            <v>0</v>
          </cell>
          <cell r="BU2237">
            <v>0</v>
          </cell>
          <cell r="BV2237">
            <v>0</v>
          </cell>
          <cell r="BX2237">
            <v>0</v>
          </cell>
          <cell r="CV2237">
            <v>0</v>
          </cell>
          <cell r="CW2237">
            <v>0</v>
          </cell>
        </row>
        <row r="2238">
          <cell r="B2238">
            <v>0</v>
          </cell>
          <cell r="O2238">
            <v>0</v>
          </cell>
          <cell r="P2238">
            <v>0</v>
          </cell>
          <cell r="S2238">
            <v>0</v>
          </cell>
          <cell r="V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N2238">
            <v>0</v>
          </cell>
          <cell r="AO2238">
            <v>0</v>
          </cell>
          <cell r="AP2238">
            <v>0</v>
          </cell>
          <cell r="BU2238">
            <v>0</v>
          </cell>
          <cell r="BV2238">
            <v>0</v>
          </cell>
          <cell r="BX2238">
            <v>0</v>
          </cell>
          <cell r="CV2238">
            <v>0</v>
          </cell>
          <cell r="CW2238">
            <v>0</v>
          </cell>
        </row>
        <row r="2239">
          <cell r="B2239">
            <v>0</v>
          </cell>
          <cell r="O2239">
            <v>0</v>
          </cell>
          <cell r="P2239">
            <v>0</v>
          </cell>
          <cell r="S2239">
            <v>0</v>
          </cell>
          <cell r="V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N2239">
            <v>0</v>
          </cell>
          <cell r="AO2239">
            <v>0</v>
          </cell>
          <cell r="AP2239">
            <v>0</v>
          </cell>
          <cell r="BU2239">
            <v>0</v>
          </cell>
          <cell r="BV2239">
            <v>0</v>
          </cell>
          <cell r="BX2239">
            <v>0</v>
          </cell>
          <cell r="CV2239">
            <v>0</v>
          </cell>
          <cell r="CW2239">
            <v>0</v>
          </cell>
        </row>
        <row r="2240">
          <cell r="B2240">
            <v>0</v>
          </cell>
          <cell r="O2240">
            <v>0</v>
          </cell>
          <cell r="P2240">
            <v>0</v>
          </cell>
          <cell r="S2240">
            <v>0</v>
          </cell>
          <cell r="V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N2240">
            <v>0</v>
          </cell>
          <cell r="AO2240">
            <v>0</v>
          </cell>
          <cell r="AP2240">
            <v>0</v>
          </cell>
          <cell r="BU2240">
            <v>0</v>
          </cell>
          <cell r="BV2240">
            <v>0</v>
          </cell>
          <cell r="BX2240">
            <v>0</v>
          </cell>
          <cell r="CV2240">
            <v>0</v>
          </cell>
          <cell r="CW2240">
            <v>0</v>
          </cell>
        </row>
        <row r="2241">
          <cell r="B2241">
            <v>0</v>
          </cell>
          <cell r="O2241">
            <v>0</v>
          </cell>
          <cell r="P2241">
            <v>0</v>
          </cell>
          <cell r="S2241">
            <v>0</v>
          </cell>
          <cell r="V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N2241">
            <v>0</v>
          </cell>
          <cell r="AO2241">
            <v>0</v>
          </cell>
          <cell r="AP2241">
            <v>0</v>
          </cell>
          <cell r="BU2241">
            <v>0</v>
          </cell>
          <cell r="BV2241">
            <v>0</v>
          </cell>
          <cell r="BX2241">
            <v>0</v>
          </cell>
          <cell r="CV2241">
            <v>0</v>
          </cell>
          <cell r="CW2241">
            <v>0</v>
          </cell>
        </row>
        <row r="2242">
          <cell r="B2242">
            <v>0</v>
          </cell>
          <cell r="O2242">
            <v>0</v>
          </cell>
          <cell r="P2242">
            <v>0</v>
          </cell>
          <cell r="S2242">
            <v>0</v>
          </cell>
          <cell r="V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N2242">
            <v>0</v>
          </cell>
          <cell r="AO2242">
            <v>0</v>
          </cell>
          <cell r="AP2242">
            <v>0</v>
          </cell>
          <cell r="BU2242">
            <v>0</v>
          </cell>
          <cell r="BV2242">
            <v>0</v>
          </cell>
          <cell r="BX2242">
            <v>0</v>
          </cell>
          <cell r="CV2242">
            <v>0</v>
          </cell>
          <cell r="CW2242">
            <v>0</v>
          </cell>
        </row>
        <row r="2243">
          <cell r="B2243">
            <v>0</v>
          </cell>
          <cell r="O2243">
            <v>0</v>
          </cell>
          <cell r="P2243">
            <v>0</v>
          </cell>
          <cell r="S2243">
            <v>0</v>
          </cell>
          <cell r="V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N2243">
            <v>0</v>
          </cell>
          <cell r="AO2243">
            <v>0</v>
          </cell>
          <cell r="AP2243">
            <v>0</v>
          </cell>
          <cell r="BU2243">
            <v>0</v>
          </cell>
          <cell r="BV2243">
            <v>0</v>
          </cell>
          <cell r="BX2243">
            <v>0</v>
          </cell>
          <cell r="CV2243">
            <v>0</v>
          </cell>
          <cell r="CW2243">
            <v>0</v>
          </cell>
        </row>
        <row r="2244">
          <cell r="B2244">
            <v>0</v>
          </cell>
          <cell r="O2244">
            <v>0</v>
          </cell>
          <cell r="P2244">
            <v>0</v>
          </cell>
          <cell r="S2244">
            <v>0</v>
          </cell>
          <cell r="V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N2244">
            <v>0</v>
          </cell>
          <cell r="AO2244">
            <v>0</v>
          </cell>
          <cell r="AP2244">
            <v>0</v>
          </cell>
          <cell r="BU2244">
            <v>0</v>
          </cell>
          <cell r="BV2244">
            <v>0</v>
          </cell>
          <cell r="BX2244">
            <v>0</v>
          </cell>
          <cell r="CV2244">
            <v>0</v>
          </cell>
          <cell r="CW2244">
            <v>0</v>
          </cell>
        </row>
        <row r="2245">
          <cell r="B2245">
            <v>0</v>
          </cell>
          <cell r="O2245">
            <v>0</v>
          </cell>
          <cell r="P2245">
            <v>0</v>
          </cell>
          <cell r="S2245">
            <v>0</v>
          </cell>
          <cell r="V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N2245">
            <v>0</v>
          </cell>
          <cell r="AO2245">
            <v>0</v>
          </cell>
          <cell r="AP2245">
            <v>0</v>
          </cell>
          <cell r="BU2245">
            <v>0</v>
          </cell>
          <cell r="BV2245">
            <v>0</v>
          </cell>
          <cell r="BX2245">
            <v>0</v>
          </cell>
          <cell r="CV2245">
            <v>0</v>
          </cell>
          <cell r="CW2245">
            <v>0</v>
          </cell>
        </row>
        <row r="2246">
          <cell r="B2246">
            <v>0</v>
          </cell>
          <cell r="O2246">
            <v>0</v>
          </cell>
          <cell r="P2246">
            <v>0</v>
          </cell>
          <cell r="S2246">
            <v>0</v>
          </cell>
          <cell r="V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N2246">
            <v>0</v>
          </cell>
          <cell r="AO2246">
            <v>0</v>
          </cell>
          <cell r="AP2246">
            <v>0</v>
          </cell>
          <cell r="BU2246">
            <v>0</v>
          </cell>
          <cell r="BV2246">
            <v>0</v>
          </cell>
          <cell r="BX2246">
            <v>0</v>
          </cell>
          <cell r="CV2246">
            <v>0</v>
          </cell>
          <cell r="CW2246">
            <v>0</v>
          </cell>
        </row>
        <row r="2247">
          <cell r="B2247">
            <v>0</v>
          </cell>
          <cell r="O2247">
            <v>0</v>
          </cell>
          <cell r="P2247">
            <v>0</v>
          </cell>
          <cell r="S2247">
            <v>0</v>
          </cell>
          <cell r="V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N2247">
            <v>0</v>
          </cell>
          <cell r="AO2247">
            <v>0</v>
          </cell>
          <cell r="AP2247">
            <v>0</v>
          </cell>
          <cell r="BU2247">
            <v>0</v>
          </cell>
          <cell r="BV2247">
            <v>0</v>
          </cell>
          <cell r="BX2247">
            <v>0</v>
          </cell>
          <cell r="CV2247">
            <v>0</v>
          </cell>
          <cell r="CW2247">
            <v>0</v>
          </cell>
        </row>
        <row r="2248">
          <cell r="B2248">
            <v>0</v>
          </cell>
          <cell r="O2248">
            <v>0</v>
          </cell>
          <cell r="P2248">
            <v>0</v>
          </cell>
          <cell r="S2248">
            <v>0</v>
          </cell>
          <cell r="V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N2248">
            <v>0</v>
          </cell>
          <cell r="AO2248">
            <v>0</v>
          </cell>
          <cell r="AP2248">
            <v>0</v>
          </cell>
          <cell r="BU2248">
            <v>0</v>
          </cell>
          <cell r="BV2248">
            <v>0</v>
          </cell>
          <cell r="BX2248">
            <v>0</v>
          </cell>
          <cell r="CV2248">
            <v>0</v>
          </cell>
          <cell r="CW2248">
            <v>0</v>
          </cell>
        </row>
        <row r="2249">
          <cell r="B2249">
            <v>0</v>
          </cell>
          <cell r="O2249">
            <v>0</v>
          </cell>
          <cell r="P2249">
            <v>0</v>
          </cell>
          <cell r="S2249">
            <v>0</v>
          </cell>
          <cell r="V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N2249">
            <v>0</v>
          </cell>
          <cell r="AO2249">
            <v>0</v>
          </cell>
          <cell r="AP2249">
            <v>0</v>
          </cell>
          <cell r="BU2249">
            <v>0</v>
          </cell>
          <cell r="BV2249">
            <v>0</v>
          </cell>
          <cell r="BX2249">
            <v>0</v>
          </cell>
          <cell r="CV2249">
            <v>0</v>
          </cell>
          <cell r="CW2249">
            <v>0</v>
          </cell>
        </row>
        <row r="2250">
          <cell r="B2250">
            <v>0</v>
          </cell>
          <cell r="O2250">
            <v>0</v>
          </cell>
          <cell r="P2250">
            <v>0</v>
          </cell>
          <cell r="S2250">
            <v>0</v>
          </cell>
          <cell r="V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N2250">
            <v>0</v>
          </cell>
          <cell r="AO2250">
            <v>0</v>
          </cell>
          <cell r="AP2250">
            <v>0</v>
          </cell>
          <cell r="BU2250">
            <v>0</v>
          </cell>
          <cell r="BV2250">
            <v>0</v>
          </cell>
          <cell r="BX2250">
            <v>0</v>
          </cell>
          <cell r="CV2250">
            <v>0</v>
          </cell>
          <cell r="CW2250">
            <v>0</v>
          </cell>
        </row>
        <row r="2251">
          <cell r="B2251">
            <v>0</v>
          </cell>
          <cell r="O2251">
            <v>0</v>
          </cell>
          <cell r="P2251">
            <v>0</v>
          </cell>
          <cell r="S2251">
            <v>0</v>
          </cell>
          <cell r="V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N2251">
            <v>0</v>
          </cell>
          <cell r="AO2251">
            <v>0</v>
          </cell>
          <cell r="AP2251">
            <v>0</v>
          </cell>
          <cell r="BU2251">
            <v>0</v>
          </cell>
          <cell r="BV2251">
            <v>0</v>
          </cell>
          <cell r="BX2251">
            <v>0</v>
          </cell>
          <cell r="CV2251">
            <v>0</v>
          </cell>
          <cell r="CW2251">
            <v>0</v>
          </cell>
        </row>
        <row r="2252">
          <cell r="B2252">
            <v>0</v>
          </cell>
          <cell r="O2252">
            <v>0</v>
          </cell>
          <cell r="P2252">
            <v>0</v>
          </cell>
          <cell r="S2252">
            <v>0</v>
          </cell>
          <cell r="V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N2252">
            <v>0</v>
          </cell>
          <cell r="AO2252">
            <v>0</v>
          </cell>
          <cell r="AP2252">
            <v>0</v>
          </cell>
          <cell r="BU2252">
            <v>0</v>
          </cell>
          <cell r="BV2252">
            <v>0</v>
          </cell>
          <cell r="BX2252">
            <v>0</v>
          </cell>
          <cell r="CV2252">
            <v>0</v>
          </cell>
          <cell r="CW2252">
            <v>0</v>
          </cell>
        </row>
        <row r="2253">
          <cell r="B2253">
            <v>0</v>
          </cell>
          <cell r="O2253">
            <v>0</v>
          </cell>
          <cell r="P2253">
            <v>0</v>
          </cell>
          <cell r="S2253">
            <v>0</v>
          </cell>
          <cell r="V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N2253">
            <v>0</v>
          </cell>
          <cell r="AO2253">
            <v>0</v>
          </cell>
          <cell r="AP2253">
            <v>0</v>
          </cell>
          <cell r="BU2253">
            <v>0</v>
          </cell>
          <cell r="BV2253">
            <v>0</v>
          </cell>
          <cell r="BX2253">
            <v>0</v>
          </cell>
          <cell r="CV2253">
            <v>0</v>
          </cell>
          <cell r="CW2253">
            <v>0</v>
          </cell>
        </row>
        <row r="2254">
          <cell r="B2254">
            <v>0</v>
          </cell>
          <cell r="O2254">
            <v>0</v>
          </cell>
          <cell r="P2254">
            <v>0</v>
          </cell>
          <cell r="S2254">
            <v>0</v>
          </cell>
          <cell r="V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N2254">
            <v>0</v>
          </cell>
          <cell r="AO2254">
            <v>0</v>
          </cell>
          <cell r="AP2254">
            <v>0</v>
          </cell>
          <cell r="BU2254">
            <v>0</v>
          </cell>
          <cell r="BV2254">
            <v>0</v>
          </cell>
          <cell r="BX2254">
            <v>0</v>
          </cell>
          <cell r="CV2254">
            <v>0</v>
          </cell>
          <cell r="CW2254">
            <v>0</v>
          </cell>
        </row>
        <row r="2255">
          <cell r="B2255">
            <v>0</v>
          </cell>
          <cell r="O2255">
            <v>0</v>
          </cell>
          <cell r="P2255">
            <v>0</v>
          </cell>
          <cell r="S2255">
            <v>0</v>
          </cell>
          <cell r="V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N2255">
            <v>0</v>
          </cell>
          <cell r="AO2255">
            <v>0</v>
          </cell>
          <cell r="AP2255">
            <v>0</v>
          </cell>
          <cell r="BU2255">
            <v>0</v>
          </cell>
          <cell r="BV2255">
            <v>0</v>
          </cell>
          <cell r="BX2255">
            <v>0</v>
          </cell>
          <cell r="CV2255">
            <v>0</v>
          </cell>
          <cell r="CW2255">
            <v>0</v>
          </cell>
        </row>
        <row r="2256">
          <cell r="B2256">
            <v>0</v>
          </cell>
          <cell r="O2256">
            <v>0</v>
          </cell>
          <cell r="P2256">
            <v>0</v>
          </cell>
          <cell r="S2256">
            <v>0</v>
          </cell>
          <cell r="V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N2256">
            <v>0</v>
          </cell>
          <cell r="AO2256">
            <v>0</v>
          </cell>
          <cell r="AP2256">
            <v>0</v>
          </cell>
          <cell r="BU2256">
            <v>0</v>
          </cell>
          <cell r="BV2256">
            <v>0</v>
          </cell>
          <cell r="BX2256">
            <v>0</v>
          </cell>
          <cell r="CV2256">
            <v>0</v>
          </cell>
          <cell r="CW2256">
            <v>0</v>
          </cell>
        </row>
        <row r="2257">
          <cell r="B2257">
            <v>0</v>
          </cell>
          <cell r="O2257">
            <v>0</v>
          </cell>
          <cell r="P2257">
            <v>0</v>
          </cell>
          <cell r="S2257">
            <v>0</v>
          </cell>
          <cell r="V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N2257">
            <v>0</v>
          </cell>
          <cell r="AO2257">
            <v>0</v>
          </cell>
          <cell r="AP2257">
            <v>0</v>
          </cell>
          <cell r="BU2257">
            <v>0</v>
          </cell>
          <cell r="BV2257">
            <v>0</v>
          </cell>
          <cell r="BX2257">
            <v>0</v>
          </cell>
          <cell r="CV2257">
            <v>0</v>
          </cell>
          <cell r="CW2257">
            <v>0</v>
          </cell>
        </row>
        <row r="2258">
          <cell r="B2258">
            <v>0</v>
          </cell>
          <cell r="O2258">
            <v>0</v>
          </cell>
          <cell r="P2258">
            <v>0</v>
          </cell>
          <cell r="S2258">
            <v>0</v>
          </cell>
          <cell r="V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N2258">
            <v>0</v>
          </cell>
          <cell r="AO2258">
            <v>0</v>
          </cell>
          <cell r="AP2258">
            <v>0</v>
          </cell>
          <cell r="BU2258">
            <v>0</v>
          </cell>
          <cell r="BV2258">
            <v>0</v>
          </cell>
          <cell r="BX2258">
            <v>0</v>
          </cell>
          <cell r="CV2258">
            <v>0</v>
          </cell>
          <cell r="CW2258">
            <v>0</v>
          </cell>
        </row>
        <row r="2259">
          <cell r="B2259">
            <v>0</v>
          </cell>
          <cell r="O2259">
            <v>0</v>
          </cell>
          <cell r="P2259">
            <v>0</v>
          </cell>
          <cell r="S2259">
            <v>0</v>
          </cell>
          <cell r="V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N2259">
            <v>0</v>
          </cell>
          <cell r="AO2259">
            <v>0</v>
          </cell>
          <cell r="AP2259">
            <v>0</v>
          </cell>
          <cell r="BU2259">
            <v>0</v>
          </cell>
          <cell r="BV2259">
            <v>0</v>
          </cell>
          <cell r="BX2259">
            <v>0</v>
          </cell>
          <cell r="CV2259">
            <v>0</v>
          </cell>
          <cell r="CW2259">
            <v>0</v>
          </cell>
        </row>
        <row r="2260">
          <cell r="B2260">
            <v>0</v>
          </cell>
          <cell r="O2260">
            <v>0</v>
          </cell>
          <cell r="P2260">
            <v>0</v>
          </cell>
          <cell r="S2260">
            <v>0</v>
          </cell>
          <cell r="V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N2260">
            <v>0</v>
          </cell>
          <cell r="AO2260">
            <v>0</v>
          </cell>
          <cell r="AP2260">
            <v>0</v>
          </cell>
          <cell r="BU2260">
            <v>0</v>
          </cell>
          <cell r="BV2260">
            <v>0</v>
          </cell>
          <cell r="BX2260">
            <v>0</v>
          </cell>
          <cell r="CV2260">
            <v>0</v>
          </cell>
          <cell r="CW2260">
            <v>0</v>
          </cell>
        </row>
        <row r="2261">
          <cell r="B2261">
            <v>0</v>
          </cell>
          <cell r="O2261">
            <v>0</v>
          </cell>
          <cell r="P2261">
            <v>0</v>
          </cell>
          <cell r="S2261">
            <v>0</v>
          </cell>
          <cell r="V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N2261">
            <v>0</v>
          </cell>
          <cell r="AO2261">
            <v>0</v>
          </cell>
          <cell r="AP2261">
            <v>0</v>
          </cell>
          <cell r="BU2261">
            <v>0</v>
          </cell>
          <cell r="BV2261">
            <v>0</v>
          </cell>
          <cell r="BX2261">
            <v>0</v>
          </cell>
          <cell r="CV2261">
            <v>0</v>
          </cell>
          <cell r="CW2261">
            <v>0</v>
          </cell>
        </row>
        <row r="2262">
          <cell r="B2262">
            <v>0</v>
          </cell>
          <cell r="O2262">
            <v>0</v>
          </cell>
          <cell r="P2262">
            <v>0</v>
          </cell>
          <cell r="S2262">
            <v>0</v>
          </cell>
          <cell r="V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N2262">
            <v>0</v>
          </cell>
          <cell r="AO2262">
            <v>0</v>
          </cell>
          <cell r="AP2262">
            <v>0</v>
          </cell>
          <cell r="BU2262">
            <v>0</v>
          </cell>
          <cell r="BV2262">
            <v>0</v>
          </cell>
          <cell r="BX2262">
            <v>0</v>
          </cell>
          <cell r="CV2262">
            <v>0</v>
          </cell>
          <cell r="CW2262">
            <v>0</v>
          </cell>
        </row>
        <row r="2263">
          <cell r="B2263">
            <v>0</v>
          </cell>
          <cell r="O2263">
            <v>0</v>
          </cell>
          <cell r="P2263">
            <v>0</v>
          </cell>
          <cell r="S2263">
            <v>0</v>
          </cell>
          <cell r="V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N2263">
            <v>0</v>
          </cell>
          <cell r="AO2263">
            <v>0</v>
          </cell>
          <cell r="AP2263">
            <v>0</v>
          </cell>
          <cell r="BU2263">
            <v>0</v>
          </cell>
          <cell r="BV2263">
            <v>0</v>
          </cell>
          <cell r="BX2263">
            <v>0</v>
          </cell>
          <cell r="CV2263">
            <v>0</v>
          </cell>
          <cell r="CW2263">
            <v>0</v>
          </cell>
        </row>
        <row r="2264">
          <cell r="B2264">
            <v>0</v>
          </cell>
          <cell r="O2264">
            <v>0</v>
          </cell>
          <cell r="P2264">
            <v>0</v>
          </cell>
          <cell r="S2264">
            <v>0</v>
          </cell>
          <cell r="V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N2264">
            <v>0</v>
          </cell>
          <cell r="AO2264">
            <v>0</v>
          </cell>
          <cell r="AP2264">
            <v>0</v>
          </cell>
          <cell r="BU2264">
            <v>0</v>
          </cell>
          <cell r="BV2264">
            <v>0</v>
          </cell>
          <cell r="BX2264">
            <v>0</v>
          </cell>
          <cell r="CV2264">
            <v>0</v>
          </cell>
          <cell r="CW2264">
            <v>0</v>
          </cell>
        </row>
        <row r="2265">
          <cell r="B2265">
            <v>0</v>
          </cell>
          <cell r="O2265">
            <v>0</v>
          </cell>
          <cell r="P2265">
            <v>0</v>
          </cell>
          <cell r="S2265">
            <v>0</v>
          </cell>
          <cell r="V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N2265">
            <v>0</v>
          </cell>
          <cell r="AO2265">
            <v>0</v>
          </cell>
          <cell r="AP2265">
            <v>0</v>
          </cell>
          <cell r="BU2265">
            <v>0</v>
          </cell>
          <cell r="BV2265">
            <v>0</v>
          </cell>
          <cell r="BX2265">
            <v>0</v>
          </cell>
          <cell r="CV2265">
            <v>0</v>
          </cell>
          <cell r="CW2265">
            <v>0</v>
          </cell>
        </row>
        <row r="2266">
          <cell r="B2266">
            <v>0</v>
          </cell>
          <cell r="O2266">
            <v>0</v>
          </cell>
          <cell r="P2266">
            <v>0</v>
          </cell>
          <cell r="S2266">
            <v>0</v>
          </cell>
          <cell r="V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N2266">
            <v>0</v>
          </cell>
          <cell r="AO2266">
            <v>0</v>
          </cell>
          <cell r="AP2266">
            <v>0</v>
          </cell>
          <cell r="BU2266">
            <v>0</v>
          </cell>
          <cell r="BV2266">
            <v>0</v>
          </cell>
          <cell r="BX2266">
            <v>0</v>
          </cell>
          <cell r="CV2266">
            <v>0</v>
          </cell>
          <cell r="CW2266">
            <v>0</v>
          </cell>
        </row>
        <row r="2267">
          <cell r="B2267">
            <v>0</v>
          </cell>
          <cell r="O2267">
            <v>0</v>
          </cell>
          <cell r="P2267">
            <v>0</v>
          </cell>
          <cell r="S2267">
            <v>0</v>
          </cell>
          <cell r="V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N2267">
            <v>0</v>
          </cell>
          <cell r="AO2267">
            <v>0</v>
          </cell>
          <cell r="AP2267">
            <v>0</v>
          </cell>
          <cell r="BU2267">
            <v>0</v>
          </cell>
          <cell r="BV2267">
            <v>0</v>
          </cell>
          <cell r="BX2267">
            <v>0</v>
          </cell>
          <cell r="CV2267">
            <v>0</v>
          </cell>
          <cell r="CW2267">
            <v>0</v>
          </cell>
        </row>
        <row r="2268">
          <cell r="B2268">
            <v>0</v>
          </cell>
          <cell r="O2268">
            <v>0</v>
          </cell>
          <cell r="P2268">
            <v>0</v>
          </cell>
          <cell r="S2268">
            <v>0</v>
          </cell>
          <cell r="V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N2268">
            <v>0</v>
          </cell>
          <cell r="AO2268">
            <v>0</v>
          </cell>
          <cell r="AP2268">
            <v>0</v>
          </cell>
          <cell r="BU2268">
            <v>0</v>
          </cell>
          <cell r="BV2268">
            <v>0</v>
          </cell>
          <cell r="BX2268">
            <v>0</v>
          </cell>
          <cell r="CV2268">
            <v>0</v>
          </cell>
          <cell r="CW2268">
            <v>0</v>
          </cell>
        </row>
        <row r="2269">
          <cell r="B2269">
            <v>0</v>
          </cell>
          <cell r="O2269">
            <v>0</v>
          </cell>
          <cell r="P2269">
            <v>0</v>
          </cell>
          <cell r="S2269">
            <v>0</v>
          </cell>
          <cell r="V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N2269">
            <v>0</v>
          </cell>
          <cell r="AO2269">
            <v>0</v>
          </cell>
          <cell r="AP2269">
            <v>0</v>
          </cell>
          <cell r="BU2269">
            <v>0</v>
          </cell>
          <cell r="BV2269">
            <v>0</v>
          </cell>
          <cell r="BX2269">
            <v>0</v>
          </cell>
          <cell r="CV2269">
            <v>0</v>
          </cell>
          <cell r="CW2269">
            <v>0</v>
          </cell>
        </row>
        <row r="2270">
          <cell r="B2270">
            <v>0</v>
          </cell>
          <cell r="O2270">
            <v>0</v>
          </cell>
          <cell r="P2270">
            <v>0</v>
          </cell>
          <cell r="S2270">
            <v>0</v>
          </cell>
          <cell r="V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N2270">
            <v>0</v>
          </cell>
          <cell r="AO2270">
            <v>0</v>
          </cell>
          <cell r="AP2270">
            <v>0</v>
          </cell>
          <cell r="BU2270">
            <v>0</v>
          </cell>
          <cell r="BV2270">
            <v>0</v>
          </cell>
          <cell r="BX2270">
            <v>0</v>
          </cell>
          <cell r="CV2270">
            <v>0</v>
          </cell>
          <cell r="CW2270">
            <v>0</v>
          </cell>
        </row>
        <row r="2271">
          <cell r="B2271">
            <v>0</v>
          </cell>
          <cell r="O2271">
            <v>0</v>
          </cell>
          <cell r="P2271">
            <v>0</v>
          </cell>
          <cell r="S2271">
            <v>0</v>
          </cell>
          <cell r="V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N2271">
            <v>0</v>
          </cell>
          <cell r="AO2271">
            <v>0</v>
          </cell>
          <cell r="AP2271">
            <v>0</v>
          </cell>
          <cell r="BU2271">
            <v>0</v>
          </cell>
          <cell r="BV2271">
            <v>0</v>
          </cell>
          <cell r="BX2271">
            <v>0</v>
          </cell>
          <cell r="CV2271">
            <v>0</v>
          </cell>
          <cell r="CW2271">
            <v>0</v>
          </cell>
        </row>
        <row r="2272">
          <cell r="B2272">
            <v>0</v>
          </cell>
          <cell r="O2272">
            <v>0</v>
          </cell>
          <cell r="P2272">
            <v>0</v>
          </cell>
          <cell r="S2272">
            <v>0</v>
          </cell>
          <cell r="V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N2272">
            <v>0</v>
          </cell>
          <cell r="AO2272">
            <v>0</v>
          </cell>
          <cell r="AP2272">
            <v>0</v>
          </cell>
          <cell r="BU2272">
            <v>0</v>
          </cell>
          <cell r="BV2272">
            <v>0</v>
          </cell>
          <cell r="BX2272">
            <v>0</v>
          </cell>
          <cell r="CV2272">
            <v>0</v>
          </cell>
          <cell r="CW2272">
            <v>0</v>
          </cell>
        </row>
        <row r="2273">
          <cell r="B2273">
            <v>0</v>
          </cell>
          <cell r="O2273">
            <v>0</v>
          </cell>
          <cell r="P2273">
            <v>0</v>
          </cell>
          <cell r="S2273">
            <v>0</v>
          </cell>
          <cell r="V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N2273">
            <v>0</v>
          </cell>
          <cell r="AO2273">
            <v>0</v>
          </cell>
          <cell r="AP2273">
            <v>0</v>
          </cell>
          <cell r="BU2273">
            <v>0</v>
          </cell>
          <cell r="BV2273">
            <v>0</v>
          </cell>
          <cell r="BX2273">
            <v>0</v>
          </cell>
          <cell r="CV2273">
            <v>0</v>
          </cell>
          <cell r="CW2273">
            <v>0</v>
          </cell>
        </row>
        <row r="2274">
          <cell r="B2274">
            <v>0</v>
          </cell>
          <cell r="O2274">
            <v>0</v>
          </cell>
          <cell r="P2274">
            <v>0</v>
          </cell>
          <cell r="S2274">
            <v>0</v>
          </cell>
          <cell r="V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N2274">
            <v>0</v>
          </cell>
          <cell r="AO2274">
            <v>0</v>
          </cell>
          <cell r="AP2274">
            <v>0</v>
          </cell>
          <cell r="BU2274">
            <v>0</v>
          </cell>
          <cell r="BV2274">
            <v>0</v>
          </cell>
          <cell r="BX2274">
            <v>0</v>
          </cell>
          <cell r="CV2274">
            <v>0</v>
          </cell>
          <cell r="CW2274">
            <v>0</v>
          </cell>
        </row>
        <row r="2275">
          <cell r="B2275">
            <v>0</v>
          </cell>
          <cell r="O2275">
            <v>0</v>
          </cell>
          <cell r="P2275">
            <v>0</v>
          </cell>
          <cell r="S2275">
            <v>0</v>
          </cell>
          <cell r="V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N2275">
            <v>0</v>
          </cell>
          <cell r="AO2275">
            <v>0</v>
          </cell>
          <cell r="AP2275">
            <v>0</v>
          </cell>
          <cell r="BU2275">
            <v>0</v>
          </cell>
          <cell r="BV2275">
            <v>0</v>
          </cell>
          <cell r="BX2275">
            <v>0</v>
          </cell>
          <cell r="CV2275">
            <v>0</v>
          </cell>
          <cell r="CW2275">
            <v>0</v>
          </cell>
        </row>
        <row r="2276">
          <cell r="B2276">
            <v>0</v>
          </cell>
          <cell r="O2276">
            <v>0</v>
          </cell>
          <cell r="P2276">
            <v>0</v>
          </cell>
          <cell r="S2276">
            <v>0</v>
          </cell>
          <cell r="V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N2276">
            <v>0</v>
          </cell>
          <cell r="AO2276">
            <v>0</v>
          </cell>
          <cell r="AP2276">
            <v>0</v>
          </cell>
          <cell r="BU2276">
            <v>0</v>
          </cell>
          <cell r="BV2276">
            <v>0</v>
          </cell>
          <cell r="BX2276">
            <v>0</v>
          </cell>
          <cell r="CV2276">
            <v>0</v>
          </cell>
          <cell r="CW2276">
            <v>0</v>
          </cell>
        </row>
        <row r="2277">
          <cell r="B2277">
            <v>0</v>
          </cell>
          <cell r="O2277">
            <v>0</v>
          </cell>
          <cell r="P2277">
            <v>0</v>
          </cell>
          <cell r="S2277">
            <v>0</v>
          </cell>
          <cell r="V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N2277">
            <v>0</v>
          </cell>
          <cell r="AO2277">
            <v>0</v>
          </cell>
          <cell r="AP2277">
            <v>0</v>
          </cell>
          <cell r="BU2277">
            <v>0</v>
          </cell>
          <cell r="BV2277">
            <v>0</v>
          </cell>
          <cell r="BX2277">
            <v>0</v>
          </cell>
          <cell r="CV2277">
            <v>0</v>
          </cell>
          <cell r="CW2277">
            <v>0</v>
          </cell>
        </row>
        <row r="2278">
          <cell r="B2278">
            <v>0</v>
          </cell>
          <cell r="O2278">
            <v>0</v>
          </cell>
          <cell r="P2278">
            <v>0</v>
          </cell>
          <cell r="S2278">
            <v>0</v>
          </cell>
          <cell r="V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N2278">
            <v>0</v>
          </cell>
          <cell r="AO2278">
            <v>0</v>
          </cell>
          <cell r="AP2278">
            <v>0</v>
          </cell>
          <cell r="BU2278">
            <v>0</v>
          </cell>
          <cell r="BV2278">
            <v>0</v>
          </cell>
          <cell r="BX2278">
            <v>0</v>
          </cell>
          <cell r="CV2278">
            <v>0</v>
          </cell>
          <cell r="CW2278">
            <v>0</v>
          </cell>
        </row>
        <row r="2279">
          <cell r="B2279">
            <v>0</v>
          </cell>
          <cell r="O2279">
            <v>0</v>
          </cell>
          <cell r="P2279">
            <v>0</v>
          </cell>
          <cell r="S2279">
            <v>0</v>
          </cell>
          <cell r="V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N2279">
            <v>0</v>
          </cell>
          <cell r="AO2279">
            <v>0</v>
          </cell>
          <cell r="AP2279">
            <v>0</v>
          </cell>
          <cell r="BU2279">
            <v>0</v>
          </cell>
          <cell r="BV2279">
            <v>0</v>
          </cell>
          <cell r="BX2279">
            <v>0</v>
          </cell>
          <cell r="CV2279">
            <v>0</v>
          </cell>
          <cell r="CW2279">
            <v>0</v>
          </cell>
        </row>
        <row r="2280">
          <cell r="B2280">
            <v>0</v>
          </cell>
          <cell r="O2280">
            <v>0</v>
          </cell>
          <cell r="P2280">
            <v>0</v>
          </cell>
          <cell r="S2280">
            <v>0</v>
          </cell>
          <cell r="V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N2280">
            <v>0</v>
          </cell>
          <cell r="AO2280">
            <v>0</v>
          </cell>
          <cell r="AP2280">
            <v>0</v>
          </cell>
          <cell r="BU2280">
            <v>0</v>
          </cell>
          <cell r="BV2280">
            <v>0</v>
          </cell>
          <cell r="BX2280">
            <v>0</v>
          </cell>
          <cell r="CV2280">
            <v>0</v>
          </cell>
          <cell r="CW2280">
            <v>0</v>
          </cell>
        </row>
        <row r="2281">
          <cell r="B2281">
            <v>0</v>
          </cell>
          <cell r="O2281">
            <v>0</v>
          </cell>
          <cell r="P2281">
            <v>0</v>
          </cell>
          <cell r="S2281">
            <v>0</v>
          </cell>
          <cell r="V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N2281">
            <v>0</v>
          </cell>
          <cell r="AO2281">
            <v>0</v>
          </cell>
          <cell r="AP2281">
            <v>0</v>
          </cell>
          <cell r="BU2281">
            <v>0</v>
          </cell>
          <cell r="BV2281">
            <v>0</v>
          </cell>
          <cell r="BX2281">
            <v>0</v>
          </cell>
          <cell r="CV2281">
            <v>0</v>
          </cell>
          <cell r="CW2281">
            <v>0</v>
          </cell>
        </row>
        <row r="2282">
          <cell r="B2282">
            <v>0</v>
          </cell>
          <cell r="O2282">
            <v>0</v>
          </cell>
          <cell r="P2282">
            <v>0</v>
          </cell>
          <cell r="S2282">
            <v>0</v>
          </cell>
          <cell r="V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N2282">
            <v>0</v>
          </cell>
          <cell r="AO2282">
            <v>0</v>
          </cell>
          <cell r="AP2282">
            <v>0</v>
          </cell>
          <cell r="BU2282">
            <v>0</v>
          </cell>
          <cell r="BV2282">
            <v>0</v>
          </cell>
          <cell r="BX2282">
            <v>0</v>
          </cell>
          <cell r="CV2282">
            <v>0</v>
          </cell>
          <cell r="CW2282">
            <v>0</v>
          </cell>
        </row>
        <row r="2283">
          <cell r="B2283">
            <v>0</v>
          </cell>
          <cell r="O2283">
            <v>0</v>
          </cell>
          <cell r="P2283">
            <v>0</v>
          </cell>
          <cell r="S2283">
            <v>0</v>
          </cell>
          <cell r="V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N2283">
            <v>0</v>
          </cell>
          <cell r="AO2283">
            <v>0</v>
          </cell>
          <cell r="AP2283">
            <v>0</v>
          </cell>
          <cell r="BU2283">
            <v>0</v>
          </cell>
          <cell r="BV2283">
            <v>0</v>
          </cell>
          <cell r="BX2283">
            <v>0</v>
          </cell>
          <cell r="CV2283">
            <v>0</v>
          </cell>
          <cell r="CW2283">
            <v>0</v>
          </cell>
        </row>
        <row r="2284">
          <cell r="B2284">
            <v>0</v>
          </cell>
          <cell r="O2284">
            <v>0</v>
          </cell>
          <cell r="P2284">
            <v>0</v>
          </cell>
          <cell r="S2284">
            <v>0</v>
          </cell>
          <cell r="V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N2284">
            <v>0</v>
          </cell>
          <cell r="AO2284">
            <v>0</v>
          </cell>
          <cell r="AP2284">
            <v>0</v>
          </cell>
          <cell r="BU2284">
            <v>0</v>
          </cell>
          <cell r="BV2284">
            <v>0</v>
          </cell>
          <cell r="BX2284">
            <v>0</v>
          </cell>
          <cell r="CV2284">
            <v>0</v>
          </cell>
          <cell r="CW2284">
            <v>0</v>
          </cell>
        </row>
        <row r="2285">
          <cell r="B2285">
            <v>0</v>
          </cell>
          <cell r="O2285">
            <v>0</v>
          </cell>
          <cell r="P2285">
            <v>0</v>
          </cell>
          <cell r="S2285">
            <v>0</v>
          </cell>
          <cell r="V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N2285">
            <v>0</v>
          </cell>
          <cell r="AO2285">
            <v>0</v>
          </cell>
          <cell r="AP2285">
            <v>0</v>
          </cell>
          <cell r="BU2285">
            <v>0</v>
          </cell>
          <cell r="BV2285">
            <v>0</v>
          </cell>
          <cell r="BX2285">
            <v>0</v>
          </cell>
          <cell r="CV2285">
            <v>0</v>
          </cell>
          <cell r="CW2285">
            <v>0</v>
          </cell>
        </row>
        <row r="2286">
          <cell r="B2286">
            <v>0</v>
          </cell>
          <cell r="O2286">
            <v>0</v>
          </cell>
          <cell r="P2286">
            <v>0</v>
          </cell>
          <cell r="S2286">
            <v>0</v>
          </cell>
          <cell r="V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N2286">
            <v>0</v>
          </cell>
          <cell r="AO2286">
            <v>0</v>
          </cell>
          <cell r="AP2286">
            <v>0</v>
          </cell>
          <cell r="BU2286">
            <v>0</v>
          </cell>
          <cell r="BV2286">
            <v>0</v>
          </cell>
          <cell r="BX2286">
            <v>0</v>
          </cell>
          <cell r="CV2286">
            <v>0</v>
          </cell>
          <cell r="CW2286">
            <v>0</v>
          </cell>
        </row>
        <row r="2287">
          <cell r="B2287">
            <v>0</v>
          </cell>
          <cell r="O2287">
            <v>0</v>
          </cell>
          <cell r="P2287">
            <v>0</v>
          </cell>
          <cell r="S2287">
            <v>0</v>
          </cell>
          <cell r="V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N2287">
            <v>0</v>
          </cell>
          <cell r="AO2287">
            <v>0</v>
          </cell>
          <cell r="AP2287">
            <v>0</v>
          </cell>
          <cell r="BU2287">
            <v>0</v>
          </cell>
          <cell r="BV2287">
            <v>0</v>
          </cell>
          <cell r="BX2287">
            <v>0</v>
          </cell>
          <cell r="CV2287">
            <v>0</v>
          </cell>
          <cell r="CW2287">
            <v>0</v>
          </cell>
        </row>
        <row r="2288">
          <cell r="B2288">
            <v>0</v>
          </cell>
          <cell r="O2288">
            <v>0</v>
          </cell>
          <cell r="P2288">
            <v>0</v>
          </cell>
          <cell r="S2288">
            <v>0</v>
          </cell>
          <cell r="V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N2288">
            <v>0</v>
          </cell>
          <cell r="AO2288">
            <v>0</v>
          </cell>
          <cell r="AP2288">
            <v>0</v>
          </cell>
          <cell r="BU2288">
            <v>0</v>
          </cell>
          <cell r="BV2288">
            <v>0</v>
          </cell>
          <cell r="BX2288">
            <v>0</v>
          </cell>
          <cell r="CV2288">
            <v>0</v>
          </cell>
          <cell r="CW2288">
            <v>0</v>
          </cell>
        </row>
        <row r="2289">
          <cell r="B2289">
            <v>0</v>
          </cell>
          <cell r="O2289">
            <v>0</v>
          </cell>
          <cell r="P2289">
            <v>0</v>
          </cell>
          <cell r="S2289">
            <v>0</v>
          </cell>
          <cell r="V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N2289">
            <v>0</v>
          </cell>
          <cell r="AO2289">
            <v>0</v>
          </cell>
          <cell r="AP2289">
            <v>0</v>
          </cell>
          <cell r="BU2289">
            <v>0</v>
          </cell>
          <cell r="BV2289">
            <v>0</v>
          </cell>
          <cell r="BX2289">
            <v>0</v>
          </cell>
          <cell r="CV2289">
            <v>0</v>
          </cell>
          <cell r="CW2289">
            <v>0</v>
          </cell>
        </row>
        <row r="2290">
          <cell r="B2290">
            <v>0</v>
          </cell>
          <cell r="O2290">
            <v>0</v>
          </cell>
          <cell r="P2290">
            <v>0</v>
          </cell>
          <cell r="S2290">
            <v>0</v>
          </cell>
          <cell r="V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N2290">
            <v>0</v>
          </cell>
          <cell r="AO2290">
            <v>0</v>
          </cell>
          <cell r="AP2290">
            <v>0</v>
          </cell>
          <cell r="BU2290">
            <v>0</v>
          </cell>
          <cell r="BV2290">
            <v>0</v>
          </cell>
          <cell r="BX2290">
            <v>0</v>
          </cell>
          <cell r="CV2290">
            <v>0</v>
          </cell>
          <cell r="CW2290">
            <v>0</v>
          </cell>
        </row>
        <row r="2291">
          <cell r="B2291">
            <v>0</v>
          </cell>
          <cell r="O2291">
            <v>0</v>
          </cell>
          <cell r="P2291">
            <v>0</v>
          </cell>
          <cell r="S2291">
            <v>0</v>
          </cell>
          <cell r="V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N2291">
            <v>0</v>
          </cell>
          <cell r="AO2291">
            <v>0</v>
          </cell>
          <cell r="AP2291">
            <v>0</v>
          </cell>
          <cell r="BU2291">
            <v>0</v>
          </cell>
          <cell r="BV2291">
            <v>0</v>
          </cell>
          <cell r="BX2291">
            <v>0</v>
          </cell>
          <cell r="CV2291">
            <v>0</v>
          </cell>
          <cell r="CW2291">
            <v>0</v>
          </cell>
        </row>
        <row r="2292">
          <cell r="B2292">
            <v>0</v>
          </cell>
          <cell r="O2292">
            <v>0</v>
          </cell>
          <cell r="P2292">
            <v>0</v>
          </cell>
          <cell r="S2292">
            <v>0</v>
          </cell>
          <cell r="V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N2292">
            <v>0</v>
          </cell>
          <cell r="AO2292">
            <v>0</v>
          </cell>
          <cell r="AP2292">
            <v>0</v>
          </cell>
          <cell r="BU2292">
            <v>0</v>
          </cell>
          <cell r="BV2292">
            <v>0</v>
          </cell>
          <cell r="BX2292">
            <v>0</v>
          </cell>
          <cell r="CV2292">
            <v>0</v>
          </cell>
          <cell r="CW2292">
            <v>0</v>
          </cell>
        </row>
        <row r="2293">
          <cell r="B2293">
            <v>0</v>
          </cell>
          <cell r="O2293">
            <v>0</v>
          </cell>
          <cell r="P2293">
            <v>0</v>
          </cell>
          <cell r="S2293">
            <v>0</v>
          </cell>
          <cell r="V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N2293">
            <v>0</v>
          </cell>
          <cell r="AO2293">
            <v>0</v>
          </cell>
          <cell r="AP2293">
            <v>0</v>
          </cell>
          <cell r="BU2293">
            <v>0</v>
          </cell>
          <cell r="BV2293">
            <v>0</v>
          </cell>
          <cell r="BX2293">
            <v>0</v>
          </cell>
          <cell r="CV2293">
            <v>0</v>
          </cell>
          <cell r="CW2293">
            <v>0</v>
          </cell>
        </row>
        <row r="2294">
          <cell r="B2294">
            <v>0</v>
          </cell>
          <cell r="O2294">
            <v>0</v>
          </cell>
          <cell r="P2294">
            <v>0</v>
          </cell>
          <cell r="S2294">
            <v>0</v>
          </cell>
          <cell r="V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N2294">
            <v>0</v>
          </cell>
          <cell r="AO2294">
            <v>0</v>
          </cell>
          <cell r="AP2294">
            <v>0</v>
          </cell>
          <cell r="BU2294">
            <v>0</v>
          </cell>
          <cell r="BV2294">
            <v>0</v>
          </cell>
          <cell r="BX2294">
            <v>0</v>
          </cell>
          <cell r="CV2294">
            <v>0</v>
          </cell>
          <cell r="CW2294">
            <v>0</v>
          </cell>
        </row>
        <row r="2295">
          <cell r="B2295">
            <v>0</v>
          </cell>
          <cell r="O2295">
            <v>0</v>
          </cell>
          <cell r="P2295">
            <v>0</v>
          </cell>
          <cell r="S2295">
            <v>0</v>
          </cell>
          <cell r="V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N2295">
            <v>0</v>
          </cell>
          <cell r="AO2295">
            <v>0</v>
          </cell>
          <cell r="AP2295">
            <v>0</v>
          </cell>
          <cell r="BU2295">
            <v>0</v>
          </cell>
          <cell r="BV2295">
            <v>0</v>
          </cell>
          <cell r="BX2295">
            <v>0</v>
          </cell>
          <cell r="CV2295">
            <v>0</v>
          </cell>
          <cell r="CW2295">
            <v>0</v>
          </cell>
        </row>
        <row r="2296">
          <cell r="B2296">
            <v>0</v>
          </cell>
          <cell r="O2296">
            <v>0</v>
          </cell>
          <cell r="P2296">
            <v>0</v>
          </cell>
          <cell r="S2296">
            <v>0</v>
          </cell>
          <cell r="V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N2296">
            <v>0</v>
          </cell>
          <cell r="AO2296">
            <v>0</v>
          </cell>
          <cell r="AP2296">
            <v>0</v>
          </cell>
          <cell r="BU2296">
            <v>0</v>
          </cell>
          <cell r="BV2296">
            <v>0</v>
          </cell>
          <cell r="BX2296">
            <v>0</v>
          </cell>
          <cell r="CV2296">
            <v>0</v>
          </cell>
          <cell r="CW2296">
            <v>0</v>
          </cell>
        </row>
        <row r="2297">
          <cell r="B2297">
            <v>0</v>
          </cell>
          <cell r="O2297">
            <v>0</v>
          </cell>
          <cell r="P2297">
            <v>0</v>
          </cell>
          <cell r="S2297">
            <v>0</v>
          </cell>
          <cell r="V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N2297">
            <v>0</v>
          </cell>
          <cell r="AO2297">
            <v>0</v>
          </cell>
          <cell r="AP2297">
            <v>0</v>
          </cell>
          <cell r="BU2297">
            <v>0</v>
          </cell>
          <cell r="BV2297">
            <v>0</v>
          </cell>
          <cell r="BX2297">
            <v>0</v>
          </cell>
          <cell r="CV2297">
            <v>0</v>
          </cell>
          <cell r="CW2297">
            <v>0</v>
          </cell>
        </row>
        <row r="2298">
          <cell r="B2298">
            <v>0</v>
          </cell>
          <cell r="O2298">
            <v>0</v>
          </cell>
          <cell r="P2298">
            <v>0</v>
          </cell>
          <cell r="S2298">
            <v>0</v>
          </cell>
          <cell r="V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N2298">
            <v>0</v>
          </cell>
          <cell r="AO2298">
            <v>0</v>
          </cell>
          <cell r="AP2298">
            <v>0</v>
          </cell>
          <cell r="BU2298">
            <v>0</v>
          </cell>
          <cell r="BV2298">
            <v>0</v>
          </cell>
          <cell r="BX2298">
            <v>0</v>
          </cell>
          <cell r="CV2298">
            <v>0</v>
          </cell>
          <cell r="CW2298">
            <v>0</v>
          </cell>
        </row>
        <row r="2299">
          <cell r="B2299">
            <v>0</v>
          </cell>
          <cell r="O2299">
            <v>0</v>
          </cell>
          <cell r="P2299">
            <v>0</v>
          </cell>
          <cell r="S2299">
            <v>0</v>
          </cell>
          <cell r="V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N2299">
            <v>0</v>
          </cell>
          <cell r="AO2299">
            <v>0</v>
          </cell>
          <cell r="AP2299">
            <v>0</v>
          </cell>
          <cell r="BU2299">
            <v>0</v>
          </cell>
          <cell r="BV2299">
            <v>0</v>
          </cell>
          <cell r="BX2299">
            <v>0</v>
          </cell>
          <cell r="CV2299">
            <v>0</v>
          </cell>
          <cell r="CW2299">
            <v>0</v>
          </cell>
        </row>
        <row r="2300">
          <cell r="B2300">
            <v>0</v>
          </cell>
          <cell r="O2300">
            <v>0</v>
          </cell>
          <cell r="P2300">
            <v>0</v>
          </cell>
          <cell r="S2300">
            <v>0</v>
          </cell>
          <cell r="V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N2300">
            <v>0</v>
          </cell>
          <cell r="AO2300">
            <v>0</v>
          </cell>
          <cell r="AP2300">
            <v>0</v>
          </cell>
          <cell r="BU2300">
            <v>0</v>
          </cell>
          <cell r="BV2300">
            <v>0</v>
          </cell>
          <cell r="BX2300">
            <v>0</v>
          </cell>
          <cell r="CV2300">
            <v>0</v>
          </cell>
          <cell r="CW2300">
            <v>0</v>
          </cell>
        </row>
        <row r="2301">
          <cell r="B2301">
            <v>0</v>
          </cell>
          <cell r="O2301">
            <v>0</v>
          </cell>
          <cell r="P2301">
            <v>0</v>
          </cell>
          <cell r="S2301">
            <v>0</v>
          </cell>
          <cell r="V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N2301">
            <v>0</v>
          </cell>
          <cell r="AO2301">
            <v>0</v>
          </cell>
          <cell r="AP2301">
            <v>0</v>
          </cell>
          <cell r="BU2301">
            <v>0</v>
          </cell>
          <cell r="BV2301">
            <v>0</v>
          </cell>
          <cell r="BX2301">
            <v>0</v>
          </cell>
          <cell r="CV2301">
            <v>0</v>
          </cell>
          <cell r="CW2301">
            <v>0</v>
          </cell>
        </row>
        <row r="2302">
          <cell r="B2302">
            <v>0</v>
          </cell>
          <cell r="O2302">
            <v>0</v>
          </cell>
          <cell r="P2302">
            <v>0</v>
          </cell>
          <cell r="S2302">
            <v>0</v>
          </cell>
          <cell r="V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N2302">
            <v>0</v>
          </cell>
          <cell r="AO2302">
            <v>0</v>
          </cell>
          <cell r="AP2302">
            <v>0</v>
          </cell>
          <cell r="BU2302">
            <v>0</v>
          </cell>
          <cell r="BV2302">
            <v>0</v>
          </cell>
          <cell r="BX2302">
            <v>0</v>
          </cell>
          <cell r="CV2302">
            <v>0</v>
          </cell>
          <cell r="CW2302">
            <v>0</v>
          </cell>
        </row>
        <row r="2303">
          <cell r="B2303">
            <v>0</v>
          </cell>
          <cell r="O2303">
            <v>0</v>
          </cell>
          <cell r="P2303">
            <v>0</v>
          </cell>
          <cell r="S2303">
            <v>0</v>
          </cell>
          <cell r="V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N2303">
            <v>0</v>
          </cell>
          <cell r="AO2303">
            <v>0</v>
          </cell>
          <cell r="AP2303">
            <v>0</v>
          </cell>
          <cell r="BU2303">
            <v>0</v>
          </cell>
          <cell r="BV2303">
            <v>0</v>
          </cell>
          <cell r="BX2303">
            <v>0</v>
          </cell>
          <cell r="CV2303">
            <v>0</v>
          </cell>
          <cell r="CW2303">
            <v>0</v>
          </cell>
        </row>
        <row r="2304">
          <cell r="B2304">
            <v>0</v>
          </cell>
          <cell r="O2304">
            <v>0</v>
          </cell>
          <cell r="P2304">
            <v>0</v>
          </cell>
          <cell r="S2304">
            <v>0</v>
          </cell>
          <cell r="V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N2304">
            <v>0</v>
          </cell>
          <cell r="AO2304">
            <v>0</v>
          </cell>
          <cell r="AP2304">
            <v>0</v>
          </cell>
          <cell r="BU2304">
            <v>0</v>
          </cell>
          <cell r="BV2304">
            <v>0</v>
          </cell>
          <cell r="BX2304">
            <v>0</v>
          </cell>
          <cell r="CV2304">
            <v>0</v>
          </cell>
          <cell r="CW2304">
            <v>0</v>
          </cell>
        </row>
        <row r="2305">
          <cell r="B2305">
            <v>0</v>
          </cell>
          <cell r="O2305">
            <v>0</v>
          </cell>
          <cell r="P2305">
            <v>0</v>
          </cell>
          <cell r="S2305">
            <v>0</v>
          </cell>
          <cell r="V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N2305">
            <v>0</v>
          </cell>
          <cell r="AO2305">
            <v>0</v>
          </cell>
          <cell r="AP2305">
            <v>0</v>
          </cell>
          <cell r="BU2305">
            <v>0</v>
          </cell>
          <cell r="BV2305">
            <v>0</v>
          </cell>
          <cell r="BX2305">
            <v>0</v>
          </cell>
          <cell r="CV2305">
            <v>0</v>
          </cell>
          <cell r="CW2305">
            <v>0</v>
          </cell>
        </row>
        <row r="2306">
          <cell r="B2306">
            <v>0</v>
          </cell>
          <cell r="O2306">
            <v>0</v>
          </cell>
          <cell r="P2306">
            <v>0</v>
          </cell>
          <cell r="S2306">
            <v>0</v>
          </cell>
          <cell r="V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N2306">
            <v>0</v>
          </cell>
          <cell r="AO2306">
            <v>0</v>
          </cell>
          <cell r="AP2306">
            <v>0</v>
          </cell>
          <cell r="BU2306">
            <v>0</v>
          </cell>
          <cell r="BV2306">
            <v>0</v>
          </cell>
          <cell r="BX2306">
            <v>0</v>
          </cell>
          <cell r="CV2306">
            <v>0</v>
          </cell>
          <cell r="CW2306">
            <v>0</v>
          </cell>
        </row>
        <row r="2307">
          <cell r="B2307">
            <v>0</v>
          </cell>
          <cell r="O2307">
            <v>0</v>
          </cell>
          <cell r="P2307">
            <v>0</v>
          </cell>
          <cell r="S2307">
            <v>0</v>
          </cell>
          <cell r="V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N2307">
            <v>0</v>
          </cell>
          <cell r="AO2307">
            <v>0</v>
          </cell>
          <cell r="AP2307">
            <v>0</v>
          </cell>
          <cell r="BU2307">
            <v>0</v>
          </cell>
          <cell r="BV2307">
            <v>0</v>
          </cell>
          <cell r="BX2307">
            <v>0</v>
          </cell>
          <cell r="CV2307">
            <v>0</v>
          </cell>
          <cell r="CW2307">
            <v>0</v>
          </cell>
        </row>
        <row r="2308">
          <cell r="B2308">
            <v>0</v>
          </cell>
          <cell r="O2308">
            <v>0</v>
          </cell>
          <cell r="P2308">
            <v>0</v>
          </cell>
          <cell r="S2308">
            <v>0</v>
          </cell>
          <cell r="V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N2308">
            <v>0</v>
          </cell>
          <cell r="AO2308">
            <v>0</v>
          </cell>
          <cell r="AP2308">
            <v>0</v>
          </cell>
          <cell r="BU2308">
            <v>0</v>
          </cell>
          <cell r="BV2308">
            <v>0</v>
          </cell>
          <cell r="BX2308">
            <v>0</v>
          </cell>
          <cell r="CV2308">
            <v>0</v>
          </cell>
          <cell r="CW2308">
            <v>0</v>
          </cell>
        </row>
        <row r="2309">
          <cell r="B2309">
            <v>0</v>
          </cell>
          <cell r="O2309">
            <v>0</v>
          </cell>
          <cell r="P2309">
            <v>0</v>
          </cell>
          <cell r="S2309">
            <v>0</v>
          </cell>
          <cell r="V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N2309">
            <v>0</v>
          </cell>
          <cell r="AO2309">
            <v>0</v>
          </cell>
          <cell r="AP2309">
            <v>0</v>
          </cell>
          <cell r="BU2309">
            <v>0</v>
          </cell>
          <cell r="BV2309">
            <v>0</v>
          </cell>
          <cell r="BX2309">
            <v>0</v>
          </cell>
          <cell r="CV2309">
            <v>0</v>
          </cell>
          <cell r="CW2309">
            <v>0</v>
          </cell>
        </row>
        <row r="2310">
          <cell r="B2310">
            <v>0</v>
          </cell>
          <cell r="O2310">
            <v>0</v>
          </cell>
          <cell r="P2310">
            <v>0</v>
          </cell>
          <cell r="S2310">
            <v>0</v>
          </cell>
          <cell r="V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N2310">
            <v>0</v>
          </cell>
          <cell r="AO2310">
            <v>0</v>
          </cell>
          <cell r="AP2310">
            <v>0</v>
          </cell>
          <cell r="BU2310">
            <v>0</v>
          </cell>
          <cell r="BV2310">
            <v>0</v>
          </cell>
          <cell r="BX2310">
            <v>0</v>
          </cell>
          <cell r="CV2310">
            <v>0</v>
          </cell>
          <cell r="CW2310">
            <v>0</v>
          </cell>
        </row>
        <row r="2311">
          <cell r="B2311">
            <v>0</v>
          </cell>
          <cell r="O2311">
            <v>0</v>
          </cell>
          <cell r="P2311">
            <v>0</v>
          </cell>
          <cell r="S2311">
            <v>0</v>
          </cell>
          <cell r="V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N2311">
            <v>0</v>
          </cell>
          <cell r="AO2311">
            <v>0</v>
          </cell>
          <cell r="AP2311">
            <v>0</v>
          </cell>
          <cell r="BU2311">
            <v>0</v>
          </cell>
          <cell r="BV2311">
            <v>0</v>
          </cell>
          <cell r="BX2311">
            <v>0</v>
          </cell>
          <cell r="CV2311">
            <v>0</v>
          </cell>
          <cell r="CW2311">
            <v>0</v>
          </cell>
        </row>
        <row r="2312">
          <cell r="B2312">
            <v>0</v>
          </cell>
          <cell r="O2312">
            <v>0</v>
          </cell>
          <cell r="P2312">
            <v>0</v>
          </cell>
          <cell r="S2312">
            <v>0</v>
          </cell>
          <cell r="V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N2312">
            <v>0</v>
          </cell>
          <cell r="AO2312">
            <v>0</v>
          </cell>
          <cell r="AP2312">
            <v>0</v>
          </cell>
          <cell r="BU2312">
            <v>0</v>
          </cell>
          <cell r="BV2312">
            <v>0</v>
          </cell>
          <cell r="BX2312">
            <v>0</v>
          </cell>
          <cell r="CV2312">
            <v>0</v>
          </cell>
          <cell r="CW2312">
            <v>0</v>
          </cell>
        </row>
        <row r="2313">
          <cell r="B2313">
            <v>0</v>
          </cell>
          <cell r="O2313">
            <v>0</v>
          </cell>
          <cell r="P2313">
            <v>0</v>
          </cell>
          <cell r="S2313">
            <v>0</v>
          </cell>
          <cell r="V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N2313">
            <v>0</v>
          </cell>
          <cell r="AO2313">
            <v>0</v>
          </cell>
          <cell r="AP2313">
            <v>0</v>
          </cell>
          <cell r="BU2313">
            <v>0</v>
          </cell>
          <cell r="BV2313">
            <v>0</v>
          </cell>
          <cell r="BX2313">
            <v>0</v>
          </cell>
          <cell r="CV2313">
            <v>0</v>
          </cell>
          <cell r="CW2313">
            <v>0</v>
          </cell>
        </row>
        <row r="2314">
          <cell r="B2314">
            <v>0</v>
          </cell>
          <cell r="O2314">
            <v>0</v>
          </cell>
          <cell r="P2314">
            <v>0</v>
          </cell>
          <cell r="S2314">
            <v>0</v>
          </cell>
          <cell r="V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N2314">
            <v>0</v>
          </cell>
          <cell r="AO2314">
            <v>0</v>
          </cell>
          <cell r="AP2314">
            <v>0</v>
          </cell>
          <cell r="BU2314">
            <v>0</v>
          </cell>
          <cell r="BV2314">
            <v>0</v>
          </cell>
          <cell r="BX2314">
            <v>0</v>
          </cell>
          <cell r="CV2314">
            <v>0</v>
          </cell>
          <cell r="CW2314">
            <v>0</v>
          </cell>
        </row>
        <row r="2315">
          <cell r="B2315">
            <v>0</v>
          </cell>
          <cell r="O2315">
            <v>0</v>
          </cell>
          <cell r="P2315">
            <v>0</v>
          </cell>
          <cell r="S2315">
            <v>0</v>
          </cell>
          <cell r="V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N2315">
            <v>0</v>
          </cell>
          <cell r="AO2315">
            <v>0</v>
          </cell>
          <cell r="AP2315">
            <v>0</v>
          </cell>
          <cell r="BU2315">
            <v>0</v>
          </cell>
          <cell r="BV2315">
            <v>0</v>
          </cell>
          <cell r="BX2315">
            <v>0</v>
          </cell>
          <cell r="CV2315">
            <v>0</v>
          </cell>
          <cell r="CW2315">
            <v>0</v>
          </cell>
        </row>
        <row r="2316">
          <cell r="B2316">
            <v>0</v>
          </cell>
          <cell r="O2316">
            <v>0</v>
          </cell>
          <cell r="P2316">
            <v>0</v>
          </cell>
          <cell r="S2316">
            <v>0</v>
          </cell>
          <cell r="V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N2316">
            <v>0</v>
          </cell>
          <cell r="AO2316">
            <v>0</v>
          </cell>
          <cell r="AP2316">
            <v>0</v>
          </cell>
          <cell r="BU2316">
            <v>0</v>
          </cell>
          <cell r="BV2316">
            <v>0</v>
          </cell>
          <cell r="BX2316">
            <v>0</v>
          </cell>
          <cell r="CV2316">
            <v>0</v>
          </cell>
          <cell r="CW2316">
            <v>0</v>
          </cell>
        </row>
        <row r="2317">
          <cell r="B2317">
            <v>0</v>
          </cell>
          <cell r="O2317">
            <v>0</v>
          </cell>
          <cell r="P2317">
            <v>0</v>
          </cell>
          <cell r="S2317">
            <v>0</v>
          </cell>
          <cell r="V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N2317">
            <v>0</v>
          </cell>
          <cell r="AO2317">
            <v>0</v>
          </cell>
          <cell r="AP2317">
            <v>0</v>
          </cell>
          <cell r="BU2317">
            <v>0</v>
          </cell>
          <cell r="BV2317">
            <v>0</v>
          </cell>
          <cell r="BX2317">
            <v>0</v>
          </cell>
          <cell r="CV2317">
            <v>0</v>
          </cell>
          <cell r="CW2317">
            <v>0</v>
          </cell>
        </row>
        <row r="2318">
          <cell r="B2318">
            <v>0</v>
          </cell>
          <cell r="O2318">
            <v>0</v>
          </cell>
          <cell r="P2318">
            <v>0</v>
          </cell>
          <cell r="S2318">
            <v>0</v>
          </cell>
          <cell r="V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N2318">
            <v>0</v>
          </cell>
          <cell r="AO2318">
            <v>0</v>
          </cell>
          <cell r="AP2318">
            <v>0</v>
          </cell>
          <cell r="BU2318">
            <v>0</v>
          </cell>
          <cell r="BV2318">
            <v>0</v>
          </cell>
          <cell r="BX2318">
            <v>0</v>
          </cell>
          <cell r="CV2318">
            <v>0</v>
          </cell>
          <cell r="CW2318">
            <v>0</v>
          </cell>
        </row>
        <row r="2319">
          <cell r="B2319">
            <v>0</v>
          </cell>
          <cell r="O2319">
            <v>0</v>
          </cell>
          <cell r="P2319">
            <v>0</v>
          </cell>
          <cell r="S2319">
            <v>0</v>
          </cell>
          <cell r="V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N2319">
            <v>0</v>
          </cell>
          <cell r="AO2319">
            <v>0</v>
          </cell>
          <cell r="AP2319">
            <v>0</v>
          </cell>
          <cell r="BU2319">
            <v>0</v>
          </cell>
          <cell r="BV2319">
            <v>0</v>
          </cell>
          <cell r="BX2319">
            <v>0</v>
          </cell>
          <cell r="CV2319">
            <v>0</v>
          </cell>
          <cell r="CW2319">
            <v>0</v>
          </cell>
        </row>
        <row r="2320">
          <cell r="B2320">
            <v>0</v>
          </cell>
          <cell r="O2320">
            <v>0</v>
          </cell>
          <cell r="P2320">
            <v>0</v>
          </cell>
          <cell r="S2320">
            <v>0</v>
          </cell>
          <cell r="V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N2320">
            <v>0</v>
          </cell>
          <cell r="AO2320">
            <v>0</v>
          </cell>
          <cell r="AP2320">
            <v>0</v>
          </cell>
          <cell r="BU2320">
            <v>0</v>
          </cell>
          <cell r="BV2320">
            <v>0</v>
          </cell>
          <cell r="BX2320">
            <v>0</v>
          </cell>
          <cell r="CV2320">
            <v>0</v>
          </cell>
          <cell r="CW2320">
            <v>0</v>
          </cell>
        </row>
        <row r="2321">
          <cell r="B2321">
            <v>0</v>
          </cell>
          <cell r="O2321">
            <v>0</v>
          </cell>
          <cell r="P2321">
            <v>0</v>
          </cell>
          <cell r="S2321">
            <v>0</v>
          </cell>
          <cell r="V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N2321">
            <v>0</v>
          </cell>
          <cell r="AO2321">
            <v>0</v>
          </cell>
          <cell r="AP2321">
            <v>0</v>
          </cell>
          <cell r="BU2321">
            <v>0</v>
          </cell>
          <cell r="BV2321">
            <v>0</v>
          </cell>
          <cell r="BX2321">
            <v>0</v>
          </cell>
          <cell r="CV2321">
            <v>0</v>
          </cell>
          <cell r="CW2321">
            <v>0</v>
          </cell>
        </row>
        <row r="2322">
          <cell r="B2322">
            <v>0</v>
          </cell>
          <cell r="O2322">
            <v>0</v>
          </cell>
          <cell r="P2322">
            <v>0</v>
          </cell>
          <cell r="S2322">
            <v>0</v>
          </cell>
          <cell r="V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N2322">
            <v>0</v>
          </cell>
          <cell r="AO2322">
            <v>0</v>
          </cell>
          <cell r="AP2322">
            <v>0</v>
          </cell>
          <cell r="BU2322">
            <v>0</v>
          </cell>
          <cell r="BV2322">
            <v>0</v>
          </cell>
          <cell r="BX2322">
            <v>0</v>
          </cell>
          <cell r="CV2322">
            <v>0</v>
          </cell>
          <cell r="CW2322">
            <v>0</v>
          </cell>
        </row>
        <row r="2323">
          <cell r="B2323">
            <v>0</v>
          </cell>
          <cell r="O2323">
            <v>0</v>
          </cell>
          <cell r="P2323">
            <v>0</v>
          </cell>
          <cell r="S2323">
            <v>0</v>
          </cell>
          <cell r="V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N2323">
            <v>0</v>
          </cell>
          <cell r="AO2323">
            <v>0</v>
          </cell>
          <cell r="AP2323">
            <v>0</v>
          </cell>
          <cell r="BU2323">
            <v>0</v>
          </cell>
          <cell r="BV2323">
            <v>0</v>
          </cell>
          <cell r="BX2323">
            <v>0</v>
          </cell>
          <cell r="CV2323">
            <v>0</v>
          </cell>
          <cell r="CW2323">
            <v>0</v>
          </cell>
        </row>
        <row r="2324">
          <cell r="B2324">
            <v>0</v>
          </cell>
          <cell r="O2324">
            <v>0</v>
          </cell>
          <cell r="P2324">
            <v>0</v>
          </cell>
          <cell r="S2324">
            <v>0</v>
          </cell>
          <cell r="V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N2324">
            <v>0</v>
          </cell>
          <cell r="AO2324">
            <v>0</v>
          </cell>
          <cell r="AP2324">
            <v>0</v>
          </cell>
          <cell r="BU2324">
            <v>0</v>
          </cell>
          <cell r="BV2324">
            <v>0</v>
          </cell>
          <cell r="BX2324">
            <v>0</v>
          </cell>
          <cell r="CV2324">
            <v>0</v>
          </cell>
          <cell r="CW2324">
            <v>0</v>
          </cell>
        </row>
        <row r="2325">
          <cell r="B2325">
            <v>0</v>
          </cell>
          <cell r="O2325">
            <v>0</v>
          </cell>
          <cell r="P2325">
            <v>0</v>
          </cell>
          <cell r="S2325">
            <v>0</v>
          </cell>
          <cell r="V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N2325">
            <v>0</v>
          </cell>
          <cell r="AO2325">
            <v>0</v>
          </cell>
          <cell r="AP2325">
            <v>0</v>
          </cell>
          <cell r="BU2325">
            <v>0</v>
          </cell>
          <cell r="BV2325">
            <v>0</v>
          </cell>
          <cell r="BX2325">
            <v>0</v>
          </cell>
          <cell r="CV2325">
            <v>0</v>
          </cell>
          <cell r="CW2325">
            <v>0</v>
          </cell>
        </row>
        <row r="2326">
          <cell r="B2326">
            <v>0</v>
          </cell>
          <cell r="O2326">
            <v>0</v>
          </cell>
          <cell r="P2326">
            <v>0</v>
          </cell>
          <cell r="S2326">
            <v>0</v>
          </cell>
          <cell r="V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N2326">
            <v>0</v>
          </cell>
          <cell r="AO2326">
            <v>0</v>
          </cell>
          <cell r="AP2326">
            <v>0</v>
          </cell>
          <cell r="BU2326">
            <v>0</v>
          </cell>
          <cell r="BV2326">
            <v>0</v>
          </cell>
          <cell r="BX2326">
            <v>0</v>
          </cell>
          <cell r="CV2326">
            <v>0</v>
          </cell>
          <cell r="CW2326">
            <v>0</v>
          </cell>
        </row>
        <row r="2327">
          <cell r="B2327">
            <v>0</v>
          </cell>
          <cell r="O2327">
            <v>0</v>
          </cell>
          <cell r="P2327">
            <v>0</v>
          </cell>
          <cell r="S2327">
            <v>0</v>
          </cell>
          <cell r="V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N2327">
            <v>0</v>
          </cell>
          <cell r="AO2327">
            <v>0</v>
          </cell>
          <cell r="AP2327">
            <v>0</v>
          </cell>
          <cell r="BU2327">
            <v>0</v>
          </cell>
          <cell r="BV2327">
            <v>0</v>
          </cell>
          <cell r="BX2327">
            <v>0</v>
          </cell>
          <cell r="CV2327">
            <v>0</v>
          </cell>
          <cell r="CW2327">
            <v>0</v>
          </cell>
        </row>
        <row r="2328">
          <cell r="B2328">
            <v>0</v>
          </cell>
          <cell r="O2328">
            <v>0</v>
          </cell>
          <cell r="P2328">
            <v>0</v>
          </cell>
          <cell r="S2328">
            <v>0</v>
          </cell>
          <cell r="V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N2328">
            <v>0</v>
          </cell>
          <cell r="AO2328">
            <v>0</v>
          </cell>
          <cell r="AP2328">
            <v>0</v>
          </cell>
          <cell r="BU2328">
            <v>0</v>
          </cell>
          <cell r="BV2328">
            <v>0</v>
          </cell>
          <cell r="BX2328">
            <v>0</v>
          </cell>
          <cell r="CV2328">
            <v>0</v>
          </cell>
          <cell r="CW2328">
            <v>0</v>
          </cell>
        </row>
        <row r="2329">
          <cell r="B2329">
            <v>0</v>
          </cell>
          <cell r="O2329">
            <v>0</v>
          </cell>
          <cell r="P2329">
            <v>0</v>
          </cell>
          <cell r="S2329">
            <v>0</v>
          </cell>
          <cell r="V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N2329">
            <v>0</v>
          </cell>
          <cell r="AO2329">
            <v>0</v>
          </cell>
          <cell r="AP2329">
            <v>0</v>
          </cell>
          <cell r="BU2329">
            <v>0</v>
          </cell>
          <cell r="BV2329">
            <v>0</v>
          </cell>
          <cell r="BX2329">
            <v>0</v>
          </cell>
          <cell r="CV2329">
            <v>0</v>
          </cell>
          <cell r="CW2329">
            <v>0</v>
          </cell>
        </row>
        <row r="2330">
          <cell r="B2330">
            <v>0</v>
          </cell>
          <cell r="O2330">
            <v>0</v>
          </cell>
          <cell r="P2330">
            <v>0</v>
          </cell>
          <cell r="S2330">
            <v>0</v>
          </cell>
          <cell r="V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N2330">
            <v>0</v>
          </cell>
          <cell r="AO2330">
            <v>0</v>
          </cell>
          <cell r="AP2330">
            <v>0</v>
          </cell>
          <cell r="BU2330">
            <v>0</v>
          </cell>
          <cell r="BV2330">
            <v>0</v>
          </cell>
          <cell r="BX2330">
            <v>0</v>
          </cell>
          <cell r="CV2330">
            <v>0</v>
          </cell>
          <cell r="CW2330">
            <v>0</v>
          </cell>
        </row>
        <row r="2331">
          <cell r="B2331">
            <v>0</v>
          </cell>
          <cell r="O2331">
            <v>0</v>
          </cell>
          <cell r="P2331">
            <v>0</v>
          </cell>
          <cell r="S2331">
            <v>0</v>
          </cell>
          <cell r="V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N2331">
            <v>0</v>
          </cell>
          <cell r="AO2331">
            <v>0</v>
          </cell>
          <cell r="AP2331">
            <v>0</v>
          </cell>
          <cell r="BU2331">
            <v>0</v>
          </cell>
          <cell r="BV2331">
            <v>0</v>
          </cell>
          <cell r="BX2331">
            <v>0</v>
          </cell>
          <cell r="CV2331">
            <v>0</v>
          </cell>
          <cell r="CW2331">
            <v>0</v>
          </cell>
        </row>
        <row r="2332">
          <cell r="B2332">
            <v>0</v>
          </cell>
          <cell r="O2332">
            <v>0</v>
          </cell>
          <cell r="P2332">
            <v>0</v>
          </cell>
          <cell r="S2332">
            <v>0</v>
          </cell>
          <cell r="V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N2332">
            <v>0</v>
          </cell>
          <cell r="AO2332">
            <v>0</v>
          </cell>
          <cell r="AP2332">
            <v>0</v>
          </cell>
          <cell r="BU2332">
            <v>0</v>
          </cell>
          <cell r="BV2332">
            <v>0</v>
          </cell>
          <cell r="BX2332">
            <v>0</v>
          </cell>
          <cell r="CV2332">
            <v>0</v>
          </cell>
          <cell r="CW2332">
            <v>0</v>
          </cell>
        </row>
        <row r="2333">
          <cell r="B2333">
            <v>0</v>
          </cell>
          <cell r="O2333">
            <v>0</v>
          </cell>
          <cell r="P2333">
            <v>0</v>
          </cell>
          <cell r="S2333">
            <v>0</v>
          </cell>
          <cell r="V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N2333">
            <v>0</v>
          </cell>
          <cell r="AO2333">
            <v>0</v>
          </cell>
          <cell r="AP2333">
            <v>0</v>
          </cell>
          <cell r="BU2333">
            <v>0</v>
          </cell>
          <cell r="BV2333">
            <v>0</v>
          </cell>
          <cell r="BX2333">
            <v>0</v>
          </cell>
          <cell r="CV2333">
            <v>0</v>
          </cell>
          <cell r="CW2333">
            <v>0</v>
          </cell>
        </row>
        <row r="2334">
          <cell r="B2334">
            <v>0</v>
          </cell>
          <cell r="O2334">
            <v>0</v>
          </cell>
          <cell r="P2334">
            <v>0</v>
          </cell>
          <cell r="S2334">
            <v>0</v>
          </cell>
          <cell r="V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N2334">
            <v>0</v>
          </cell>
          <cell r="AO2334">
            <v>0</v>
          </cell>
          <cell r="AP2334">
            <v>0</v>
          </cell>
          <cell r="BU2334">
            <v>0</v>
          </cell>
          <cell r="BV2334">
            <v>0</v>
          </cell>
          <cell r="BX2334">
            <v>0</v>
          </cell>
          <cell r="CV2334">
            <v>0</v>
          </cell>
          <cell r="CW2334">
            <v>0</v>
          </cell>
        </row>
        <row r="2335">
          <cell r="B2335">
            <v>0</v>
          </cell>
          <cell r="O2335">
            <v>0</v>
          </cell>
          <cell r="P2335">
            <v>0</v>
          </cell>
          <cell r="S2335">
            <v>0</v>
          </cell>
          <cell r="V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N2335">
            <v>0</v>
          </cell>
          <cell r="AO2335">
            <v>0</v>
          </cell>
          <cell r="AP2335">
            <v>0</v>
          </cell>
          <cell r="BU2335">
            <v>0</v>
          </cell>
          <cell r="BV2335">
            <v>0</v>
          </cell>
          <cell r="BX2335">
            <v>0</v>
          </cell>
          <cell r="CV2335">
            <v>0</v>
          </cell>
          <cell r="CW2335">
            <v>0</v>
          </cell>
        </row>
        <row r="2336">
          <cell r="B2336">
            <v>0</v>
          </cell>
          <cell r="O2336">
            <v>0</v>
          </cell>
          <cell r="P2336">
            <v>0</v>
          </cell>
          <cell r="S2336">
            <v>0</v>
          </cell>
          <cell r="V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N2336">
            <v>0</v>
          </cell>
          <cell r="AO2336">
            <v>0</v>
          </cell>
          <cell r="AP2336">
            <v>0</v>
          </cell>
          <cell r="BU2336">
            <v>0</v>
          </cell>
          <cell r="BV2336">
            <v>0</v>
          </cell>
          <cell r="BX2336">
            <v>0</v>
          </cell>
          <cell r="CV2336">
            <v>0</v>
          </cell>
          <cell r="CW2336">
            <v>0</v>
          </cell>
        </row>
        <row r="2337">
          <cell r="B2337">
            <v>0</v>
          </cell>
          <cell r="O2337">
            <v>0</v>
          </cell>
          <cell r="P2337">
            <v>0</v>
          </cell>
          <cell r="S2337">
            <v>0</v>
          </cell>
          <cell r="V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N2337">
            <v>0</v>
          </cell>
          <cell r="AO2337">
            <v>0</v>
          </cell>
          <cell r="AP2337">
            <v>0</v>
          </cell>
          <cell r="BU2337">
            <v>0</v>
          </cell>
          <cell r="BV2337">
            <v>0</v>
          </cell>
          <cell r="BX2337">
            <v>0</v>
          </cell>
          <cell r="CV2337">
            <v>0</v>
          </cell>
          <cell r="CW2337">
            <v>0</v>
          </cell>
        </row>
        <row r="2338">
          <cell r="B2338">
            <v>0</v>
          </cell>
          <cell r="O2338">
            <v>0</v>
          </cell>
          <cell r="P2338">
            <v>0</v>
          </cell>
          <cell r="S2338">
            <v>0</v>
          </cell>
          <cell r="V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N2338">
            <v>0</v>
          </cell>
          <cell r="AO2338">
            <v>0</v>
          </cell>
          <cell r="AP2338">
            <v>0</v>
          </cell>
          <cell r="BU2338">
            <v>0</v>
          </cell>
          <cell r="BV2338">
            <v>0</v>
          </cell>
          <cell r="BX2338">
            <v>0</v>
          </cell>
          <cell r="CV2338">
            <v>0</v>
          </cell>
          <cell r="CW2338">
            <v>0</v>
          </cell>
        </row>
        <row r="2339">
          <cell r="B2339">
            <v>0</v>
          </cell>
          <cell r="O2339">
            <v>0</v>
          </cell>
          <cell r="P2339">
            <v>0</v>
          </cell>
          <cell r="S2339">
            <v>0</v>
          </cell>
          <cell r="V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N2339">
            <v>0</v>
          </cell>
          <cell r="AO2339">
            <v>0</v>
          </cell>
          <cell r="AP2339">
            <v>0</v>
          </cell>
          <cell r="BU2339">
            <v>0</v>
          </cell>
          <cell r="BV2339">
            <v>0</v>
          </cell>
          <cell r="BX2339">
            <v>0</v>
          </cell>
          <cell r="CV2339">
            <v>0</v>
          </cell>
          <cell r="CW2339">
            <v>0</v>
          </cell>
        </row>
        <row r="2340">
          <cell r="B2340">
            <v>0</v>
          </cell>
          <cell r="O2340">
            <v>0</v>
          </cell>
          <cell r="P2340">
            <v>0</v>
          </cell>
          <cell r="S2340">
            <v>0</v>
          </cell>
          <cell r="V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N2340">
            <v>0</v>
          </cell>
          <cell r="AO2340">
            <v>0</v>
          </cell>
          <cell r="AP2340">
            <v>0</v>
          </cell>
          <cell r="BU2340">
            <v>0</v>
          </cell>
          <cell r="BV2340">
            <v>0</v>
          </cell>
          <cell r="BX2340">
            <v>0</v>
          </cell>
          <cell r="CV2340">
            <v>0</v>
          </cell>
          <cell r="CW2340">
            <v>0</v>
          </cell>
        </row>
        <row r="2341">
          <cell r="B2341">
            <v>0</v>
          </cell>
          <cell r="O2341">
            <v>0</v>
          </cell>
          <cell r="P2341">
            <v>0</v>
          </cell>
          <cell r="S2341">
            <v>0</v>
          </cell>
          <cell r="V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N2341">
            <v>0</v>
          </cell>
          <cell r="AO2341">
            <v>0</v>
          </cell>
          <cell r="AP2341">
            <v>0</v>
          </cell>
          <cell r="BU2341">
            <v>0</v>
          </cell>
          <cell r="BV2341">
            <v>0</v>
          </cell>
          <cell r="BX2341">
            <v>0</v>
          </cell>
          <cell r="CV2341">
            <v>0</v>
          </cell>
          <cell r="CW2341">
            <v>0</v>
          </cell>
        </row>
        <row r="2342">
          <cell r="B2342">
            <v>0</v>
          </cell>
          <cell r="O2342">
            <v>0</v>
          </cell>
          <cell r="P2342">
            <v>0</v>
          </cell>
          <cell r="S2342">
            <v>0</v>
          </cell>
          <cell r="V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N2342">
            <v>0</v>
          </cell>
          <cell r="AO2342">
            <v>0</v>
          </cell>
          <cell r="AP2342">
            <v>0</v>
          </cell>
          <cell r="BU2342">
            <v>0</v>
          </cell>
          <cell r="BV2342">
            <v>0</v>
          </cell>
          <cell r="BX2342">
            <v>0</v>
          </cell>
          <cell r="CV2342">
            <v>0</v>
          </cell>
          <cell r="CW2342">
            <v>0</v>
          </cell>
        </row>
        <row r="2343">
          <cell r="B2343">
            <v>0</v>
          </cell>
          <cell r="O2343">
            <v>0</v>
          </cell>
          <cell r="P2343">
            <v>0</v>
          </cell>
          <cell r="S2343">
            <v>0</v>
          </cell>
          <cell r="V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N2343">
            <v>0</v>
          </cell>
          <cell r="AO2343">
            <v>0</v>
          </cell>
          <cell r="AP2343">
            <v>0</v>
          </cell>
          <cell r="BU2343">
            <v>0</v>
          </cell>
          <cell r="BV2343">
            <v>0</v>
          </cell>
          <cell r="BX2343">
            <v>0</v>
          </cell>
          <cell r="CV2343">
            <v>0</v>
          </cell>
          <cell r="CW2343">
            <v>0</v>
          </cell>
        </row>
        <row r="2344">
          <cell r="B2344">
            <v>0</v>
          </cell>
          <cell r="O2344">
            <v>0</v>
          </cell>
          <cell r="P2344">
            <v>0</v>
          </cell>
          <cell r="S2344">
            <v>0</v>
          </cell>
          <cell r="V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N2344">
            <v>0</v>
          </cell>
          <cell r="AO2344">
            <v>0</v>
          </cell>
          <cell r="AP2344">
            <v>0</v>
          </cell>
          <cell r="BU2344">
            <v>0</v>
          </cell>
          <cell r="BV2344">
            <v>0</v>
          </cell>
          <cell r="BX2344">
            <v>0</v>
          </cell>
          <cell r="CV2344">
            <v>0</v>
          </cell>
          <cell r="CW2344">
            <v>0</v>
          </cell>
        </row>
        <row r="2345">
          <cell r="B2345">
            <v>0</v>
          </cell>
          <cell r="O2345">
            <v>0</v>
          </cell>
          <cell r="P2345">
            <v>0</v>
          </cell>
          <cell r="S2345">
            <v>0</v>
          </cell>
          <cell r="V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N2345">
            <v>0</v>
          </cell>
          <cell r="AO2345">
            <v>0</v>
          </cell>
          <cell r="AP2345">
            <v>0</v>
          </cell>
          <cell r="BU2345">
            <v>0</v>
          </cell>
          <cell r="BV2345">
            <v>0</v>
          </cell>
          <cell r="BX2345">
            <v>0</v>
          </cell>
          <cell r="CV2345">
            <v>0</v>
          </cell>
          <cell r="CW2345">
            <v>0</v>
          </cell>
        </row>
        <row r="2346">
          <cell r="B2346">
            <v>0</v>
          </cell>
          <cell r="O2346">
            <v>0</v>
          </cell>
          <cell r="P2346">
            <v>0</v>
          </cell>
          <cell r="S2346">
            <v>0</v>
          </cell>
          <cell r="V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N2346">
            <v>0</v>
          </cell>
          <cell r="AO2346">
            <v>0</v>
          </cell>
          <cell r="AP2346">
            <v>0</v>
          </cell>
          <cell r="BU2346">
            <v>0</v>
          </cell>
          <cell r="BV2346">
            <v>0</v>
          </cell>
          <cell r="BX2346">
            <v>0</v>
          </cell>
          <cell r="CV2346">
            <v>0</v>
          </cell>
          <cell r="CW2346">
            <v>0</v>
          </cell>
        </row>
        <row r="2347">
          <cell r="B2347">
            <v>0</v>
          </cell>
          <cell r="O2347">
            <v>0</v>
          </cell>
          <cell r="P2347">
            <v>0</v>
          </cell>
          <cell r="S2347">
            <v>0</v>
          </cell>
          <cell r="V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N2347">
            <v>0</v>
          </cell>
          <cell r="AO2347">
            <v>0</v>
          </cell>
          <cell r="AP2347">
            <v>0</v>
          </cell>
          <cell r="BU2347">
            <v>0</v>
          </cell>
          <cell r="BV2347">
            <v>0</v>
          </cell>
          <cell r="BX2347">
            <v>0</v>
          </cell>
          <cell r="CV2347">
            <v>0</v>
          </cell>
          <cell r="CW2347">
            <v>0</v>
          </cell>
        </row>
        <row r="2348">
          <cell r="B2348">
            <v>0</v>
          </cell>
          <cell r="O2348">
            <v>0</v>
          </cell>
          <cell r="P2348">
            <v>0</v>
          </cell>
          <cell r="S2348">
            <v>0</v>
          </cell>
          <cell r="V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N2348">
            <v>0</v>
          </cell>
          <cell r="AO2348">
            <v>0</v>
          </cell>
          <cell r="AP2348">
            <v>0</v>
          </cell>
          <cell r="BU2348">
            <v>0</v>
          </cell>
          <cell r="BV2348">
            <v>0</v>
          </cell>
          <cell r="BX2348">
            <v>0</v>
          </cell>
          <cell r="CV2348">
            <v>0</v>
          </cell>
          <cell r="CW2348">
            <v>0</v>
          </cell>
        </row>
        <row r="2349">
          <cell r="B2349">
            <v>0</v>
          </cell>
          <cell r="O2349">
            <v>0</v>
          </cell>
          <cell r="P2349">
            <v>0</v>
          </cell>
          <cell r="S2349">
            <v>0</v>
          </cell>
          <cell r="V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N2349">
            <v>0</v>
          </cell>
          <cell r="AO2349">
            <v>0</v>
          </cell>
          <cell r="AP2349">
            <v>0</v>
          </cell>
          <cell r="BU2349">
            <v>0</v>
          </cell>
          <cell r="BV2349">
            <v>0</v>
          </cell>
          <cell r="BX2349">
            <v>0</v>
          </cell>
          <cell r="CV2349">
            <v>0</v>
          </cell>
          <cell r="CW2349">
            <v>0</v>
          </cell>
        </row>
        <row r="2350">
          <cell r="B2350">
            <v>0</v>
          </cell>
          <cell r="O2350">
            <v>0</v>
          </cell>
          <cell r="P2350">
            <v>0</v>
          </cell>
          <cell r="S2350">
            <v>0</v>
          </cell>
          <cell r="V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N2350">
            <v>0</v>
          </cell>
          <cell r="AO2350">
            <v>0</v>
          </cell>
          <cell r="AP2350">
            <v>0</v>
          </cell>
          <cell r="BU2350">
            <v>0</v>
          </cell>
          <cell r="BV2350">
            <v>0</v>
          </cell>
          <cell r="BX2350">
            <v>0</v>
          </cell>
          <cell r="CV2350">
            <v>0</v>
          </cell>
          <cell r="CW2350">
            <v>0</v>
          </cell>
        </row>
        <row r="2351">
          <cell r="B2351">
            <v>0</v>
          </cell>
          <cell r="O2351">
            <v>0</v>
          </cell>
          <cell r="P2351">
            <v>0</v>
          </cell>
          <cell r="S2351">
            <v>0</v>
          </cell>
          <cell r="V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N2351">
            <v>0</v>
          </cell>
          <cell r="AO2351">
            <v>0</v>
          </cell>
          <cell r="AP2351">
            <v>0</v>
          </cell>
          <cell r="BU2351">
            <v>0</v>
          </cell>
          <cell r="BV2351">
            <v>0</v>
          </cell>
          <cell r="BX2351">
            <v>0</v>
          </cell>
          <cell r="CV2351">
            <v>0</v>
          </cell>
          <cell r="CW2351">
            <v>0</v>
          </cell>
        </row>
        <row r="2352">
          <cell r="B2352">
            <v>0</v>
          </cell>
          <cell r="O2352">
            <v>0</v>
          </cell>
          <cell r="P2352">
            <v>0</v>
          </cell>
          <cell r="S2352">
            <v>0</v>
          </cell>
          <cell r="V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N2352">
            <v>0</v>
          </cell>
          <cell r="AO2352">
            <v>0</v>
          </cell>
          <cell r="AP2352">
            <v>0</v>
          </cell>
          <cell r="BU2352">
            <v>0</v>
          </cell>
          <cell r="BV2352">
            <v>0</v>
          </cell>
          <cell r="BX2352">
            <v>0</v>
          </cell>
          <cell r="CV2352">
            <v>0</v>
          </cell>
          <cell r="CW2352">
            <v>0</v>
          </cell>
        </row>
        <row r="2353">
          <cell r="B2353">
            <v>0</v>
          </cell>
          <cell r="O2353">
            <v>0</v>
          </cell>
          <cell r="P2353">
            <v>0</v>
          </cell>
          <cell r="S2353">
            <v>0</v>
          </cell>
          <cell r="V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N2353">
            <v>0</v>
          </cell>
          <cell r="AO2353">
            <v>0</v>
          </cell>
          <cell r="AP2353">
            <v>0</v>
          </cell>
          <cell r="BU2353">
            <v>0</v>
          </cell>
          <cell r="BV2353">
            <v>0</v>
          </cell>
          <cell r="BX2353">
            <v>0</v>
          </cell>
          <cell r="CV2353">
            <v>0</v>
          </cell>
          <cell r="CW2353">
            <v>0</v>
          </cell>
        </row>
        <row r="2354">
          <cell r="B2354">
            <v>0</v>
          </cell>
          <cell r="O2354">
            <v>0</v>
          </cell>
          <cell r="P2354">
            <v>0</v>
          </cell>
          <cell r="S2354">
            <v>0</v>
          </cell>
          <cell r="V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N2354">
            <v>0</v>
          </cell>
          <cell r="AO2354">
            <v>0</v>
          </cell>
          <cell r="AP2354">
            <v>0</v>
          </cell>
          <cell r="BU2354">
            <v>0</v>
          </cell>
          <cell r="BV2354">
            <v>0</v>
          </cell>
          <cell r="BX2354">
            <v>0</v>
          </cell>
          <cell r="CV2354">
            <v>0</v>
          </cell>
          <cell r="CW2354">
            <v>0</v>
          </cell>
        </row>
        <row r="2355">
          <cell r="B2355">
            <v>0</v>
          </cell>
          <cell r="O2355">
            <v>0</v>
          </cell>
          <cell r="P2355">
            <v>0</v>
          </cell>
          <cell r="S2355">
            <v>0</v>
          </cell>
          <cell r="V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N2355">
            <v>0</v>
          </cell>
          <cell r="AO2355">
            <v>0</v>
          </cell>
          <cell r="AP2355">
            <v>0</v>
          </cell>
          <cell r="BU2355">
            <v>0</v>
          </cell>
          <cell r="BV2355">
            <v>0</v>
          </cell>
          <cell r="BX2355">
            <v>0</v>
          </cell>
          <cell r="CV2355">
            <v>0</v>
          </cell>
          <cell r="CW2355">
            <v>0</v>
          </cell>
        </row>
        <row r="2356">
          <cell r="B2356">
            <v>0</v>
          </cell>
          <cell r="O2356">
            <v>0</v>
          </cell>
          <cell r="P2356">
            <v>0</v>
          </cell>
          <cell r="S2356">
            <v>0</v>
          </cell>
          <cell r="V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N2356">
            <v>0</v>
          </cell>
          <cell r="AO2356">
            <v>0</v>
          </cell>
          <cell r="AP2356">
            <v>0</v>
          </cell>
          <cell r="BU2356">
            <v>0</v>
          </cell>
          <cell r="BV2356">
            <v>0</v>
          </cell>
          <cell r="BX2356">
            <v>0</v>
          </cell>
          <cell r="CV2356">
            <v>0</v>
          </cell>
          <cell r="CW2356">
            <v>0</v>
          </cell>
        </row>
        <row r="2357">
          <cell r="B2357">
            <v>0</v>
          </cell>
          <cell r="O2357">
            <v>0</v>
          </cell>
          <cell r="P2357">
            <v>0</v>
          </cell>
          <cell r="S2357">
            <v>0</v>
          </cell>
          <cell r="V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N2357">
            <v>0</v>
          </cell>
          <cell r="AO2357">
            <v>0</v>
          </cell>
          <cell r="AP2357">
            <v>0</v>
          </cell>
          <cell r="BU2357">
            <v>0</v>
          </cell>
          <cell r="BV2357">
            <v>0</v>
          </cell>
          <cell r="BX2357">
            <v>0</v>
          </cell>
          <cell r="CV2357">
            <v>0</v>
          </cell>
          <cell r="CW2357">
            <v>0</v>
          </cell>
        </row>
        <row r="2358">
          <cell r="B2358">
            <v>0</v>
          </cell>
          <cell r="O2358">
            <v>0</v>
          </cell>
          <cell r="P2358">
            <v>0</v>
          </cell>
          <cell r="S2358">
            <v>0</v>
          </cell>
          <cell r="V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N2358">
            <v>0</v>
          </cell>
          <cell r="AO2358">
            <v>0</v>
          </cell>
          <cell r="AP2358">
            <v>0</v>
          </cell>
          <cell r="BU2358">
            <v>0</v>
          </cell>
          <cell r="BV2358">
            <v>0</v>
          </cell>
          <cell r="BX2358">
            <v>0</v>
          </cell>
          <cell r="CV2358">
            <v>0</v>
          </cell>
          <cell r="CW2358">
            <v>0</v>
          </cell>
        </row>
        <row r="2359">
          <cell r="B2359">
            <v>0</v>
          </cell>
          <cell r="O2359">
            <v>0</v>
          </cell>
          <cell r="P2359">
            <v>0</v>
          </cell>
          <cell r="S2359">
            <v>0</v>
          </cell>
          <cell r="V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N2359">
            <v>0</v>
          </cell>
          <cell r="AO2359">
            <v>0</v>
          </cell>
          <cell r="AP2359">
            <v>0</v>
          </cell>
          <cell r="BU2359">
            <v>0</v>
          </cell>
          <cell r="BV2359">
            <v>0</v>
          </cell>
          <cell r="BX2359">
            <v>0</v>
          </cell>
          <cell r="CV2359">
            <v>0</v>
          </cell>
          <cell r="CW2359">
            <v>0</v>
          </cell>
        </row>
        <row r="2360">
          <cell r="B2360">
            <v>0</v>
          </cell>
          <cell r="O2360">
            <v>0</v>
          </cell>
          <cell r="P2360">
            <v>0</v>
          </cell>
          <cell r="S2360">
            <v>0</v>
          </cell>
          <cell r="V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N2360">
            <v>0</v>
          </cell>
          <cell r="AO2360">
            <v>0</v>
          </cell>
          <cell r="AP2360">
            <v>0</v>
          </cell>
          <cell r="BU2360">
            <v>0</v>
          </cell>
          <cell r="BV2360">
            <v>0</v>
          </cell>
          <cell r="BX2360">
            <v>0</v>
          </cell>
          <cell r="CV2360">
            <v>0</v>
          </cell>
          <cell r="CW2360">
            <v>0</v>
          </cell>
        </row>
        <row r="2361">
          <cell r="B2361">
            <v>0</v>
          </cell>
          <cell r="O2361">
            <v>0</v>
          </cell>
          <cell r="P2361">
            <v>0</v>
          </cell>
          <cell r="S2361">
            <v>0</v>
          </cell>
          <cell r="V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N2361">
            <v>0</v>
          </cell>
          <cell r="AO2361">
            <v>0</v>
          </cell>
          <cell r="AP2361">
            <v>0</v>
          </cell>
          <cell r="BU2361">
            <v>0</v>
          </cell>
          <cell r="BV2361">
            <v>0</v>
          </cell>
          <cell r="BX2361">
            <v>0</v>
          </cell>
          <cell r="CV2361">
            <v>0</v>
          </cell>
          <cell r="CW2361">
            <v>0</v>
          </cell>
        </row>
        <row r="2362">
          <cell r="B2362">
            <v>0</v>
          </cell>
          <cell r="O2362">
            <v>0</v>
          </cell>
          <cell r="P2362">
            <v>0</v>
          </cell>
          <cell r="S2362">
            <v>0</v>
          </cell>
          <cell r="V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N2362">
            <v>0</v>
          </cell>
          <cell r="AO2362">
            <v>0</v>
          </cell>
          <cell r="AP2362">
            <v>0</v>
          </cell>
          <cell r="BU2362">
            <v>0</v>
          </cell>
          <cell r="BV2362">
            <v>0</v>
          </cell>
          <cell r="BX2362">
            <v>0</v>
          </cell>
          <cell r="CV2362">
            <v>0</v>
          </cell>
          <cell r="CW2362">
            <v>0</v>
          </cell>
        </row>
        <row r="2363">
          <cell r="B2363">
            <v>0</v>
          </cell>
          <cell r="O2363">
            <v>0</v>
          </cell>
          <cell r="P2363">
            <v>0</v>
          </cell>
          <cell r="S2363">
            <v>0</v>
          </cell>
          <cell r="V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N2363">
            <v>0</v>
          </cell>
          <cell r="AO2363">
            <v>0</v>
          </cell>
          <cell r="AP2363">
            <v>0</v>
          </cell>
          <cell r="BU2363">
            <v>0</v>
          </cell>
          <cell r="BV2363">
            <v>0</v>
          </cell>
          <cell r="BX2363">
            <v>0</v>
          </cell>
          <cell r="CV2363">
            <v>0</v>
          </cell>
          <cell r="CW2363">
            <v>0</v>
          </cell>
        </row>
        <row r="2364">
          <cell r="B2364">
            <v>0</v>
          </cell>
          <cell r="O2364">
            <v>0</v>
          </cell>
          <cell r="P2364">
            <v>0</v>
          </cell>
          <cell r="S2364">
            <v>0</v>
          </cell>
          <cell r="V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N2364">
            <v>0</v>
          </cell>
          <cell r="AO2364">
            <v>0</v>
          </cell>
          <cell r="AP2364">
            <v>0</v>
          </cell>
          <cell r="BU2364">
            <v>0</v>
          </cell>
          <cell r="BV2364">
            <v>0</v>
          </cell>
          <cell r="BX2364">
            <v>0</v>
          </cell>
          <cell r="CV2364">
            <v>0</v>
          </cell>
          <cell r="CW2364">
            <v>0</v>
          </cell>
        </row>
        <row r="2365">
          <cell r="B2365">
            <v>0</v>
          </cell>
          <cell r="O2365">
            <v>0</v>
          </cell>
          <cell r="P2365">
            <v>0</v>
          </cell>
          <cell r="S2365">
            <v>0</v>
          </cell>
          <cell r="V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N2365">
            <v>0</v>
          </cell>
          <cell r="AO2365">
            <v>0</v>
          </cell>
          <cell r="AP2365">
            <v>0</v>
          </cell>
          <cell r="BU2365">
            <v>0</v>
          </cell>
          <cell r="BV2365">
            <v>0</v>
          </cell>
          <cell r="BX2365">
            <v>0</v>
          </cell>
          <cell r="CV2365">
            <v>0</v>
          </cell>
          <cell r="CW2365">
            <v>0</v>
          </cell>
        </row>
        <row r="2366">
          <cell r="B2366">
            <v>0</v>
          </cell>
          <cell r="O2366">
            <v>0</v>
          </cell>
          <cell r="P2366">
            <v>0</v>
          </cell>
          <cell r="S2366">
            <v>0</v>
          </cell>
          <cell r="V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N2366">
            <v>0</v>
          </cell>
          <cell r="AO2366">
            <v>0</v>
          </cell>
          <cell r="AP2366">
            <v>0</v>
          </cell>
          <cell r="BU2366">
            <v>0</v>
          </cell>
          <cell r="BV2366">
            <v>0</v>
          </cell>
          <cell r="BX2366">
            <v>0</v>
          </cell>
          <cell r="CV2366">
            <v>0</v>
          </cell>
          <cell r="CW2366">
            <v>0</v>
          </cell>
        </row>
        <row r="2367">
          <cell r="B2367">
            <v>0</v>
          </cell>
          <cell r="O2367">
            <v>0</v>
          </cell>
          <cell r="P2367">
            <v>0</v>
          </cell>
          <cell r="S2367">
            <v>0</v>
          </cell>
          <cell r="V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N2367">
            <v>0</v>
          </cell>
          <cell r="AO2367">
            <v>0</v>
          </cell>
          <cell r="AP2367">
            <v>0</v>
          </cell>
          <cell r="BU2367">
            <v>0</v>
          </cell>
          <cell r="BV2367">
            <v>0</v>
          </cell>
          <cell r="BX2367">
            <v>0</v>
          </cell>
          <cell r="CV2367">
            <v>0</v>
          </cell>
          <cell r="CW2367">
            <v>0</v>
          </cell>
        </row>
        <row r="2368">
          <cell r="B2368">
            <v>0</v>
          </cell>
          <cell r="O2368">
            <v>0</v>
          </cell>
          <cell r="P2368">
            <v>0</v>
          </cell>
          <cell r="S2368">
            <v>0</v>
          </cell>
          <cell r="V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N2368">
            <v>0</v>
          </cell>
          <cell r="AO2368">
            <v>0</v>
          </cell>
          <cell r="AP2368">
            <v>0</v>
          </cell>
          <cell r="BU2368">
            <v>0</v>
          </cell>
          <cell r="BV2368">
            <v>0</v>
          </cell>
          <cell r="BX2368">
            <v>0</v>
          </cell>
          <cell r="CV2368">
            <v>0</v>
          </cell>
          <cell r="CW2368">
            <v>0</v>
          </cell>
        </row>
        <row r="2369">
          <cell r="B2369">
            <v>0</v>
          </cell>
          <cell r="O2369">
            <v>0</v>
          </cell>
          <cell r="P2369">
            <v>0</v>
          </cell>
          <cell r="S2369">
            <v>0</v>
          </cell>
          <cell r="V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N2369">
            <v>0</v>
          </cell>
          <cell r="AO2369">
            <v>0</v>
          </cell>
          <cell r="AP2369">
            <v>0</v>
          </cell>
          <cell r="BU2369">
            <v>0</v>
          </cell>
          <cell r="BV2369">
            <v>0</v>
          </cell>
          <cell r="BX2369">
            <v>0</v>
          </cell>
          <cell r="CV2369">
            <v>0</v>
          </cell>
          <cell r="CW2369">
            <v>0</v>
          </cell>
        </row>
        <row r="2370">
          <cell r="B2370">
            <v>0</v>
          </cell>
          <cell r="O2370">
            <v>0</v>
          </cell>
          <cell r="P2370">
            <v>0</v>
          </cell>
          <cell r="S2370">
            <v>0</v>
          </cell>
          <cell r="V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N2370">
            <v>0</v>
          </cell>
          <cell r="AO2370">
            <v>0</v>
          </cell>
          <cell r="AP2370">
            <v>0</v>
          </cell>
          <cell r="BU2370">
            <v>0</v>
          </cell>
          <cell r="BV2370">
            <v>0</v>
          </cell>
          <cell r="BX2370">
            <v>0</v>
          </cell>
          <cell r="CV2370">
            <v>0</v>
          </cell>
          <cell r="CW2370">
            <v>0</v>
          </cell>
        </row>
        <row r="2371">
          <cell r="B2371">
            <v>0</v>
          </cell>
          <cell r="O2371">
            <v>0</v>
          </cell>
          <cell r="P2371">
            <v>0</v>
          </cell>
          <cell r="S2371">
            <v>0</v>
          </cell>
          <cell r="V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N2371">
            <v>0</v>
          </cell>
          <cell r="AO2371">
            <v>0</v>
          </cell>
          <cell r="AP2371">
            <v>0</v>
          </cell>
          <cell r="BU2371">
            <v>0</v>
          </cell>
          <cell r="BV2371">
            <v>0</v>
          </cell>
          <cell r="BX2371">
            <v>0</v>
          </cell>
          <cell r="CV2371">
            <v>0</v>
          </cell>
          <cell r="CW2371">
            <v>0</v>
          </cell>
        </row>
        <row r="2372">
          <cell r="B2372">
            <v>0</v>
          </cell>
          <cell r="O2372">
            <v>0</v>
          </cell>
          <cell r="P2372">
            <v>0</v>
          </cell>
          <cell r="S2372">
            <v>0</v>
          </cell>
          <cell r="V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N2372">
            <v>0</v>
          </cell>
          <cell r="AO2372">
            <v>0</v>
          </cell>
          <cell r="AP2372">
            <v>0</v>
          </cell>
          <cell r="BU2372">
            <v>0</v>
          </cell>
          <cell r="BV2372">
            <v>0</v>
          </cell>
          <cell r="BX2372">
            <v>0</v>
          </cell>
          <cell r="CV2372">
            <v>0</v>
          </cell>
          <cell r="CW2372">
            <v>0</v>
          </cell>
        </row>
        <row r="2373">
          <cell r="B2373">
            <v>0</v>
          </cell>
          <cell r="O2373">
            <v>0</v>
          </cell>
          <cell r="P2373">
            <v>0</v>
          </cell>
          <cell r="S2373">
            <v>0</v>
          </cell>
          <cell r="V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N2373">
            <v>0</v>
          </cell>
          <cell r="AO2373">
            <v>0</v>
          </cell>
          <cell r="AP2373">
            <v>0</v>
          </cell>
          <cell r="BU2373">
            <v>0</v>
          </cell>
          <cell r="BV2373">
            <v>0</v>
          </cell>
          <cell r="BX2373">
            <v>0</v>
          </cell>
          <cell r="CV2373">
            <v>0</v>
          </cell>
          <cell r="CW2373">
            <v>0</v>
          </cell>
        </row>
        <row r="2374">
          <cell r="B2374">
            <v>0</v>
          </cell>
          <cell r="O2374">
            <v>0</v>
          </cell>
          <cell r="P2374">
            <v>0</v>
          </cell>
          <cell r="S2374">
            <v>0</v>
          </cell>
          <cell r="V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N2374">
            <v>0</v>
          </cell>
          <cell r="AO2374">
            <v>0</v>
          </cell>
          <cell r="AP2374">
            <v>0</v>
          </cell>
          <cell r="BU2374">
            <v>0</v>
          </cell>
          <cell r="BV2374">
            <v>0</v>
          </cell>
          <cell r="BX2374">
            <v>0</v>
          </cell>
          <cell r="CV2374">
            <v>0</v>
          </cell>
          <cell r="CW2374">
            <v>0</v>
          </cell>
        </row>
        <row r="2375">
          <cell r="B2375">
            <v>0</v>
          </cell>
          <cell r="O2375">
            <v>0</v>
          </cell>
          <cell r="P2375">
            <v>0</v>
          </cell>
          <cell r="S2375">
            <v>0</v>
          </cell>
          <cell r="V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N2375">
            <v>0</v>
          </cell>
          <cell r="AO2375">
            <v>0</v>
          </cell>
          <cell r="AP2375">
            <v>0</v>
          </cell>
          <cell r="BU2375">
            <v>0</v>
          </cell>
          <cell r="BV2375">
            <v>0</v>
          </cell>
          <cell r="BX2375">
            <v>0</v>
          </cell>
          <cell r="CV2375">
            <v>0</v>
          </cell>
          <cell r="CW2375">
            <v>0</v>
          </cell>
        </row>
        <row r="2376">
          <cell r="B2376">
            <v>0</v>
          </cell>
          <cell r="O2376">
            <v>0</v>
          </cell>
          <cell r="P2376">
            <v>0</v>
          </cell>
          <cell r="S2376">
            <v>0</v>
          </cell>
          <cell r="V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N2376">
            <v>0</v>
          </cell>
          <cell r="AO2376">
            <v>0</v>
          </cell>
          <cell r="AP2376">
            <v>0</v>
          </cell>
          <cell r="BU2376">
            <v>0</v>
          </cell>
          <cell r="BV2376">
            <v>0</v>
          </cell>
          <cell r="BX2376">
            <v>0</v>
          </cell>
          <cell r="CV2376">
            <v>0</v>
          </cell>
          <cell r="CW2376">
            <v>0</v>
          </cell>
        </row>
        <row r="2377">
          <cell r="B2377">
            <v>0</v>
          </cell>
          <cell r="O2377">
            <v>0</v>
          </cell>
          <cell r="P2377">
            <v>0</v>
          </cell>
          <cell r="S2377">
            <v>0</v>
          </cell>
          <cell r="V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N2377">
            <v>0</v>
          </cell>
          <cell r="AO2377">
            <v>0</v>
          </cell>
          <cell r="AP2377">
            <v>0</v>
          </cell>
          <cell r="BU2377">
            <v>0</v>
          </cell>
          <cell r="BV2377">
            <v>0</v>
          </cell>
          <cell r="BX2377">
            <v>0</v>
          </cell>
          <cell r="CV2377">
            <v>0</v>
          </cell>
          <cell r="CW2377">
            <v>0</v>
          </cell>
        </row>
        <row r="2378">
          <cell r="B2378">
            <v>0</v>
          </cell>
          <cell r="O2378">
            <v>0</v>
          </cell>
          <cell r="P2378">
            <v>0</v>
          </cell>
          <cell r="S2378">
            <v>0</v>
          </cell>
          <cell r="V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N2378">
            <v>0</v>
          </cell>
          <cell r="AO2378">
            <v>0</v>
          </cell>
          <cell r="AP2378">
            <v>0</v>
          </cell>
          <cell r="BU2378">
            <v>0</v>
          </cell>
          <cell r="BV2378">
            <v>0</v>
          </cell>
          <cell r="BX2378">
            <v>0</v>
          </cell>
          <cell r="CV2378">
            <v>0</v>
          </cell>
          <cell r="CW2378">
            <v>0</v>
          </cell>
        </row>
        <row r="2379">
          <cell r="B2379">
            <v>0</v>
          </cell>
          <cell r="O2379">
            <v>0</v>
          </cell>
          <cell r="P2379">
            <v>0</v>
          </cell>
          <cell r="S2379">
            <v>0</v>
          </cell>
          <cell r="V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N2379">
            <v>0</v>
          </cell>
          <cell r="AO2379">
            <v>0</v>
          </cell>
          <cell r="AP2379">
            <v>0</v>
          </cell>
          <cell r="BU2379">
            <v>0</v>
          </cell>
          <cell r="BV2379">
            <v>0</v>
          </cell>
          <cell r="BX2379">
            <v>0</v>
          </cell>
          <cell r="CV2379">
            <v>0</v>
          </cell>
          <cell r="CW2379">
            <v>0</v>
          </cell>
        </row>
        <row r="2380">
          <cell r="B2380">
            <v>0</v>
          </cell>
          <cell r="O2380">
            <v>0</v>
          </cell>
          <cell r="P2380">
            <v>0</v>
          </cell>
          <cell r="S2380">
            <v>0</v>
          </cell>
          <cell r="V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N2380">
            <v>0</v>
          </cell>
          <cell r="AO2380">
            <v>0</v>
          </cell>
          <cell r="AP2380">
            <v>0</v>
          </cell>
          <cell r="BU2380">
            <v>0</v>
          </cell>
          <cell r="BV2380">
            <v>0</v>
          </cell>
          <cell r="BX2380">
            <v>0</v>
          </cell>
          <cell r="CV2380">
            <v>0</v>
          </cell>
          <cell r="CW2380">
            <v>0</v>
          </cell>
        </row>
        <row r="2381">
          <cell r="B2381">
            <v>0</v>
          </cell>
          <cell r="O2381">
            <v>0</v>
          </cell>
          <cell r="P2381">
            <v>0</v>
          </cell>
          <cell r="S2381">
            <v>0</v>
          </cell>
          <cell r="V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N2381">
            <v>0</v>
          </cell>
          <cell r="AO2381">
            <v>0</v>
          </cell>
          <cell r="AP2381">
            <v>0</v>
          </cell>
          <cell r="BU2381">
            <v>0</v>
          </cell>
          <cell r="BV2381">
            <v>0</v>
          </cell>
          <cell r="BX2381">
            <v>0</v>
          </cell>
          <cell r="CV2381">
            <v>0</v>
          </cell>
          <cell r="CW2381">
            <v>0</v>
          </cell>
        </row>
        <row r="2382">
          <cell r="B2382">
            <v>0</v>
          </cell>
          <cell r="O2382">
            <v>0</v>
          </cell>
          <cell r="P2382">
            <v>0</v>
          </cell>
          <cell r="S2382">
            <v>0</v>
          </cell>
          <cell r="V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N2382">
            <v>0</v>
          </cell>
          <cell r="AO2382">
            <v>0</v>
          </cell>
          <cell r="AP2382">
            <v>0</v>
          </cell>
          <cell r="BU2382">
            <v>0</v>
          </cell>
          <cell r="BV2382">
            <v>0</v>
          </cell>
          <cell r="BX2382">
            <v>0</v>
          </cell>
          <cell r="CV2382">
            <v>0</v>
          </cell>
          <cell r="CW2382">
            <v>0</v>
          </cell>
        </row>
        <row r="2383">
          <cell r="B2383">
            <v>0</v>
          </cell>
          <cell r="O2383">
            <v>0</v>
          </cell>
          <cell r="P2383">
            <v>0</v>
          </cell>
          <cell r="S2383">
            <v>0</v>
          </cell>
          <cell r="V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N2383">
            <v>0</v>
          </cell>
          <cell r="AO2383">
            <v>0</v>
          </cell>
          <cell r="AP2383">
            <v>0</v>
          </cell>
          <cell r="BU2383">
            <v>0</v>
          </cell>
          <cell r="BV2383">
            <v>0</v>
          </cell>
          <cell r="BX2383">
            <v>0</v>
          </cell>
          <cell r="CV2383">
            <v>0</v>
          </cell>
          <cell r="CW2383">
            <v>0</v>
          </cell>
        </row>
        <row r="2384">
          <cell r="B2384">
            <v>0</v>
          </cell>
          <cell r="O2384">
            <v>0</v>
          </cell>
          <cell r="P2384">
            <v>0</v>
          </cell>
          <cell r="S2384">
            <v>0</v>
          </cell>
          <cell r="V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N2384">
            <v>0</v>
          </cell>
          <cell r="AO2384">
            <v>0</v>
          </cell>
          <cell r="AP2384">
            <v>0</v>
          </cell>
          <cell r="BU2384">
            <v>0</v>
          </cell>
          <cell r="BV2384">
            <v>0</v>
          </cell>
          <cell r="BX2384">
            <v>0</v>
          </cell>
          <cell r="CV2384">
            <v>0</v>
          </cell>
          <cell r="CW2384">
            <v>0</v>
          </cell>
        </row>
        <row r="2385">
          <cell r="B2385">
            <v>0</v>
          </cell>
          <cell r="O2385">
            <v>0</v>
          </cell>
          <cell r="P2385">
            <v>0</v>
          </cell>
          <cell r="S2385">
            <v>0</v>
          </cell>
          <cell r="V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N2385">
            <v>0</v>
          </cell>
          <cell r="AO2385">
            <v>0</v>
          </cell>
          <cell r="AP2385">
            <v>0</v>
          </cell>
          <cell r="BU2385">
            <v>0</v>
          </cell>
          <cell r="BV2385">
            <v>0</v>
          </cell>
          <cell r="BX2385">
            <v>0</v>
          </cell>
          <cell r="CV2385">
            <v>0</v>
          </cell>
          <cell r="CW2385">
            <v>0</v>
          </cell>
        </row>
        <row r="2386">
          <cell r="B2386">
            <v>0</v>
          </cell>
          <cell r="O2386">
            <v>0</v>
          </cell>
          <cell r="P2386">
            <v>0</v>
          </cell>
          <cell r="S2386">
            <v>0</v>
          </cell>
          <cell r="V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N2386">
            <v>0</v>
          </cell>
          <cell r="AO2386">
            <v>0</v>
          </cell>
          <cell r="AP2386">
            <v>0</v>
          </cell>
          <cell r="BU2386">
            <v>0</v>
          </cell>
          <cell r="BV2386">
            <v>0</v>
          </cell>
          <cell r="BX2386">
            <v>0</v>
          </cell>
          <cell r="CV2386">
            <v>0</v>
          </cell>
          <cell r="CW2386">
            <v>0</v>
          </cell>
        </row>
        <row r="2387">
          <cell r="B2387">
            <v>0</v>
          </cell>
          <cell r="O2387">
            <v>0</v>
          </cell>
          <cell r="P2387">
            <v>0</v>
          </cell>
          <cell r="S2387">
            <v>0</v>
          </cell>
          <cell r="V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N2387">
            <v>0</v>
          </cell>
          <cell r="AO2387">
            <v>0</v>
          </cell>
          <cell r="AP2387">
            <v>0</v>
          </cell>
          <cell r="BU2387">
            <v>0</v>
          </cell>
          <cell r="BV2387">
            <v>0</v>
          </cell>
          <cell r="BX2387">
            <v>0</v>
          </cell>
          <cell r="CV2387">
            <v>0</v>
          </cell>
          <cell r="CW2387">
            <v>0</v>
          </cell>
        </row>
        <row r="2388">
          <cell r="B2388">
            <v>0</v>
          </cell>
          <cell r="O2388">
            <v>0</v>
          </cell>
          <cell r="P2388">
            <v>0</v>
          </cell>
          <cell r="S2388">
            <v>0</v>
          </cell>
          <cell r="V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N2388">
            <v>0</v>
          </cell>
          <cell r="AO2388">
            <v>0</v>
          </cell>
          <cell r="AP2388">
            <v>0</v>
          </cell>
          <cell r="BU2388">
            <v>0</v>
          </cell>
          <cell r="BV2388">
            <v>0</v>
          </cell>
          <cell r="BX2388">
            <v>0</v>
          </cell>
          <cell r="CV2388">
            <v>0</v>
          </cell>
          <cell r="CW2388">
            <v>0</v>
          </cell>
        </row>
        <row r="2389">
          <cell r="B2389">
            <v>0</v>
          </cell>
          <cell r="O2389">
            <v>0</v>
          </cell>
          <cell r="P2389">
            <v>0</v>
          </cell>
          <cell r="S2389">
            <v>0</v>
          </cell>
          <cell r="V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N2389">
            <v>0</v>
          </cell>
          <cell r="AO2389">
            <v>0</v>
          </cell>
          <cell r="AP2389">
            <v>0</v>
          </cell>
          <cell r="BU2389">
            <v>0</v>
          </cell>
          <cell r="BV2389">
            <v>0</v>
          </cell>
          <cell r="BX2389">
            <v>0</v>
          </cell>
          <cell r="CV2389">
            <v>0</v>
          </cell>
          <cell r="CW2389">
            <v>0</v>
          </cell>
        </row>
        <row r="2390">
          <cell r="B2390">
            <v>0</v>
          </cell>
          <cell r="O2390">
            <v>0</v>
          </cell>
          <cell r="P2390">
            <v>0</v>
          </cell>
          <cell r="S2390">
            <v>0</v>
          </cell>
          <cell r="V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N2390">
            <v>0</v>
          </cell>
          <cell r="AO2390">
            <v>0</v>
          </cell>
          <cell r="AP2390">
            <v>0</v>
          </cell>
          <cell r="BU2390">
            <v>0</v>
          </cell>
          <cell r="BV2390">
            <v>0</v>
          </cell>
          <cell r="BX2390">
            <v>0</v>
          </cell>
          <cell r="CV2390">
            <v>0</v>
          </cell>
          <cell r="CW2390">
            <v>0</v>
          </cell>
        </row>
        <row r="2391">
          <cell r="B2391">
            <v>0</v>
          </cell>
          <cell r="O2391">
            <v>0</v>
          </cell>
          <cell r="P2391">
            <v>0</v>
          </cell>
          <cell r="S2391">
            <v>0</v>
          </cell>
          <cell r="V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N2391">
            <v>0</v>
          </cell>
          <cell r="AO2391">
            <v>0</v>
          </cell>
          <cell r="AP2391">
            <v>0</v>
          </cell>
          <cell r="BU2391">
            <v>0</v>
          </cell>
          <cell r="BV2391">
            <v>0</v>
          </cell>
          <cell r="BX2391">
            <v>0</v>
          </cell>
          <cell r="CV2391">
            <v>0</v>
          </cell>
          <cell r="CW2391">
            <v>0</v>
          </cell>
        </row>
        <row r="2392">
          <cell r="B2392">
            <v>0</v>
          </cell>
          <cell r="O2392">
            <v>0</v>
          </cell>
          <cell r="P2392">
            <v>0</v>
          </cell>
          <cell r="S2392">
            <v>0</v>
          </cell>
          <cell r="V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N2392">
            <v>0</v>
          </cell>
          <cell r="AO2392">
            <v>0</v>
          </cell>
          <cell r="AP2392">
            <v>0</v>
          </cell>
          <cell r="BU2392">
            <v>0</v>
          </cell>
          <cell r="BV2392">
            <v>0</v>
          </cell>
          <cell r="BX2392">
            <v>0</v>
          </cell>
          <cell r="CV2392">
            <v>0</v>
          </cell>
          <cell r="CW2392">
            <v>0</v>
          </cell>
        </row>
        <row r="2393">
          <cell r="B2393">
            <v>0</v>
          </cell>
          <cell r="O2393">
            <v>0</v>
          </cell>
          <cell r="P2393">
            <v>0</v>
          </cell>
          <cell r="S2393">
            <v>0</v>
          </cell>
          <cell r="V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N2393">
            <v>0</v>
          </cell>
          <cell r="AO2393">
            <v>0</v>
          </cell>
          <cell r="AP2393">
            <v>0</v>
          </cell>
          <cell r="BU2393">
            <v>0</v>
          </cell>
          <cell r="BV2393">
            <v>0</v>
          </cell>
          <cell r="BX2393">
            <v>0</v>
          </cell>
          <cell r="CV2393">
            <v>0</v>
          </cell>
          <cell r="CW2393">
            <v>0</v>
          </cell>
        </row>
        <row r="2394">
          <cell r="B2394">
            <v>0</v>
          </cell>
          <cell r="O2394">
            <v>0</v>
          </cell>
          <cell r="P2394">
            <v>0</v>
          </cell>
          <cell r="S2394">
            <v>0</v>
          </cell>
          <cell r="V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N2394">
            <v>0</v>
          </cell>
          <cell r="AO2394">
            <v>0</v>
          </cell>
          <cell r="AP2394">
            <v>0</v>
          </cell>
          <cell r="BU2394">
            <v>0</v>
          </cell>
          <cell r="BV2394">
            <v>0</v>
          </cell>
          <cell r="BX2394">
            <v>0</v>
          </cell>
          <cell r="CV2394">
            <v>0</v>
          </cell>
          <cell r="CW2394">
            <v>0</v>
          </cell>
        </row>
        <row r="2395">
          <cell r="B2395">
            <v>0</v>
          </cell>
          <cell r="O2395">
            <v>0</v>
          </cell>
          <cell r="P2395">
            <v>0</v>
          </cell>
          <cell r="S2395">
            <v>0</v>
          </cell>
          <cell r="V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N2395">
            <v>0</v>
          </cell>
          <cell r="AO2395">
            <v>0</v>
          </cell>
          <cell r="AP2395">
            <v>0</v>
          </cell>
          <cell r="BU2395">
            <v>0</v>
          </cell>
          <cell r="BV2395">
            <v>0</v>
          </cell>
          <cell r="BX2395">
            <v>0</v>
          </cell>
          <cell r="CV2395">
            <v>0</v>
          </cell>
          <cell r="CW2395">
            <v>0</v>
          </cell>
        </row>
        <row r="2396">
          <cell r="B2396">
            <v>0</v>
          </cell>
          <cell r="O2396">
            <v>0</v>
          </cell>
          <cell r="P2396">
            <v>0</v>
          </cell>
          <cell r="S2396">
            <v>0</v>
          </cell>
          <cell r="V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N2396">
            <v>0</v>
          </cell>
          <cell r="AO2396">
            <v>0</v>
          </cell>
          <cell r="AP2396">
            <v>0</v>
          </cell>
          <cell r="BU2396">
            <v>0</v>
          </cell>
          <cell r="BV2396">
            <v>0</v>
          </cell>
          <cell r="BX2396">
            <v>0</v>
          </cell>
          <cell r="CV2396">
            <v>0</v>
          </cell>
          <cell r="CW2396">
            <v>0</v>
          </cell>
        </row>
        <row r="2397">
          <cell r="B2397">
            <v>0</v>
          </cell>
          <cell r="O2397">
            <v>0</v>
          </cell>
          <cell r="P2397">
            <v>0</v>
          </cell>
          <cell r="S2397">
            <v>0</v>
          </cell>
          <cell r="V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N2397">
            <v>0</v>
          </cell>
          <cell r="AO2397">
            <v>0</v>
          </cell>
          <cell r="AP2397">
            <v>0</v>
          </cell>
          <cell r="BU2397">
            <v>0</v>
          </cell>
          <cell r="BV2397">
            <v>0</v>
          </cell>
          <cell r="BX2397">
            <v>0</v>
          </cell>
          <cell r="CV2397">
            <v>0</v>
          </cell>
          <cell r="CW2397">
            <v>0</v>
          </cell>
        </row>
        <row r="2398">
          <cell r="B2398">
            <v>0</v>
          </cell>
          <cell r="O2398">
            <v>0</v>
          </cell>
          <cell r="P2398">
            <v>0</v>
          </cell>
          <cell r="S2398">
            <v>0</v>
          </cell>
          <cell r="V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N2398">
            <v>0</v>
          </cell>
          <cell r="AO2398">
            <v>0</v>
          </cell>
          <cell r="AP2398">
            <v>0</v>
          </cell>
          <cell r="BU2398">
            <v>0</v>
          </cell>
          <cell r="BV2398">
            <v>0</v>
          </cell>
          <cell r="BX2398">
            <v>0</v>
          </cell>
          <cell r="CV2398">
            <v>0</v>
          </cell>
          <cell r="CW2398">
            <v>0</v>
          </cell>
        </row>
        <row r="2399">
          <cell r="B2399">
            <v>0</v>
          </cell>
          <cell r="O2399">
            <v>0</v>
          </cell>
          <cell r="P2399">
            <v>0</v>
          </cell>
          <cell r="S2399">
            <v>0</v>
          </cell>
          <cell r="V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N2399">
            <v>0</v>
          </cell>
          <cell r="AO2399">
            <v>0</v>
          </cell>
          <cell r="AP2399">
            <v>0</v>
          </cell>
          <cell r="BU2399">
            <v>0</v>
          </cell>
          <cell r="BV2399">
            <v>0</v>
          </cell>
          <cell r="BX2399">
            <v>0</v>
          </cell>
          <cell r="CV2399">
            <v>0</v>
          </cell>
          <cell r="CW2399">
            <v>0</v>
          </cell>
        </row>
        <row r="2400">
          <cell r="B2400">
            <v>0</v>
          </cell>
          <cell r="O2400">
            <v>0</v>
          </cell>
          <cell r="P2400">
            <v>0</v>
          </cell>
          <cell r="S2400">
            <v>0</v>
          </cell>
          <cell r="V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N2400">
            <v>0</v>
          </cell>
          <cell r="AO2400">
            <v>0</v>
          </cell>
          <cell r="AP2400">
            <v>0</v>
          </cell>
          <cell r="BU2400">
            <v>0</v>
          </cell>
          <cell r="BV2400">
            <v>0</v>
          </cell>
          <cell r="BX2400">
            <v>0</v>
          </cell>
          <cell r="CV2400">
            <v>0</v>
          </cell>
          <cell r="CW2400">
            <v>0</v>
          </cell>
        </row>
        <row r="2401">
          <cell r="B2401">
            <v>0</v>
          </cell>
          <cell r="O2401">
            <v>0</v>
          </cell>
          <cell r="P2401">
            <v>0</v>
          </cell>
          <cell r="S2401">
            <v>0</v>
          </cell>
          <cell r="V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N2401">
            <v>0</v>
          </cell>
          <cell r="AO2401">
            <v>0</v>
          </cell>
          <cell r="AP2401">
            <v>0</v>
          </cell>
          <cell r="BU2401">
            <v>0</v>
          </cell>
          <cell r="BV2401">
            <v>0</v>
          </cell>
          <cell r="BX2401">
            <v>0</v>
          </cell>
          <cell r="CV2401">
            <v>0</v>
          </cell>
          <cell r="CW2401">
            <v>0</v>
          </cell>
        </row>
        <row r="2402">
          <cell r="B2402">
            <v>0</v>
          </cell>
          <cell r="O2402">
            <v>0</v>
          </cell>
          <cell r="P2402">
            <v>0</v>
          </cell>
          <cell r="S2402">
            <v>0</v>
          </cell>
          <cell r="V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N2402">
            <v>0</v>
          </cell>
          <cell r="AO2402">
            <v>0</v>
          </cell>
          <cell r="AP2402">
            <v>0</v>
          </cell>
          <cell r="BU2402">
            <v>0</v>
          </cell>
          <cell r="BV2402">
            <v>0</v>
          </cell>
          <cell r="BX2402">
            <v>0</v>
          </cell>
          <cell r="CV2402">
            <v>0</v>
          </cell>
          <cell r="CW2402">
            <v>0</v>
          </cell>
        </row>
        <row r="2403">
          <cell r="B2403">
            <v>0</v>
          </cell>
          <cell r="O2403">
            <v>0</v>
          </cell>
          <cell r="P2403">
            <v>0</v>
          </cell>
          <cell r="S2403">
            <v>0</v>
          </cell>
          <cell r="V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N2403">
            <v>0</v>
          </cell>
          <cell r="AO2403">
            <v>0</v>
          </cell>
          <cell r="AP2403">
            <v>0</v>
          </cell>
          <cell r="BU2403">
            <v>0</v>
          </cell>
          <cell r="BV2403">
            <v>0</v>
          </cell>
          <cell r="BX2403">
            <v>0</v>
          </cell>
          <cell r="CV2403">
            <v>0</v>
          </cell>
          <cell r="CW2403">
            <v>0</v>
          </cell>
        </row>
        <row r="2404">
          <cell r="B2404">
            <v>0</v>
          </cell>
          <cell r="O2404">
            <v>0</v>
          </cell>
          <cell r="P2404">
            <v>0</v>
          </cell>
          <cell r="S2404">
            <v>0</v>
          </cell>
          <cell r="V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N2404">
            <v>0</v>
          </cell>
          <cell r="AO2404">
            <v>0</v>
          </cell>
          <cell r="AP2404">
            <v>0</v>
          </cell>
          <cell r="BU2404">
            <v>0</v>
          </cell>
          <cell r="BV2404">
            <v>0</v>
          </cell>
          <cell r="BX2404">
            <v>0</v>
          </cell>
          <cell r="CV2404">
            <v>0</v>
          </cell>
          <cell r="CW2404">
            <v>0</v>
          </cell>
        </row>
        <row r="2405">
          <cell r="B2405">
            <v>0</v>
          </cell>
          <cell r="O2405">
            <v>0</v>
          </cell>
          <cell r="P2405">
            <v>0</v>
          </cell>
          <cell r="S2405">
            <v>0</v>
          </cell>
          <cell r="V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N2405">
            <v>0</v>
          </cell>
          <cell r="AO2405">
            <v>0</v>
          </cell>
          <cell r="AP2405">
            <v>0</v>
          </cell>
          <cell r="BU2405">
            <v>0</v>
          </cell>
          <cell r="BV2405">
            <v>0</v>
          </cell>
          <cell r="BX2405">
            <v>0</v>
          </cell>
          <cell r="CV2405">
            <v>0</v>
          </cell>
          <cell r="CW2405">
            <v>0</v>
          </cell>
        </row>
        <row r="2406">
          <cell r="B2406">
            <v>0</v>
          </cell>
          <cell r="O2406">
            <v>0</v>
          </cell>
          <cell r="P2406">
            <v>0</v>
          </cell>
          <cell r="S2406">
            <v>0</v>
          </cell>
          <cell r="V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N2406">
            <v>0</v>
          </cell>
          <cell r="AO2406">
            <v>0</v>
          </cell>
          <cell r="AP2406">
            <v>0</v>
          </cell>
          <cell r="BU2406">
            <v>0</v>
          </cell>
          <cell r="BV2406">
            <v>0</v>
          </cell>
          <cell r="BX2406">
            <v>0</v>
          </cell>
          <cell r="CV2406">
            <v>0</v>
          </cell>
          <cell r="CW2406">
            <v>0</v>
          </cell>
        </row>
        <row r="2407">
          <cell r="B2407">
            <v>0</v>
          </cell>
          <cell r="O2407">
            <v>0</v>
          </cell>
          <cell r="P2407">
            <v>0</v>
          </cell>
          <cell r="S2407">
            <v>0</v>
          </cell>
          <cell r="V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N2407">
            <v>0</v>
          </cell>
          <cell r="AO2407">
            <v>0</v>
          </cell>
          <cell r="AP2407">
            <v>0</v>
          </cell>
          <cell r="BU2407">
            <v>0</v>
          </cell>
          <cell r="BV2407">
            <v>0</v>
          </cell>
          <cell r="BX2407">
            <v>0</v>
          </cell>
          <cell r="CV2407">
            <v>0</v>
          </cell>
          <cell r="CW2407">
            <v>0</v>
          </cell>
        </row>
        <row r="2408">
          <cell r="B2408">
            <v>0</v>
          </cell>
          <cell r="O2408">
            <v>0</v>
          </cell>
          <cell r="P2408">
            <v>0</v>
          </cell>
          <cell r="S2408">
            <v>0</v>
          </cell>
          <cell r="V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N2408">
            <v>0</v>
          </cell>
          <cell r="AO2408">
            <v>0</v>
          </cell>
          <cell r="AP2408">
            <v>0</v>
          </cell>
          <cell r="BU2408">
            <v>0</v>
          </cell>
          <cell r="BV2408">
            <v>0</v>
          </cell>
          <cell r="BX2408">
            <v>0</v>
          </cell>
          <cell r="CV2408">
            <v>0</v>
          </cell>
          <cell r="CW2408">
            <v>0</v>
          </cell>
        </row>
        <row r="2409">
          <cell r="B2409">
            <v>0</v>
          </cell>
          <cell r="O2409">
            <v>0</v>
          </cell>
          <cell r="P2409">
            <v>0</v>
          </cell>
          <cell r="S2409">
            <v>0</v>
          </cell>
          <cell r="V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N2409">
            <v>0</v>
          </cell>
          <cell r="AO2409">
            <v>0</v>
          </cell>
          <cell r="AP2409">
            <v>0</v>
          </cell>
          <cell r="BU2409">
            <v>0</v>
          </cell>
          <cell r="BV2409">
            <v>0</v>
          </cell>
          <cell r="BX2409">
            <v>0</v>
          </cell>
          <cell r="CV2409">
            <v>0</v>
          </cell>
          <cell r="CW2409">
            <v>0</v>
          </cell>
        </row>
        <row r="2410">
          <cell r="B2410">
            <v>0</v>
          </cell>
          <cell r="O2410">
            <v>0</v>
          </cell>
          <cell r="P2410">
            <v>0</v>
          </cell>
          <cell r="S2410">
            <v>0</v>
          </cell>
          <cell r="V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N2410">
            <v>0</v>
          </cell>
          <cell r="AO2410">
            <v>0</v>
          </cell>
          <cell r="AP2410">
            <v>0</v>
          </cell>
          <cell r="BU2410">
            <v>0</v>
          </cell>
          <cell r="BV2410">
            <v>0</v>
          </cell>
          <cell r="BX2410">
            <v>0</v>
          </cell>
          <cell r="CV2410">
            <v>0</v>
          </cell>
          <cell r="CW2410">
            <v>0</v>
          </cell>
        </row>
        <row r="2411">
          <cell r="B2411">
            <v>0</v>
          </cell>
          <cell r="O2411">
            <v>0</v>
          </cell>
          <cell r="P2411">
            <v>0</v>
          </cell>
          <cell r="S2411">
            <v>0</v>
          </cell>
          <cell r="V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N2411">
            <v>0</v>
          </cell>
          <cell r="AO2411">
            <v>0</v>
          </cell>
          <cell r="AP2411">
            <v>0</v>
          </cell>
          <cell r="BU2411">
            <v>0</v>
          </cell>
          <cell r="BV2411">
            <v>0</v>
          </cell>
          <cell r="BX2411">
            <v>0</v>
          </cell>
          <cell r="CV2411">
            <v>0</v>
          </cell>
          <cell r="CW2411">
            <v>0</v>
          </cell>
        </row>
        <row r="2412">
          <cell r="B2412">
            <v>0</v>
          </cell>
          <cell r="O2412">
            <v>0</v>
          </cell>
          <cell r="P2412">
            <v>0</v>
          </cell>
          <cell r="S2412">
            <v>0</v>
          </cell>
          <cell r="V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N2412">
            <v>0</v>
          </cell>
          <cell r="AO2412">
            <v>0</v>
          </cell>
          <cell r="AP2412">
            <v>0</v>
          </cell>
          <cell r="BU2412">
            <v>0</v>
          </cell>
          <cell r="BV2412">
            <v>0</v>
          </cell>
          <cell r="BX2412">
            <v>0</v>
          </cell>
          <cell r="CV2412">
            <v>0</v>
          </cell>
          <cell r="CW2412">
            <v>0</v>
          </cell>
        </row>
        <row r="2413">
          <cell r="B2413">
            <v>0</v>
          </cell>
          <cell r="O2413">
            <v>0</v>
          </cell>
          <cell r="P2413">
            <v>0</v>
          </cell>
          <cell r="S2413">
            <v>0</v>
          </cell>
          <cell r="V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N2413">
            <v>0</v>
          </cell>
          <cell r="AO2413">
            <v>0</v>
          </cell>
          <cell r="AP2413">
            <v>0</v>
          </cell>
          <cell r="BU2413">
            <v>0</v>
          </cell>
          <cell r="BV2413">
            <v>0</v>
          </cell>
          <cell r="BX2413">
            <v>0</v>
          </cell>
          <cell r="CV2413">
            <v>0</v>
          </cell>
          <cell r="CW2413">
            <v>0</v>
          </cell>
        </row>
        <row r="2414">
          <cell r="B2414">
            <v>0</v>
          </cell>
          <cell r="O2414">
            <v>0</v>
          </cell>
          <cell r="P2414">
            <v>0</v>
          </cell>
          <cell r="S2414">
            <v>0</v>
          </cell>
          <cell r="V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N2414">
            <v>0</v>
          </cell>
          <cell r="AO2414">
            <v>0</v>
          </cell>
          <cell r="AP2414">
            <v>0</v>
          </cell>
          <cell r="BU2414">
            <v>0</v>
          </cell>
          <cell r="BV2414">
            <v>0</v>
          </cell>
          <cell r="BX2414">
            <v>0</v>
          </cell>
          <cell r="CV2414">
            <v>0</v>
          </cell>
          <cell r="CW2414">
            <v>0</v>
          </cell>
        </row>
        <row r="2415">
          <cell r="B2415">
            <v>0</v>
          </cell>
          <cell r="O2415">
            <v>0</v>
          </cell>
          <cell r="P2415">
            <v>0</v>
          </cell>
          <cell r="S2415">
            <v>0</v>
          </cell>
          <cell r="V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N2415">
            <v>0</v>
          </cell>
          <cell r="AO2415">
            <v>0</v>
          </cell>
          <cell r="AP2415">
            <v>0</v>
          </cell>
          <cell r="BU2415">
            <v>0</v>
          </cell>
          <cell r="BV2415">
            <v>0</v>
          </cell>
          <cell r="BX2415">
            <v>0</v>
          </cell>
          <cell r="CV2415">
            <v>0</v>
          </cell>
          <cell r="CW2415">
            <v>0</v>
          </cell>
        </row>
        <row r="2416">
          <cell r="B2416">
            <v>0</v>
          </cell>
          <cell r="O2416">
            <v>0</v>
          </cell>
          <cell r="P2416">
            <v>0</v>
          </cell>
          <cell r="S2416">
            <v>0</v>
          </cell>
          <cell r="V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N2416">
            <v>0</v>
          </cell>
          <cell r="AO2416">
            <v>0</v>
          </cell>
          <cell r="AP2416">
            <v>0</v>
          </cell>
          <cell r="BU2416">
            <v>0</v>
          </cell>
          <cell r="BV2416">
            <v>0</v>
          </cell>
          <cell r="BX2416">
            <v>0</v>
          </cell>
          <cell r="CV2416">
            <v>0</v>
          </cell>
          <cell r="CW2416">
            <v>0</v>
          </cell>
        </row>
        <row r="2417">
          <cell r="B2417">
            <v>0</v>
          </cell>
          <cell r="O2417">
            <v>0</v>
          </cell>
          <cell r="P2417">
            <v>0</v>
          </cell>
          <cell r="S2417">
            <v>0</v>
          </cell>
          <cell r="V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N2417">
            <v>0</v>
          </cell>
          <cell r="AO2417">
            <v>0</v>
          </cell>
          <cell r="AP2417">
            <v>0</v>
          </cell>
          <cell r="BU2417">
            <v>0</v>
          </cell>
          <cell r="BV2417">
            <v>0</v>
          </cell>
          <cell r="BX2417">
            <v>0</v>
          </cell>
          <cell r="CV2417">
            <v>0</v>
          </cell>
          <cell r="CW2417">
            <v>0</v>
          </cell>
        </row>
        <row r="2418">
          <cell r="B2418">
            <v>0</v>
          </cell>
          <cell r="O2418">
            <v>0</v>
          </cell>
          <cell r="P2418">
            <v>0</v>
          </cell>
          <cell r="S2418">
            <v>0</v>
          </cell>
          <cell r="V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N2418">
            <v>0</v>
          </cell>
          <cell r="AO2418">
            <v>0</v>
          </cell>
          <cell r="AP2418">
            <v>0</v>
          </cell>
          <cell r="BU2418">
            <v>0</v>
          </cell>
          <cell r="BV2418">
            <v>0</v>
          </cell>
          <cell r="BX2418">
            <v>0</v>
          </cell>
          <cell r="CV2418">
            <v>0</v>
          </cell>
          <cell r="CW2418">
            <v>0</v>
          </cell>
        </row>
        <row r="2419">
          <cell r="B2419">
            <v>0</v>
          </cell>
          <cell r="O2419">
            <v>0</v>
          </cell>
          <cell r="P2419">
            <v>0</v>
          </cell>
          <cell r="S2419">
            <v>0</v>
          </cell>
          <cell r="V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N2419">
            <v>0</v>
          </cell>
          <cell r="AO2419">
            <v>0</v>
          </cell>
          <cell r="AP2419">
            <v>0</v>
          </cell>
          <cell r="BU2419">
            <v>0</v>
          </cell>
          <cell r="BV2419">
            <v>0</v>
          </cell>
          <cell r="BX2419">
            <v>0</v>
          </cell>
          <cell r="CV2419">
            <v>0</v>
          </cell>
          <cell r="CW2419">
            <v>0</v>
          </cell>
        </row>
        <row r="2420">
          <cell r="B2420">
            <v>0</v>
          </cell>
          <cell r="O2420">
            <v>0</v>
          </cell>
          <cell r="P2420">
            <v>0</v>
          </cell>
          <cell r="S2420">
            <v>0</v>
          </cell>
          <cell r="V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N2420">
            <v>0</v>
          </cell>
          <cell r="AO2420">
            <v>0</v>
          </cell>
          <cell r="AP2420">
            <v>0</v>
          </cell>
          <cell r="BU2420">
            <v>0</v>
          </cell>
          <cell r="BV2420">
            <v>0</v>
          </cell>
          <cell r="BX2420">
            <v>0</v>
          </cell>
          <cell r="CV2420">
            <v>0</v>
          </cell>
          <cell r="CW2420">
            <v>0</v>
          </cell>
        </row>
        <row r="2421">
          <cell r="B2421">
            <v>0</v>
          </cell>
          <cell r="O2421">
            <v>0</v>
          </cell>
          <cell r="P2421">
            <v>0</v>
          </cell>
          <cell r="S2421">
            <v>0</v>
          </cell>
          <cell r="V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N2421">
            <v>0</v>
          </cell>
          <cell r="AO2421">
            <v>0</v>
          </cell>
          <cell r="AP2421">
            <v>0</v>
          </cell>
          <cell r="BU2421">
            <v>0</v>
          </cell>
          <cell r="BV2421">
            <v>0</v>
          </cell>
          <cell r="BX2421">
            <v>0</v>
          </cell>
          <cell r="CV2421">
            <v>0</v>
          </cell>
          <cell r="CW2421">
            <v>0</v>
          </cell>
        </row>
        <row r="2422">
          <cell r="B2422">
            <v>0</v>
          </cell>
          <cell r="O2422">
            <v>0</v>
          </cell>
          <cell r="P2422">
            <v>0</v>
          </cell>
          <cell r="S2422">
            <v>0</v>
          </cell>
          <cell r="V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N2422">
            <v>0</v>
          </cell>
          <cell r="AO2422">
            <v>0</v>
          </cell>
          <cell r="AP2422">
            <v>0</v>
          </cell>
          <cell r="BU2422">
            <v>0</v>
          </cell>
          <cell r="BV2422">
            <v>0</v>
          </cell>
          <cell r="BX2422">
            <v>0</v>
          </cell>
          <cell r="CV2422">
            <v>0</v>
          </cell>
          <cell r="CW2422">
            <v>0</v>
          </cell>
        </row>
        <row r="2423">
          <cell r="B2423">
            <v>0</v>
          </cell>
          <cell r="O2423">
            <v>0</v>
          </cell>
          <cell r="P2423">
            <v>0</v>
          </cell>
          <cell r="S2423">
            <v>0</v>
          </cell>
          <cell r="V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N2423">
            <v>0</v>
          </cell>
          <cell r="AO2423">
            <v>0</v>
          </cell>
          <cell r="AP2423">
            <v>0</v>
          </cell>
          <cell r="BU2423">
            <v>0</v>
          </cell>
          <cell r="BV2423">
            <v>0</v>
          </cell>
          <cell r="BX2423">
            <v>0</v>
          </cell>
          <cell r="CV2423">
            <v>0</v>
          </cell>
          <cell r="CW2423">
            <v>0</v>
          </cell>
        </row>
        <row r="2424">
          <cell r="B2424">
            <v>0</v>
          </cell>
          <cell r="O2424">
            <v>0</v>
          </cell>
          <cell r="P2424">
            <v>0</v>
          </cell>
          <cell r="S2424">
            <v>0</v>
          </cell>
          <cell r="V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N2424">
            <v>0</v>
          </cell>
          <cell r="AO2424">
            <v>0</v>
          </cell>
          <cell r="AP2424">
            <v>0</v>
          </cell>
          <cell r="BU2424">
            <v>0</v>
          </cell>
          <cell r="BV2424">
            <v>0</v>
          </cell>
          <cell r="BX2424">
            <v>0</v>
          </cell>
          <cell r="CV2424">
            <v>0</v>
          </cell>
          <cell r="CW2424">
            <v>0</v>
          </cell>
        </row>
        <row r="2425">
          <cell r="B2425">
            <v>0</v>
          </cell>
          <cell r="O2425">
            <v>0</v>
          </cell>
          <cell r="P2425">
            <v>0</v>
          </cell>
          <cell r="S2425">
            <v>0</v>
          </cell>
          <cell r="V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N2425">
            <v>0</v>
          </cell>
          <cell r="AO2425">
            <v>0</v>
          </cell>
          <cell r="AP2425">
            <v>0</v>
          </cell>
          <cell r="BU2425">
            <v>0</v>
          </cell>
          <cell r="BV2425">
            <v>0</v>
          </cell>
          <cell r="BX2425">
            <v>0</v>
          </cell>
          <cell r="CV2425">
            <v>0</v>
          </cell>
          <cell r="CW2425">
            <v>0</v>
          </cell>
        </row>
        <row r="2426">
          <cell r="B2426">
            <v>0</v>
          </cell>
          <cell r="O2426">
            <v>0</v>
          </cell>
          <cell r="P2426">
            <v>0</v>
          </cell>
          <cell r="S2426">
            <v>0</v>
          </cell>
          <cell r="V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N2426">
            <v>0</v>
          </cell>
          <cell r="AO2426">
            <v>0</v>
          </cell>
          <cell r="AP2426">
            <v>0</v>
          </cell>
          <cell r="BU2426">
            <v>0</v>
          </cell>
          <cell r="BV2426">
            <v>0</v>
          </cell>
          <cell r="BX2426">
            <v>0</v>
          </cell>
          <cell r="CV2426">
            <v>0</v>
          </cell>
          <cell r="CW2426">
            <v>0</v>
          </cell>
        </row>
        <row r="2427">
          <cell r="B2427">
            <v>0</v>
          </cell>
          <cell r="O2427">
            <v>0</v>
          </cell>
          <cell r="P2427">
            <v>0</v>
          </cell>
          <cell r="S2427">
            <v>0</v>
          </cell>
          <cell r="V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N2427">
            <v>0</v>
          </cell>
          <cell r="AO2427">
            <v>0</v>
          </cell>
          <cell r="AP2427">
            <v>0</v>
          </cell>
          <cell r="BU2427">
            <v>0</v>
          </cell>
          <cell r="BV2427">
            <v>0</v>
          </cell>
          <cell r="BX2427">
            <v>0</v>
          </cell>
          <cell r="CV2427">
            <v>0</v>
          </cell>
          <cell r="CW2427">
            <v>0</v>
          </cell>
        </row>
        <row r="2428">
          <cell r="B2428">
            <v>0</v>
          </cell>
          <cell r="O2428">
            <v>0</v>
          </cell>
          <cell r="P2428">
            <v>0</v>
          </cell>
          <cell r="S2428">
            <v>0</v>
          </cell>
          <cell r="V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N2428">
            <v>0</v>
          </cell>
          <cell r="AO2428">
            <v>0</v>
          </cell>
          <cell r="AP2428">
            <v>0</v>
          </cell>
          <cell r="BU2428">
            <v>0</v>
          </cell>
          <cell r="BV2428">
            <v>0</v>
          </cell>
          <cell r="BX2428">
            <v>0</v>
          </cell>
          <cell r="CV2428">
            <v>0</v>
          </cell>
          <cell r="CW2428">
            <v>0</v>
          </cell>
        </row>
        <row r="2429">
          <cell r="B2429">
            <v>0</v>
          </cell>
          <cell r="O2429">
            <v>0</v>
          </cell>
          <cell r="P2429">
            <v>0</v>
          </cell>
          <cell r="S2429">
            <v>0</v>
          </cell>
          <cell r="V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N2429">
            <v>0</v>
          </cell>
          <cell r="AO2429">
            <v>0</v>
          </cell>
          <cell r="AP2429">
            <v>0</v>
          </cell>
          <cell r="BU2429">
            <v>0</v>
          </cell>
          <cell r="BV2429">
            <v>0</v>
          </cell>
          <cell r="BX2429">
            <v>0</v>
          </cell>
          <cell r="CV2429">
            <v>0</v>
          </cell>
          <cell r="CW2429">
            <v>0</v>
          </cell>
        </row>
        <row r="2430">
          <cell r="B2430">
            <v>0</v>
          </cell>
          <cell r="O2430">
            <v>0</v>
          </cell>
          <cell r="P2430">
            <v>0</v>
          </cell>
          <cell r="S2430">
            <v>0</v>
          </cell>
          <cell r="V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N2430">
            <v>0</v>
          </cell>
          <cell r="AO2430">
            <v>0</v>
          </cell>
          <cell r="AP2430">
            <v>0</v>
          </cell>
          <cell r="BU2430">
            <v>0</v>
          </cell>
          <cell r="BV2430">
            <v>0</v>
          </cell>
          <cell r="BX2430">
            <v>0</v>
          </cell>
          <cell r="CV2430">
            <v>0</v>
          </cell>
          <cell r="CW2430">
            <v>0</v>
          </cell>
        </row>
        <row r="2431">
          <cell r="B2431">
            <v>0</v>
          </cell>
          <cell r="O2431">
            <v>0</v>
          </cell>
          <cell r="P2431">
            <v>0</v>
          </cell>
          <cell r="S2431">
            <v>0</v>
          </cell>
          <cell r="V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N2431">
            <v>0</v>
          </cell>
          <cell r="AO2431">
            <v>0</v>
          </cell>
          <cell r="AP2431">
            <v>0</v>
          </cell>
          <cell r="BU2431">
            <v>0</v>
          </cell>
          <cell r="BV2431">
            <v>0</v>
          </cell>
          <cell r="BX2431">
            <v>0</v>
          </cell>
          <cell r="CV2431">
            <v>0</v>
          </cell>
          <cell r="CW2431">
            <v>0</v>
          </cell>
        </row>
        <row r="2432">
          <cell r="B2432">
            <v>0</v>
          </cell>
          <cell r="O2432">
            <v>0</v>
          </cell>
          <cell r="P2432">
            <v>0</v>
          </cell>
          <cell r="S2432">
            <v>0</v>
          </cell>
          <cell r="V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N2432">
            <v>0</v>
          </cell>
          <cell r="AO2432">
            <v>0</v>
          </cell>
          <cell r="AP2432">
            <v>0</v>
          </cell>
          <cell r="BU2432">
            <v>0</v>
          </cell>
          <cell r="BV2432">
            <v>0</v>
          </cell>
          <cell r="BX2432">
            <v>0</v>
          </cell>
          <cell r="CV2432">
            <v>0</v>
          </cell>
          <cell r="CW2432">
            <v>0</v>
          </cell>
        </row>
        <row r="2433">
          <cell r="B2433">
            <v>0</v>
          </cell>
          <cell r="O2433">
            <v>0</v>
          </cell>
          <cell r="P2433">
            <v>0</v>
          </cell>
          <cell r="S2433">
            <v>0</v>
          </cell>
          <cell r="V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N2433">
            <v>0</v>
          </cell>
          <cell r="AO2433">
            <v>0</v>
          </cell>
          <cell r="AP2433">
            <v>0</v>
          </cell>
          <cell r="BU2433">
            <v>0</v>
          </cell>
          <cell r="BV2433">
            <v>0</v>
          </cell>
          <cell r="BX2433">
            <v>0</v>
          </cell>
          <cell r="CV2433">
            <v>0</v>
          </cell>
          <cell r="CW2433">
            <v>0</v>
          </cell>
        </row>
        <row r="2434">
          <cell r="B2434">
            <v>0</v>
          </cell>
          <cell r="O2434">
            <v>0</v>
          </cell>
          <cell r="P2434">
            <v>0</v>
          </cell>
          <cell r="S2434">
            <v>0</v>
          </cell>
          <cell r="V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N2434">
            <v>0</v>
          </cell>
          <cell r="AO2434">
            <v>0</v>
          </cell>
          <cell r="AP2434">
            <v>0</v>
          </cell>
          <cell r="BU2434">
            <v>0</v>
          </cell>
          <cell r="BV2434">
            <v>0</v>
          </cell>
          <cell r="BX2434">
            <v>0</v>
          </cell>
          <cell r="CV2434">
            <v>0</v>
          </cell>
          <cell r="CW2434">
            <v>0</v>
          </cell>
        </row>
        <row r="2435">
          <cell r="B2435">
            <v>0</v>
          </cell>
          <cell r="O2435">
            <v>0</v>
          </cell>
          <cell r="P2435">
            <v>0</v>
          </cell>
          <cell r="S2435">
            <v>0</v>
          </cell>
          <cell r="V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N2435">
            <v>0</v>
          </cell>
          <cell r="AO2435">
            <v>0</v>
          </cell>
          <cell r="AP2435">
            <v>0</v>
          </cell>
          <cell r="BU2435">
            <v>0</v>
          </cell>
          <cell r="BV2435">
            <v>0</v>
          </cell>
          <cell r="BX2435">
            <v>0</v>
          </cell>
          <cell r="CV2435">
            <v>0</v>
          </cell>
          <cell r="CW2435">
            <v>0</v>
          </cell>
        </row>
        <row r="2436">
          <cell r="B2436">
            <v>0</v>
          </cell>
          <cell r="O2436">
            <v>0</v>
          </cell>
          <cell r="P2436">
            <v>0</v>
          </cell>
          <cell r="S2436">
            <v>0</v>
          </cell>
          <cell r="V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N2436">
            <v>0</v>
          </cell>
          <cell r="AO2436">
            <v>0</v>
          </cell>
          <cell r="AP2436">
            <v>0</v>
          </cell>
          <cell r="BU2436">
            <v>0</v>
          </cell>
          <cell r="BV2436">
            <v>0</v>
          </cell>
          <cell r="BX2436">
            <v>0</v>
          </cell>
          <cell r="CV2436">
            <v>0</v>
          </cell>
          <cell r="CW2436">
            <v>0</v>
          </cell>
        </row>
        <row r="2437">
          <cell r="B2437">
            <v>0</v>
          </cell>
          <cell r="O2437">
            <v>0</v>
          </cell>
          <cell r="P2437">
            <v>0</v>
          </cell>
          <cell r="S2437">
            <v>0</v>
          </cell>
          <cell r="V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N2437">
            <v>0</v>
          </cell>
          <cell r="AO2437">
            <v>0</v>
          </cell>
          <cell r="AP2437">
            <v>0</v>
          </cell>
          <cell r="BU2437">
            <v>0</v>
          </cell>
          <cell r="BV2437">
            <v>0</v>
          </cell>
          <cell r="BX2437">
            <v>0</v>
          </cell>
          <cell r="CV2437">
            <v>0</v>
          </cell>
          <cell r="CW2437">
            <v>0</v>
          </cell>
        </row>
        <row r="2438">
          <cell r="B2438">
            <v>0</v>
          </cell>
          <cell r="O2438">
            <v>0</v>
          </cell>
          <cell r="P2438">
            <v>0</v>
          </cell>
          <cell r="S2438">
            <v>0</v>
          </cell>
          <cell r="V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N2438">
            <v>0</v>
          </cell>
          <cell r="AO2438">
            <v>0</v>
          </cell>
          <cell r="AP2438">
            <v>0</v>
          </cell>
          <cell r="BU2438">
            <v>0</v>
          </cell>
          <cell r="BV2438">
            <v>0</v>
          </cell>
          <cell r="BX2438">
            <v>0</v>
          </cell>
          <cell r="CV2438">
            <v>0</v>
          </cell>
          <cell r="CW2438">
            <v>0</v>
          </cell>
        </row>
        <row r="2439">
          <cell r="B2439">
            <v>0</v>
          </cell>
          <cell r="O2439">
            <v>0</v>
          </cell>
          <cell r="P2439">
            <v>0</v>
          </cell>
          <cell r="S2439">
            <v>0</v>
          </cell>
          <cell r="V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N2439">
            <v>0</v>
          </cell>
          <cell r="AO2439">
            <v>0</v>
          </cell>
          <cell r="AP2439">
            <v>0</v>
          </cell>
          <cell r="BU2439">
            <v>0</v>
          </cell>
          <cell r="BV2439">
            <v>0</v>
          </cell>
          <cell r="BX2439">
            <v>0</v>
          </cell>
          <cell r="CV2439">
            <v>0</v>
          </cell>
          <cell r="CW2439">
            <v>0</v>
          </cell>
        </row>
        <row r="2440">
          <cell r="B2440">
            <v>0</v>
          </cell>
          <cell r="O2440">
            <v>0</v>
          </cell>
          <cell r="P2440">
            <v>0</v>
          </cell>
          <cell r="S2440">
            <v>0</v>
          </cell>
          <cell r="V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N2440">
            <v>0</v>
          </cell>
          <cell r="AO2440">
            <v>0</v>
          </cell>
          <cell r="AP2440">
            <v>0</v>
          </cell>
          <cell r="BU2440">
            <v>0</v>
          </cell>
          <cell r="BV2440">
            <v>0</v>
          </cell>
          <cell r="BX2440">
            <v>0</v>
          </cell>
          <cell r="CV2440">
            <v>0</v>
          </cell>
          <cell r="CW2440">
            <v>0</v>
          </cell>
        </row>
        <row r="2441">
          <cell r="B2441">
            <v>0</v>
          </cell>
          <cell r="O2441">
            <v>0</v>
          </cell>
          <cell r="P2441">
            <v>0</v>
          </cell>
          <cell r="S2441">
            <v>0</v>
          </cell>
          <cell r="V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N2441">
            <v>0</v>
          </cell>
          <cell r="AO2441">
            <v>0</v>
          </cell>
          <cell r="AP2441">
            <v>0</v>
          </cell>
          <cell r="BU2441">
            <v>0</v>
          </cell>
          <cell r="BV2441">
            <v>0</v>
          </cell>
          <cell r="BX2441">
            <v>0</v>
          </cell>
          <cell r="CV2441">
            <v>0</v>
          </cell>
          <cell r="CW2441">
            <v>0</v>
          </cell>
        </row>
        <row r="2442">
          <cell r="B2442">
            <v>0</v>
          </cell>
          <cell r="O2442">
            <v>0</v>
          </cell>
          <cell r="P2442">
            <v>0</v>
          </cell>
          <cell r="S2442">
            <v>0</v>
          </cell>
          <cell r="V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N2442">
            <v>0</v>
          </cell>
          <cell r="AO2442">
            <v>0</v>
          </cell>
          <cell r="AP2442">
            <v>0</v>
          </cell>
          <cell r="BU2442">
            <v>0</v>
          </cell>
          <cell r="BV2442">
            <v>0</v>
          </cell>
          <cell r="BX2442">
            <v>0</v>
          </cell>
          <cell r="CV2442">
            <v>0</v>
          </cell>
          <cell r="CW2442">
            <v>0</v>
          </cell>
        </row>
        <row r="2443">
          <cell r="B2443">
            <v>0</v>
          </cell>
          <cell r="O2443">
            <v>0</v>
          </cell>
          <cell r="P2443">
            <v>0</v>
          </cell>
          <cell r="S2443">
            <v>0</v>
          </cell>
          <cell r="V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N2443">
            <v>0</v>
          </cell>
          <cell r="AO2443">
            <v>0</v>
          </cell>
          <cell r="AP2443">
            <v>0</v>
          </cell>
          <cell r="BU2443">
            <v>0</v>
          </cell>
          <cell r="BV2443">
            <v>0</v>
          </cell>
          <cell r="BX2443">
            <v>0</v>
          </cell>
          <cell r="CV2443">
            <v>0</v>
          </cell>
          <cell r="CW2443">
            <v>0</v>
          </cell>
        </row>
        <row r="2444">
          <cell r="B2444">
            <v>0</v>
          </cell>
          <cell r="O2444">
            <v>0</v>
          </cell>
          <cell r="P2444">
            <v>0</v>
          </cell>
          <cell r="S2444">
            <v>0</v>
          </cell>
          <cell r="V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N2444">
            <v>0</v>
          </cell>
          <cell r="AO2444">
            <v>0</v>
          </cell>
          <cell r="AP2444">
            <v>0</v>
          </cell>
          <cell r="BU2444">
            <v>0</v>
          </cell>
          <cell r="BV2444">
            <v>0</v>
          </cell>
          <cell r="BX2444">
            <v>0</v>
          </cell>
          <cell r="CV2444">
            <v>0</v>
          </cell>
          <cell r="CW2444">
            <v>0</v>
          </cell>
        </row>
        <row r="2445">
          <cell r="B2445">
            <v>0</v>
          </cell>
          <cell r="O2445">
            <v>0</v>
          </cell>
          <cell r="P2445">
            <v>0</v>
          </cell>
          <cell r="S2445">
            <v>0</v>
          </cell>
          <cell r="V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N2445">
            <v>0</v>
          </cell>
          <cell r="AO2445">
            <v>0</v>
          </cell>
          <cell r="AP2445">
            <v>0</v>
          </cell>
          <cell r="BU2445">
            <v>0</v>
          </cell>
          <cell r="BV2445">
            <v>0</v>
          </cell>
          <cell r="BX2445">
            <v>0</v>
          </cell>
          <cell r="CV2445">
            <v>0</v>
          </cell>
          <cell r="CW2445">
            <v>0</v>
          </cell>
        </row>
        <row r="2446">
          <cell r="B2446">
            <v>0</v>
          </cell>
          <cell r="O2446">
            <v>0</v>
          </cell>
          <cell r="P2446">
            <v>0</v>
          </cell>
          <cell r="S2446">
            <v>0</v>
          </cell>
          <cell r="V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N2446">
            <v>0</v>
          </cell>
          <cell r="AO2446">
            <v>0</v>
          </cell>
          <cell r="AP2446">
            <v>0</v>
          </cell>
          <cell r="BU2446">
            <v>0</v>
          </cell>
          <cell r="BV2446">
            <v>0</v>
          </cell>
          <cell r="BX2446">
            <v>0</v>
          </cell>
          <cell r="CV2446">
            <v>0</v>
          </cell>
          <cell r="CW2446">
            <v>0</v>
          </cell>
        </row>
        <row r="2447">
          <cell r="B2447">
            <v>0</v>
          </cell>
          <cell r="O2447">
            <v>0</v>
          </cell>
          <cell r="P2447">
            <v>0</v>
          </cell>
          <cell r="S2447">
            <v>0</v>
          </cell>
          <cell r="V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N2447">
            <v>0</v>
          </cell>
          <cell r="AO2447">
            <v>0</v>
          </cell>
          <cell r="AP2447">
            <v>0</v>
          </cell>
          <cell r="BU2447">
            <v>0</v>
          </cell>
          <cell r="BV2447">
            <v>0</v>
          </cell>
          <cell r="BX2447">
            <v>0</v>
          </cell>
          <cell r="CV2447">
            <v>0</v>
          </cell>
          <cell r="CW2447">
            <v>0</v>
          </cell>
        </row>
        <row r="2448">
          <cell r="B2448">
            <v>0</v>
          </cell>
          <cell r="O2448">
            <v>0</v>
          </cell>
          <cell r="P2448">
            <v>0</v>
          </cell>
          <cell r="S2448">
            <v>0</v>
          </cell>
          <cell r="V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N2448">
            <v>0</v>
          </cell>
          <cell r="AO2448">
            <v>0</v>
          </cell>
          <cell r="AP2448">
            <v>0</v>
          </cell>
          <cell r="BU2448">
            <v>0</v>
          </cell>
          <cell r="BV2448">
            <v>0</v>
          </cell>
          <cell r="BX2448">
            <v>0</v>
          </cell>
          <cell r="CV2448">
            <v>0</v>
          </cell>
          <cell r="CW2448">
            <v>0</v>
          </cell>
        </row>
        <row r="2449">
          <cell r="B2449">
            <v>0</v>
          </cell>
          <cell r="O2449">
            <v>0</v>
          </cell>
          <cell r="P2449">
            <v>0</v>
          </cell>
          <cell r="S2449">
            <v>0</v>
          </cell>
          <cell r="V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N2449">
            <v>0</v>
          </cell>
          <cell r="AO2449">
            <v>0</v>
          </cell>
          <cell r="AP2449">
            <v>0</v>
          </cell>
          <cell r="BU2449">
            <v>0</v>
          </cell>
          <cell r="BV2449">
            <v>0</v>
          </cell>
          <cell r="BX2449">
            <v>0</v>
          </cell>
          <cell r="CV2449">
            <v>0</v>
          </cell>
          <cell r="CW2449">
            <v>0</v>
          </cell>
        </row>
        <row r="2450">
          <cell r="B2450">
            <v>0</v>
          </cell>
          <cell r="O2450">
            <v>0</v>
          </cell>
          <cell r="P2450">
            <v>0</v>
          </cell>
          <cell r="S2450">
            <v>0</v>
          </cell>
          <cell r="V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N2450">
            <v>0</v>
          </cell>
          <cell r="AO2450">
            <v>0</v>
          </cell>
          <cell r="AP2450">
            <v>0</v>
          </cell>
          <cell r="BU2450">
            <v>0</v>
          </cell>
          <cell r="BV2450">
            <v>0</v>
          </cell>
          <cell r="BX2450">
            <v>0</v>
          </cell>
          <cell r="CV2450">
            <v>0</v>
          </cell>
          <cell r="CW2450">
            <v>0</v>
          </cell>
        </row>
        <row r="2451">
          <cell r="B2451">
            <v>0</v>
          </cell>
          <cell r="O2451">
            <v>0</v>
          </cell>
          <cell r="P2451">
            <v>0</v>
          </cell>
          <cell r="S2451">
            <v>0</v>
          </cell>
          <cell r="V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N2451">
            <v>0</v>
          </cell>
          <cell r="AO2451">
            <v>0</v>
          </cell>
          <cell r="AP2451">
            <v>0</v>
          </cell>
          <cell r="BU2451">
            <v>0</v>
          </cell>
          <cell r="BV2451">
            <v>0</v>
          </cell>
          <cell r="BX2451">
            <v>0</v>
          </cell>
          <cell r="CV2451">
            <v>0</v>
          </cell>
          <cell r="CW2451">
            <v>0</v>
          </cell>
        </row>
        <row r="2452">
          <cell r="B2452">
            <v>0</v>
          </cell>
          <cell r="O2452">
            <v>0</v>
          </cell>
          <cell r="P2452">
            <v>0</v>
          </cell>
          <cell r="S2452">
            <v>0</v>
          </cell>
          <cell r="V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N2452">
            <v>0</v>
          </cell>
          <cell r="AO2452">
            <v>0</v>
          </cell>
          <cell r="AP2452">
            <v>0</v>
          </cell>
          <cell r="BU2452">
            <v>0</v>
          </cell>
          <cell r="BV2452">
            <v>0</v>
          </cell>
          <cell r="BX2452">
            <v>0</v>
          </cell>
          <cell r="CV2452">
            <v>0</v>
          </cell>
          <cell r="CW2452">
            <v>0</v>
          </cell>
        </row>
        <row r="2453">
          <cell r="B2453">
            <v>0</v>
          </cell>
          <cell r="O2453">
            <v>0</v>
          </cell>
          <cell r="P2453">
            <v>0</v>
          </cell>
          <cell r="S2453">
            <v>0</v>
          </cell>
          <cell r="V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N2453">
            <v>0</v>
          </cell>
          <cell r="AO2453">
            <v>0</v>
          </cell>
          <cell r="AP2453">
            <v>0</v>
          </cell>
          <cell r="BU2453">
            <v>0</v>
          </cell>
          <cell r="BV2453">
            <v>0</v>
          </cell>
          <cell r="BX2453">
            <v>0</v>
          </cell>
          <cell r="CV2453">
            <v>0</v>
          </cell>
          <cell r="CW2453">
            <v>0</v>
          </cell>
        </row>
        <row r="2454">
          <cell r="B2454">
            <v>0</v>
          </cell>
          <cell r="O2454">
            <v>0</v>
          </cell>
          <cell r="P2454">
            <v>0</v>
          </cell>
          <cell r="S2454">
            <v>0</v>
          </cell>
          <cell r="V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N2454">
            <v>0</v>
          </cell>
          <cell r="AO2454">
            <v>0</v>
          </cell>
          <cell r="AP2454">
            <v>0</v>
          </cell>
          <cell r="BU2454">
            <v>0</v>
          </cell>
          <cell r="BV2454">
            <v>0</v>
          </cell>
          <cell r="BX2454">
            <v>0</v>
          </cell>
          <cell r="CV2454">
            <v>0</v>
          </cell>
          <cell r="CW2454">
            <v>0</v>
          </cell>
        </row>
        <row r="2455">
          <cell r="B2455">
            <v>0</v>
          </cell>
          <cell r="O2455">
            <v>0</v>
          </cell>
          <cell r="P2455">
            <v>0</v>
          </cell>
          <cell r="S2455">
            <v>0</v>
          </cell>
          <cell r="V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N2455">
            <v>0</v>
          </cell>
          <cell r="AO2455">
            <v>0</v>
          </cell>
          <cell r="AP2455">
            <v>0</v>
          </cell>
          <cell r="BU2455">
            <v>0</v>
          </cell>
          <cell r="BV2455">
            <v>0</v>
          </cell>
          <cell r="BX2455">
            <v>0</v>
          </cell>
          <cell r="CV2455">
            <v>0</v>
          </cell>
          <cell r="CW2455">
            <v>0</v>
          </cell>
        </row>
        <row r="2456">
          <cell r="B2456">
            <v>0</v>
          </cell>
          <cell r="O2456">
            <v>0</v>
          </cell>
          <cell r="P2456">
            <v>0</v>
          </cell>
          <cell r="S2456">
            <v>0</v>
          </cell>
          <cell r="V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N2456">
            <v>0</v>
          </cell>
          <cell r="AO2456">
            <v>0</v>
          </cell>
          <cell r="AP2456">
            <v>0</v>
          </cell>
          <cell r="BU2456">
            <v>0</v>
          </cell>
          <cell r="BV2456">
            <v>0</v>
          </cell>
          <cell r="BX2456">
            <v>0</v>
          </cell>
          <cell r="CV2456">
            <v>0</v>
          </cell>
          <cell r="CW2456">
            <v>0</v>
          </cell>
        </row>
        <row r="2457">
          <cell r="B2457">
            <v>0</v>
          </cell>
          <cell r="O2457">
            <v>0</v>
          </cell>
          <cell r="P2457">
            <v>0</v>
          </cell>
          <cell r="S2457">
            <v>0</v>
          </cell>
          <cell r="V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N2457">
            <v>0</v>
          </cell>
          <cell r="AO2457">
            <v>0</v>
          </cell>
          <cell r="AP2457">
            <v>0</v>
          </cell>
          <cell r="BU2457">
            <v>0</v>
          </cell>
          <cell r="BV2457">
            <v>0</v>
          </cell>
          <cell r="BX2457">
            <v>0</v>
          </cell>
          <cell r="CV2457">
            <v>0</v>
          </cell>
          <cell r="CW2457">
            <v>0</v>
          </cell>
        </row>
        <row r="2458">
          <cell r="B2458">
            <v>0</v>
          </cell>
          <cell r="O2458">
            <v>0</v>
          </cell>
          <cell r="P2458">
            <v>0</v>
          </cell>
          <cell r="S2458">
            <v>0</v>
          </cell>
          <cell r="V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N2458">
            <v>0</v>
          </cell>
          <cell r="AO2458">
            <v>0</v>
          </cell>
          <cell r="AP2458">
            <v>0</v>
          </cell>
          <cell r="BU2458">
            <v>0</v>
          </cell>
          <cell r="BV2458">
            <v>0</v>
          </cell>
          <cell r="BX2458">
            <v>0</v>
          </cell>
          <cell r="CV2458">
            <v>0</v>
          </cell>
          <cell r="CW2458">
            <v>0</v>
          </cell>
        </row>
        <row r="2459">
          <cell r="B2459">
            <v>0</v>
          </cell>
          <cell r="O2459">
            <v>0</v>
          </cell>
          <cell r="P2459">
            <v>0</v>
          </cell>
          <cell r="S2459">
            <v>0</v>
          </cell>
          <cell r="V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N2459">
            <v>0</v>
          </cell>
          <cell r="AO2459">
            <v>0</v>
          </cell>
          <cell r="AP2459">
            <v>0</v>
          </cell>
          <cell r="BU2459">
            <v>0</v>
          </cell>
          <cell r="BV2459">
            <v>0</v>
          </cell>
          <cell r="BX2459">
            <v>0</v>
          </cell>
          <cell r="CV2459">
            <v>0</v>
          </cell>
          <cell r="CW2459">
            <v>0</v>
          </cell>
        </row>
        <row r="2460">
          <cell r="B2460">
            <v>0</v>
          </cell>
          <cell r="O2460">
            <v>0</v>
          </cell>
          <cell r="P2460">
            <v>0</v>
          </cell>
          <cell r="S2460">
            <v>0</v>
          </cell>
          <cell r="V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N2460">
            <v>0</v>
          </cell>
          <cell r="AO2460">
            <v>0</v>
          </cell>
          <cell r="AP2460">
            <v>0</v>
          </cell>
          <cell r="BU2460">
            <v>0</v>
          </cell>
          <cell r="BV2460">
            <v>0</v>
          </cell>
          <cell r="BX2460">
            <v>0</v>
          </cell>
          <cell r="CV2460">
            <v>0</v>
          </cell>
          <cell r="CW2460">
            <v>0</v>
          </cell>
        </row>
        <row r="2461">
          <cell r="B2461">
            <v>0</v>
          </cell>
          <cell r="O2461">
            <v>0</v>
          </cell>
          <cell r="P2461">
            <v>0</v>
          </cell>
          <cell r="S2461">
            <v>0</v>
          </cell>
          <cell r="V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N2461">
            <v>0</v>
          </cell>
          <cell r="AO2461">
            <v>0</v>
          </cell>
          <cell r="AP2461">
            <v>0</v>
          </cell>
          <cell r="BU2461">
            <v>0</v>
          </cell>
          <cell r="BV2461">
            <v>0</v>
          </cell>
          <cell r="BX2461">
            <v>0</v>
          </cell>
          <cell r="CV2461">
            <v>0</v>
          </cell>
          <cell r="CW2461">
            <v>0</v>
          </cell>
        </row>
        <row r="2462">
          <cell r="B2462">
            <v>0</v>
          </cell>
          <cell r="O2462">
            <v>0</v>
          </cell>
          <cell r="P2462">
            <v>0</v>
          </cell>
          <cell r="S2462">
            <v>0</v>
          </cell>
          <cell r="V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N2462">
            <v>0</v>
          </cell>
          <cell r="AO2462">
            <v>0</v>
          </cell>
          <cell r="AP2462">
            <v>0</v>
          </cell>
          <cell r="BU2462">
            <v>0</v>
          </cell>
          <cell r="BV2462">
            <v>0</v>
          </cell>
          <cell r="BX2462">
            <v>0</v>
          </cell>
          <cell r="CV2462">
            <v>0</v>
          </cell>
          <cell r="CW2462">
            <v>0</v>
          </cell>
        </row>
        <row r="2463">
          <cell r="B2463">
            <v>0</v>
          </cell>
          <cell r="O2463">
            <v>0</v>
          </cell>
          <cell r="P2463">
            <v>0</v>
          </cell>
          <cell r="S2463">
            <v>0</v>
          </cell>
          <cell r="V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N2463">
            <v>0</v>
          </cell>
          <cell r="AO2463">
            <v>0</v>
          </cell>
          <cell r="AP2463">
            <v>0</v>
          </cell>
          <cell r="BU2463">
            <v>0</v>
          </cell>
          <cell r="BV2463">
            <v>0</v>
          </cell>
          <cell r="BX2463">
            <v>0</v>
          </cell>
          <cell r="CV2463">
            <v>0</v>
          </cell>
          <cell r="CW2463">
            <v>0</v>
          </cell>
        </row>
        <row r="2464">
          <cell r="B2464">
            <v>0</v>
          </cell>
          <cell r="O2464">
            <v>0</v>
          </cell>
          <cell r="P2464">
            <v>0</v>
          </cell>
          <cell r="S2464">
            <v>0</v>
          </cell>
          <cell r="V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N2464">
            <v>0</v>
          </cell>
          <cell r="AO2464">
            <v>0</v>
          </cell>
          <cell r="AP2464">
            <v>0</v>
          </cell>
          <cell r="BU2464">
            <v>0</v>
          </cell>
          <cell r="BV2464">
            <v>0</v>
          </cell>
          <cell r="BX2464">
            <v>0</v>
          </cell>
          <cell r="CV2464">
            <v>0</v>
          </cell>
          <cell r="CW2464">
            <v>0</v>
          </cell>
        </row>
        <row r="2465">
          <cell r="B2465">
            <v>0</v>
          </cell>
          <cell r="O2465">
            <v>0</v>
          </cell>
          <cell r="P2465">
            <v>0</v>
          </cell>
          <cell r="S2465">
            <v>0</v>
          </cell>
          <cell r="V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N2465">
            <v>0</v>
          </cell>
          <cell r="AO2465">
            <v>0</v>
          </cell>
          <cell r="AP2465">
            <v>0</v>
          </cell>
          <cell r="BU2465">
            <v>0</v>
          </cell>
          <cell r="BV2465">
            <v>0</v>
          </cell>
          <cell r="BX2465">
            <v>0</v>
          </cell>
          <cell r="CV2465">
            <v>0</v>
          </cell>
          <cell r="CW2465">
            <v>0</v>
          </cell>
        </row>
        <row r="2466">
          <cell r="B2466">
            <v>0</v>
          </cell>
          <cell r="O2466">
            <v>0</v>
          </cell>
          <cell r="P2466">
            <v>0</v>
          </cell>
          <cell r="S2466">
            <v>0</v>
          </cell>
          <cell r="V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N2466">
            <v>0</v>
          </cell>
          <cell r="AO2466">
            <v>0</v>
          </cell>
          <cell r="AP2466">
            <v>0</v>
          </cell>
          <cell r="BU2466">
            <v>0</v>
          </cell>
          <cell r="BV2466">
            <v>0</v>
          </cell>
          <cell r="BX2466">
            <v>0</v>
          </cell>
          <cell r="CV2466">
            <v>0</v>
          </cell>
          <cell r="CW2466">
            <v>0</v>
          </cell>
        </row>
        <row r="2467">
          <cell r="B2467">
            <v>0</v>
          </cell>
          <cell r="O2467">
            <v>0</v>
          </cell>
          <cell r="P2467">
            <v>0</v>
          </cell>
          <cell r="S2467">
            <v>0</v>
          </cell>
          <cell r="V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N2467">
            <v>0</v>
          </cell>
          <cell r="AO2467">
            <v>0</v>
          </cell>
          <cell r="AP2467">
            <v>0</v>
          </cell>
          <cell r="BU2467">
            <v>0</v>
          </cell>
          <cell r="BV2467">
            <v>0</v>
          </cell>
          <cell r="BX2467">
            <v>0</v>
          </cell>
          <cell r="CV2467">
            <v>0</v>
          </cell>
          <cell r="CW2467">
            <v>0</v>
          </cell>
        </row>
        <row r="2468">
          <cell r="B2468">
            <v>0</v>
          </cell>
          <cell r="O2468">
            <v>0</v>
          </cell>
          <cell r="P2468">
            <v>0</v>
          </cell>
          <cell r="S2468">
            <v>0</v>
          </cell>
          <cell r="V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N2468">
            <v>0</v>
          </cell>
          <cell r="AO2468">
            <v>0</v>
          </cell>
          <cell r="AP2468">
            <v>0</v>
          </cell>
          <cell r="BU2468">
            <v>0</v>
          </cell>
          <cell r="BV2468">
            <v>0</v>
          </cell>
          <cell r="BX2468">
            <v>0</v>
          </cell>
          <cell r="CV2468">
            <v>0</v>
          </cell>
          <cell r="CW2468">
            <v>0</v>
          </cell>
        </row>
        <row r="2469">
          <cell r="B2469">
            <v>0</v>
          </cell>
          <cell r="O2469">
            <v>0</v>
          </cell>
          <cell r="P2469">
            <v>0</v>
          </cell>
          <cell r="S2469">
            <v>0</v>
          </cell>
          <cell r="V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N2469">
            <v>0</v>
          </cell>
          <cell r="AO2469">
            <v>0</v>
          </cell>
          <cell r="AP2469">
            <v>0</v>
          </cell>
          <cell r="BU2469">
            <v>0</v>
          </cell>
          <cell r="BV2469">
            <v>0</v>
          </cell>
          <cell r="BX2469">
            <v>0</v>
          </cell>
          <cell r="CV2469">
            <v>0</v>
          </cell>
          <cell r="CW2469">
            <v>0</v>
          </cell>
        </row>
        <row r="2470">
          <cell r="B2470">
            <v>0</v>
          </cell>
          <cell r="O2470">
            <v>0</v>
          </cell>
          <cell r="P2470">
            <v>0</v>
          </cell>
          <cell r="S2470">
            <v>0</v>
          </cell>
          <cell r="V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N2470">
            <v>0</v>
          </cell>
          <cell r="AO2470">
            <v>0</v>
          </cell>
          <cell r="AP2470">
            <v>0</v>
          </cell>
          <cell r="BU2470">
            <v>0</v>
          </cell>
          <cell r="BV2470">
            <v>0</v>
          </cell>
          <cell r="BX2470">
            <v>0</v>
          </cell>
          <cell r="CV2470">
            <v>0</v>
          </cell>
          <cell r="CW2470">
            <v>0</v>
          </cell>
        </row>
        <row r="2471">
          <cell r="B2471">
            <v>0</v>
          </cell>
          <cell r="O2471">
            <v>0</v>
          </cell>
          <cell r="P2471">
            <v>0</v>
          </cell>
          <cell r="S2471">
            <v>0</v>
          </cell>
          <cell r="V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N2471">
            <v>0</v>
          </cell>
          <cell r="AO2471">
            <v>0</v>
          </cell>
          <cell r="AP2471">
            <v>0</v>
          </cell>
          <cell r="BU2471">
            <v>0</v>
          </cell>
          <cell r="BV2471">
            <v>0</v>
          </cell>
          <cell r="BX2471">
            <v>0</v>
          </cell>
          <cell r="CV2471">
            <v>0</v>
          </cell>
          <cell r="CW2471">
            <v>0</v>
          </cell>
        </row>
        <row r="2472">
          <cell r="B2472">
            <v>0</v>
          </cell>
          <cell r="O2472">
            <v>0</v>
          </cell>
          <cell r="P2472">
            <v>0</v>
          </cell>
          <cell r="S2472">
            <v>0</v>
          </cell>
          <cell r="V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N2472">
            <v>0</v>
          </cell>
          <cell r="AO2472">
            <v>0</v>
          </cell>
          <cell r="AP2472">
            <v>0</v>
          </cell>
          <cell r="BU2472">
            <v>0</v>
          </cell>
          <cell r="BV2472">
            <v>0</v>
          </cell>
          <cell r="BX2472">
            <v>0</v>
          </cell>
          <cell r="CV2472">
            <v>0</v>
          </cell>
          <cell r="CW2472">
            <v>0</v>
          </cell>
        </row>
        <row r="2473">
          <cell r="B2473">
            <v>0</v>
          </cell>
          <cell r="O2473">
            <v>0</v>
          </cell>
          <cell r="P2473">
            <v>0</v>
          </cell>
          <cell r="S2473">
            <v>0</v>
          </cell>
          <cell r="V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N2473">
            <v>0</v>
          </cell>
          <cell r="AO2473">
            <v>0</v>
          </cell>
          <cell r="AP2473">
            <v>0</v>
          </cell>
          <cell r="BU2473">
            <v>0</v>
          </cell>
          <cell r="BV2473">
            <v>0</v>
          </cell>
          <cell r="BX2473">
            <v>0</v>
          </cell>
          <cell r="CV2473">
            <v>0</v>
          </cell>
          <cell r="CW2473">
            <v>0</v>
          </cell>
        </row>
        <row r="2474">
          <cell r="B2474">
            <v>0</v>
          </cell>
          <cell r="O2474">
            <v>0</v>
          </cell>
          <cell r="P2474">
            <v>0</v>
          </cell>
          <cell r="S2474">
            <v>0</v>
          </cell>
          <cell r="V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N2474">
            <v>0</v>
          </cell>
          <cell r="AO2474">
            <v>0</v>
          </cell>
          <cell r="AP2474">
            <v>0</v>
          </cell>
          <cell r="BU2474">
            <v>0</v>
          </cell>
          <cell r="BV2474">
            <v>0</v>
          </cell>
          <cell r="BX2474">
            <v>0</v>
          </cell>
          <cell r="CV2474">
            <v>0</v>
          </cell>
          <cell r="CW2474">
            <v>0</v>
          </cell>
        </row>
        <row r="2475">
          <cell r="B2475">
            <v>0</v>
          </cell>
          <cell r="O2475">
            <v>0</v>
          </cell>
          <cell r="P2475">
            <v>0</v>
          </cell>
          <cell r="S2475">
            <v>0</v>
          </cell>
          <cell r="V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N2475">
            <v>0</v>
          </cell>
          <cell r="AO2475">
            <v>0</v>
          </cell>
          <cell r="AP2475">
            <v>0</v>
          </cell>
          <cell r="BU2475">
            <v>0</v>
          </cell>
          <cell r="BV2475">
            <v>0</v>
          </cell>
          <cell r="BX2475">
            <v>0</v>
          </cell>
          <cell r="CV2475">
            <v>0</v>
          </cell>
          <cell r="CW2475">
            <v>0</v>
          </cell>
        </row>
        <row r="2476">
          <cell r="B2476">
            <v>0</v>
          </cell>
          <cell r="O2476">
            <v>0</v>
          </cell>
          <cell r="P2476">
            <v>0</v>
          </cell>
          <cell r="S2476">
            <v>0</v>
          </cell>
          <cell r="V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N2476">
            <v>0</v>
          </cell>
          <cell r="AO2476">
            <v>0</v>
          </cell>
          <cell r="AP2476">
            <v>0</v>
          </cell>
          <cell r="BU2476">
            <v>0</v>
          </cell>
          <cell r="BV2476">
            <v>0</v>
          </cell>
          <cell r="BX2476">
            <v>0</v>
          </cell>
          <cell r="CV2476">
            <v>0</v>
          </cell>
          <cell r="CW2476">
            <v>0</v>
          </cell>
        </row>
        <row r="2477">
          <cell r="B2477">
            <v>0</v>
          </cell>
          <cell r="O2477">
            <v>0</v>
          </cell>
          <cell r="P2477">
            <v>0</v>
          </cell>
          <cell r="S2477">
            <v>0</v>
          </cell>
          <cell r="V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N2477">
            <v>0</v>
          </cell>
          <cell r="AO2477">
            <v>0</v>
          </cell>
          <cell r="AP2477">
            <v>0</v>
          </cell>
          <cell r="BU2477">
            <v>0</v>
          </cell>
          <cell r="BV2477">
            <v>0</v>
          </cell>
          <cell r="BX2477">
            <v>0</v>
          </cell>
          <cell r="CV2477">
            <v>0</v>
          </cell>
          <cell r="CW2477">
            <v>0</v>
          </cell>
        </row>
        <row r="2478">
          <cell r="B2478">
            <v>0</v>
          </cell>
          <cell r="O2478">
            <v>0</v>
          </cell>
          <cell r="P2478">
            <v>0</v>
          </cell>
          <cell r="S2478">
            <v>0</v>
          </cell>
          <cell r="V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N2478">
            <v>0</v>
          </cell>
          <cell r="AO2478">
            <v>0</v>
          </cell>
          <cell r="AP2478">
            <v>0</v>
          </cell>
          <cell r="BU2478">
            <v>0</v>
          </cell>
          <cell r="BV2478">
            <v>0</v>
          </cell>
          <cell r="BX2478">
            <v>0</v>
          </cell>
          <cell r="CV2478">
            <v>0</v>
          </cell>
          <cell r="CW2478">
            <v>0</v>
          </cell>
        </row>
        <row r="2479">
          <cell r="B2479">
            <v>0</v>
          </cell>
          <cell r="O2479">
            <v>0</v>
          </cell>
          <cell r="P2479">
            <v>0</v>
          </cell>
          <cell r="S2479">
            <v>0</v>
          </cell>
          <cell r="V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N2479">
            <v>0</v>
          </cell>
          <cell r="AO2479">
            <v>0</v>
          </cell>
          <cell r="AP2479">
            <v>0</v>
          </cell>
          <cell r="BU2479">
            <v>0</v>
          </cell>
          <cell r="BV2479">
            <v>0</v>
          </cell>
          <cell r="BX2479">
            <v>0</v>
          </cell>
          <cell r="CV2479">
            <v>0</v>
          </cell>
          <cell r="CW2479">
            <v>0</v>
          </cell>
        </row>
        <row r="2480">
          <cell r="B2480">
            <v>0</v>
          </cell>
          <cell r="O2480">
            <v>0</v>
          </cell>
          <cell r="P2480">
            <v>0</v>
          </cell>
          <cell r="S2480">
            <v>0</v>
          </cell>
          <cell r="V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N2480">
            <v>0</v>
          </cell>
          <cell r="AO2480">
            <v>0</v>
          </cell>
          <cell r="AP2480">
            <v>0</v>
          </cell>
          <cell r="BU2480">
            <v>0</v>
          </cell>
          <cell r="BV2480">
            <v>0</v>
          </cell>
          <cell r="BX2480">
            <v>0</v>
          </cell>
          <cell r="CV2480">
            <v>0</v>
          </cell>
          <cell r="CW2480">
            <v>0</v>
          </cell>
        </row>
        <row r="2481">
          <cell r="B2481">
            <v>0</v>
          </cell>
          <cell r="O2481">
            <v>0</v>
          </cell>
          <cell r="P2481">
            <v>0</v>
          </cell>
          <cell r="S2481">
            <v>0</v>
          </cell>
          <cell r="V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N2481">
            <v>0</v>
          </cell>
          <cell r="AO2481">
            <v>0</v>
          </cell>
          <cell r="AP2481">
            <v>0</v>
          </cell>
          <cell r="BU2481">
            <v>0</v>
          </cell>
          <cell r="BV2481">
            <v>0</v>
          </cell>
          <cell r="BX2481">
            <v>0</v>
          </cell>
          <cell r="CV2481">
            <v>0</v>
          </cell>
          <cell r="CW2481">
            <v>0</v>
          </cell>
        </row>
        <row r="2482">
          <cell r="B2482">
            <v>0</v>
          </cell>
          <cell r="O2482">
            <v>0</v>
          </cell>
          <cell r="P2482">
            <v>0</v>
          </cell>
          <cell r="S2482">
            <v>0</v>
          </cell>
          <cell r="V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N2482">
            <v>0</v>
          </cell>
          <cell r="AO2482">
            <v>0</v>
          </cell>
          <cell r="AP2482">
            <v>0</v>
          </cell>
          <cell r="BU2482">
            <v>0</v>
          </cell>
          <cell r="BV2482">
            <v>0</v>
          </cell>
          <cell r="BX2482">
            <v>0</v>
          </cell>
          <cell r="CV2482">
            <v>0</v>
          </cell>
          <cell r="CW2482">
            <v>0</v>
          </cell>
        </row>
        <row r="2483">
          <cell r="B2483">
            <v>0</v>
          </cell>
          <cell r="O2483">
            <v>0</v>
          </cell>
          <cell r="P2483">
            <v>0</v>
          </cell>
          <cell r="S2483">
            <v>0</v>
          </cell>
          <cell r="V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N2483">
            <v>0</v>
          </cell>
          <cell r="AO2483">
            <v>0</v>
          </cell>
          <cell r="AP2483">
            <v>0</v>
          </cell>
          <cell r="BU2483">
            <v>0</v>
          </cell>
          <cell r="BV2483">
            <v>0</v>
          </cell>
          <cell r="BX2483">
            <v>0</v>
          </cell>
          <cell r="CV2483">
            <v>0</v>
          </cell>
          <cell r="CW2483">
            <v>0</v>
          </cell>
        </row>
        <row r="2484">
          <cell r="B2484">
            <v>0</v>
          </cell>
          <cell r="O2484">
            <v>0</v>
          </cell>
          <cell r="P2484">
            <v>0</v>
          </cell>
          <cell r="S2484">
            <v>0</v>
          </cell>
          <cell r="V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N2484">
            <v>0</v>
          </cell>
          <cell r="AO2484">
            <v>0</v>
          </cell>
          <cell r="AP2484">
            <v>0</v>
          </cell>
          <cell r="BU2484">
            <v>0</v>
          </cell>
          <cell r="BV2484">
            <v>0</v>
          </cell>
          <cell r="BX2484">
            <v>0</v>
          </cell>
          <cell r="CV2484">
            <v>0</v>
          </cell>
          <cell r="CW2484">
            <v>0</v>
          </cell>
        </row>
        <row r="2485">
          <cell r="B2485">
            <v>0</v>
          </cell>
          <cell r="O2485">
            <v>0</v>
          </cell>
          <cell r="P2485">
            <v>0</v>
          </cell>
          <cell r="S2485">
            <v>0</v>
          </cell>
          <cell r="V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N2485">
            <v>0</v>
          </cell>
          <cell r="AO2485">
            <v>0</v>
          </cell>
          <cell r="AP2485">
            <v>0</v>
          </cell>
          <cell r="BU2485">
            <v>0</v>
          </cell>
          <cell r="BV2485">
            <v>0</v>
          </cell>
          <cell r="BX2485">
            <v>0</v>
          </cell>
          <cell r="CV2485">
            <v>0</v>
          </cell>
          <cell r="CW2485">
            <v>0</v>
          </cell>
        </row>
        <row r="2486">
          <cell r="B2486">
            <v>0</v>
          </cell>
          <cell r="O2486">
            <v>0</v>
          </cell>
          <cell r="P2486">
            <v>0</v>
          </cell>
          <cell r="S2486">
            <v>0</v>
          </cell>
          <cell r="V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N2486">
            <v>0</v>
          </cell>
          <cell r="AO2486">
            <v>0</v>
          </cell>
          <cell r="AP2486">
            <v>0</v>
          </cell>
          <cell r="BU2486">
            <v>0</v>
          </cell>
          <cell r="BV2486">
            <v>0</v>
          </cell>
          <cell r="BX2486">
            <v>0</v>
          </cell>
          <cell r="CV2486">
            <v>0</v>
          </cell>
          <cell r="CW2486">
            <v>0</v>
          </cell>
        </row>
        <row r="2487">
          <cell r="B2487">
            <v>0</v>
          </cell>
          <cell r="O2487">
            <v>0</v>
          </cell>
          <cell r="P2487">
            <v>0</v>
          </cell>
          <cell r="S2487">
            <v>0</v>
          </cell>
          <cell r="V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N2487">
            <v>0</v>
          </cell>
          <cell r="AO2487">
            <v>0</v>
          </cell>
          <cell r="AP2487">
            <v>0</v>
          </cell>
          <cell r="BU2487">
            <v>0</v>
          </cell>
          <cell r="BV2487">
            <v>0</v>
          </cell>
          <cell r="BX2487">
            <v>0</v>
          </cell>
          <cell r="CV2487">
            <v>0</v>
          </cell>
          <cell r="CW2487">
            <v>0</v>
          </cell>
        </row>
        <row r="2488">
          <cell r="B2488">
            <v>0</v>
          </cell>
          <cell r="O2488">
            <v>0</v>
          </cell>
          <cell r="P2488">
            <v>0</v>
          </cell>
          <cell r="S2488">
            <v>0</v>
          </cell>
          <cell r="V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N2488">
            <v>0</v>
          </cell>
          <cell r="AO2488">
            <v>0</v>
          </cell>
          <cell r="AP2488">
            <v>0</v>
          </cell>
          <cell r="BU2488">
            <v>0</v>
          </cell>
          <cell r="BV2488">
            <v>0</v>
          </cell>
          <cell r="BX2488">
            <v>0</v>
          </cell>
          <cell r="CV2488">
            <v>0</v>
          </cell>
          <cell r="CW2488">
            <v>0</v>
          </cell>
        </row>
        <row r="2489">
          <cell r="B2489">
            <v>0</v>
          </cell>
          <cell r="O2489">
            <v>0</v>
          </cell>
          <cell r="P2489">
            <v>0</v>
          </cell>
          <cell r="S2489">
            <v>0</v>
          </cell>
          <cell r="V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N2489">
            <v>0</v>
          </cell>
          <cell r="AO2489">
            <v>0</v>
          </cell>
          <cell r="AP2489">
            <v>0</v>
          </cell>
          <cell r="BU2489">
            <v>0</v>
          </cell>
          <cell r="BV2489">
            <v>0</v>
          </cell>
          <cell r="BX2489">
            <v>0</v>
          </cell>
          <cell r="CV2489">
            <v>0</v>
          </cell>
          <cell r="CW2489">
            <v>0</v>
          </cell>
        </row>
        <row r="2490">
          <cell r="B2490">
            <v>0</v>
          </cell>
          <cell r="O2490">
            <v>0</v>
          </cell>
          <cell r="P2490">
            <v>0</v>
          </cell>
          <cell r="S2490">
            <v>0</v>
          </cell>
          <cell r="V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N2490">
            <v>0</v>
          </cell>
          <cell r="AO2490">
            <v>0</v>
          </cell>
          <cell r="AP2490">
            <v>0</v>
          </cell>
          <cell r="BU2490">
            <v>0</v>
          </cell>
          <cell r="BV2490">
            <v>0</v>
          </cell>
          <cell r="BX2490">
            <v>0</v>
          </cell>
          <cell r="CV2490">
            <v>0</v>
          </cell>
          <cell r="CW2490">
            <v>0</v>
          </cell>
        </row>
        <row r="2491">
          <cell r="B2491">
            <v>0</v>
          </cell>
          <cell r="O2491">
            <v>0</v>
          </cell>
          <cell r="P2491">
            <v>0</v>
          </cell>
          <cell r="S2491">
            <v>0</v>
          </cell>
          <cell r="V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N2491">
            <v>0</v>
          </cell>
          <cell r="AO2491">
            <v>0</v>
          </cell>
          <cell r="AP2491">
            <v>0</v>
          </cell>
          <cell r="BU2491">
            <v>0</v>
          </cell>
          <cell r="BV2491">
            <v>0</v>
          </cell>
          <cell r="BX2491">
            <v>0</v>
          </cell>
          <cell r="CV2491">
            <v>0</v>
          </cell>
          <cell r="CW2491">
            <v>0</v>
          </cell>
        </row>
        <row r="2492">
          <cell r="B2492">
            <v>0</v>
          </cell>
          <cell r="O2492">
            <v>0</v>
          </cell>
          <cell r="P2492">
            <v>0</v>
          </cell>
          <cell r="S2492">
            <v>0</v>
          </cell>
          <cell r="V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N2492">
            <v>0</v>
          </cell>
          <cell r="AO2492">
            <v>0</v>
          </cell>
          <cell r="AP2492">
            <v>0</v>
          </cell>
          <cell r="BU2492">
            <v>0</v>
          </cell>
          <cell r="BV2492">
            <v>0</v>
          </cell>
          <cell r="BX2492">
            <v>0</v>
          </cell>
          <cell r="CV2492">
            <v>0</v>
          </cell>
          <cell r="CW2492">
            <v>0</v>
          </cell>
        </row>
        <row r="2493">
          <cell r="B2493">
            <v>0</v>
          </cell>
          <cell r="O2493">
            <v>0</v>
          </cell>
          <cell r="P2493">
            <v>0</v>
          </cell>
          <cell r="S2493">
            <v>0</v>
          </cell>
          <cell r="V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N2493">
            <v>0</v>
          </cell>
          <cell r="AO2493">
            <v>0</v>
          </cell>
          <cell r="AP2493">
            <v>0</v>
          </cell>
          <cell r="BU2493">
            <v>0</v>
          </cell>
          <cell r="BV2493">
            <v>0</v>
          </cell>
          <cell r="BX2493">
            <v>0</v>
          </cell>
          <cell r="CV2493">
            <v>0</v>
          </cell>
          <cell r="CW2493">
            <v>0</v>
          </cell>
        </row>
        <row r="2494">
          <cell r="B2494">
            <v>0</v>
          </cell>
          <cell r="O2494">
            <v>0</v>
          </cell>
          <cell r="P2494">
            <v>0</v>
          </cell>
          <cell r="S2494">
            <v>0</v>
          </cell>
          <cell r="V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N2494">
            <v>0</v>
          </cell>
          <cell r="AO2494">
            <v>0</v>
          </cell>
          <cell r="AP2494">
            <v>0</v>
          </cell>
          <cell r="BU2494">
            <v>0</v>
          </cell>
          <cell r="BV2494">
            <v>0</v>
          </cell>
          <cell r="BX2494">
            <v>0</v>
          </cell>
          <cell r="CV2494">
            <v>0</v>
          </cell>
          <cell r="CW2494">
            <v>0</v>
          </cell>
        </row>
        <row r="2495">
          <cell r="B2495">
            <v>0</v>
          </cell>
          <cell r="O2495">
            <v>0</v>
          </cell>
          <cell r="P2495">
            <v>0</v>
          </cell>
          <cell r="S2495">
            <v>0</v>
          </cell>
          <cell r="V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N2495">
            <v>0</v>
          </cell>
          <cell r="AO2495">
            <v>0</v>
          </cell>
          <cell r="AP2495">
            <v>0</v>
          </cell>
          <cell r="BU2495">
            <v>0</v>
          </cell>
          <cell r="BV2495">
            <v>0</v>
          </cell>
          <cell r="BX2495">
            <v>0</v>
          </cell>
          <cell r="CV2495">
            <v>0</v>
          </cell>
          <cell r="CW2495">
            <v>0</v>
          </cell>
        </row>
        <row r="2496">
          <cell r="B2496">
            <v>0</v>
          </cell>
          <cell r="O2496">
            <v>0</v>
          </cell>
          <cell r="P2496">
            <v>0</v>
          </cell>
          <cell r="S2496">
            <v>0</v>
          </cell>
          <cell r="V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N2496">
            <v>0</v>
          </cell>
          <cell r="AO2496">
            <v>0</v>
          </cell>
          <cell r="AP2496">
            <v>0</v>
          </cell>
          <cell r="BU2496">
            <v>0</v>
          </cell>
          <cell r="BV2496">
            <v>0</v>
          </cell>
          <cell r="BX2496">
            <v>0</v>
          </cell>
          <cell r="CV2496">
            <v>0</v>
          </cell>
          <cell r="CW2496">
            <v>0</v>
          </cell>
        </row>
        <row r="2497">
          <cell r="B2497">
            <v>0</v>
          </cell>
          <cell r="O2497">
            <v>0</v>
          </cell>
          <cell r="P2497">
            <v>0</v>
          </cell>
          <cell r="S2497">
            <v>0</v>
          </cell>
          <cell r="V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N2497">
            <v>0</v>
          </cell>
          <cell r="AO2497">
            <v>0</v>
          </cell>
          <cell r="AP2497">
            <v>0</v>
          </cell>
          <cell r="BU2497">
            <v>0</v>
          </cell>
          <cell r="BV2497">
            <v>0</v>
          </cell>
          <cell r="BX2497">
            <v>0</v>
          </cell>
          <cell r="CV2497">
            <v>0</v>
          </cell>
          <cell r="CW2497">
            <v>0</v>
          </cell>
        </row>
        <row r="2498">
          <cell r="B2498">
            <v>0</v>
          </cell>
          <cell r="O2498">
            <v>0</v>
          </cell>
          <cell r="P2498">
            <v>0</v>
          </cell>
          <cell r="S2498">
            <v>0</v>
          </cell>
          <cell r="V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N2498">
            <v>0</v>
          </cell>
          <cell r="AO2498">
            <v>0</v>
          </cell>
          <cell r="AP2498">
            <v>0</v>
          </cell>
          <cell r="BU2498">
            <v>0</v>
          </cell>
          <cell r="BV2498">
            <v>0</v>
          </cell>
          <cell r="BX2498">
            <v>0</v>
          </cell>
          <cell r="CV2498">
            <v>0</v>
          </cell>
          <cell r="CW2498">
            <v>0</v>
          </cell>
        </row>
        <row r="2499">
          <cell r="B2499">
            <v>0</v>
          </cell>
          <cell r="O2499">
            <v>0</v>
          </cell>
          <cell r="P2499">
            <v>0</v>
          </cell>
          <cell r="S2499">
            <v>0</v>
          </cell>
          <cell r="V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N2499">
            <v>0</v>
          </cell>
          <cell r="AO2499">
            <v>0</v>
          </cell>
          <cell r="AP2499">
            <v>0</v>
          </cell>
          <cell r="BU2499">
            <v>0</v>
          </cell>
          <cell r="BV2499">
            <v>0</v>
          </cell>
          <cell r="BX2499">
            <v>0</v>
          </cell>
          <cell r="CV2499">
            <v>0</v>
          </cell>
          <cell r="CW2499">
            <v>0</v>
          </cell>
        </row>
        <row r="2500">
          <cell r="B2500">
            <v>0</v>
          </cell>
          <cell r="O2500">
            <v>0</v>
          </cell>
          <cell r="P2500">
            <v>0</v>
          </cell>
          <cell r="S2500">
            <v>0</v>
          </cell>
          <cell r="V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N2500">
            <v>0</v>
          </cell>
          <cell r="AO2500">
            <v>0</v>
          </cell>
          <cell r="AP2500">
            <v>0</v>
          </cell>
          <cell r="BU2500">
            <v>0</v>
          </cell>
          <cell r="BV2500">
            <v>0</v>
          </cell>
          <cell r="BX2500">
            <v>0</v>
          </cell>
          <cell r="CV2500">
            <v>0</v>
          </cell>
          <cell r="CW2500">
            <v>0</v>
          </cell>
        </row>
        <row r="2501">
          <cell r="B2501">
            <v>0</v>
          </cell>
          <cell r="O2501">
            <v>0</v>
          </cell>
          <cell r="P2501">
            <v>0</v>
          </cell>
          <cell r="S2501">
            <v>0</v>
          </cell>
          <cell r="V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N2501">
            <v>0</v>
          </cell>
          <cell r="AO2501">
            <v>0</v>
          </cell>
          <cell r="AP2501">
            <v>0</v>
          </cell>
          <cell r="BU2501">
            <v>0</v>
          </cell>
          <cell r="BV2501">
            <v>0</v>
          </cell>
          <cell r="BX2501">
            <v>0</v>
          </cell>
          <cell r="CV2501">
            <v>0</v>
          </cell>
          <cell r="CW2501">
            <v>0</v>
          </cell>
        </row>
        <row r="2502">
          <cell r="B2502">
            <v>0</v>
          </cell>
          <cell r="O2502">
            <v>0</v>
          </cell>
          <cell r="P2502">
            <v>0</v>
          </cell>
          <cell r="S2502">
            <v>0</v>
          </cell>
          <cell r="V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N2502">
            <v>0</v>
          </cell>
          <cell r="AO2502">
            <v>0</v>
          </cell>
          <cell r="AP2502">
            <v>0</v>
          </cell>
          <cell r="BU2502">
            <v>0</v>
          </cell>
          <cell r="BV2502">
            <v>0</v>
          </cell>
          <cell r="BX2502">
            <v>0</v>
          </cell>
          <cell r="CV2502">
            <v>0</v>
          </cell>
          <cell r="CW2502">
            <v>0</v>
          </cell>
        </row>
        <row r="2503">
          <cell r="B2503">
            <v>0</v>
          </cell>
          <cell r="O2503">
            <v>0</v>
          </cell>
          <cell r="P2503">
            <v>0</v>
          </cell>
          <cell r="S2503">
            <v>0</v>
          </cell>
          <cell r="V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N2503">
            <v>0</v>
          </cell>
          <cell r="AO2503">
            <v>0</v>
          </cell>
          <cell r="AP2503">
            <v>0</v>
          </cell>
          <cell r="BU2503">
            <v>0</v>
          </cell>
          <cell r="BV2503">
            <v>0</v>
          </cell>
          <cell r="BX2503">
            <v>0</v>
          </cell>
          <cell r="CV2503">
            <v>0</v>
          </cell>
          <cell r="CW2503">
            <v>0</v>
          </cell>
        </row>
        <row r="2504">
          <cell r="B2504">
            <v>0</v>
          </cell>
          <cell r="O2504">
            <v>0</v>
          </cell>
          <cell r="P2504">
            <v>0</v>
          </cell>
          <cell r="S2504">
            <v>0</v>
          </cell>
          <cell r="V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N2504">
            <v>0</v>
          </cell>
          <cell r="AO2504">
            <v>0</v>
          </cell>
          <cell r="AP2504">
            <v>0</v>
          </cell>
          <cell r="BU2504">
            <v>0</v>
          </cell>
          <cell r="BV2504">
            <v>0</v>
          </cell>
          <cell r="BX2504">
            <v>0</v>
          </cell>
          <cell r="CV2504">
            <v>0</v>
          </cell>
          <cell r="CW2504">
            <v>0</v>
          </cell>
        </row>
        <row r="2505">
          <cell r="B2505">
            <v>0</v>
          </cell>
          <cell r="O2505">
            <v>0</v>
          </cell>
          <cell r="P2505">
            <v>0</v>
          </cell>
          <cell r="S2505">
            <v>0</v>
          </cell>
          <cell r="V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N2505">
            <v>0</v>
          </cell>
          <cell r="AO2505">
            <v>0</v>
          </cell>
          <cell r="AP2505">
            <v>0</v>
          </cell>
          <cell r="BU2505">
            <v>0</v>
          </cell>
          <cell r="BV2505">
            <v>0</v>
          </cell>
          <cell r="BX2505">
            <v>0</v>
          </cell>
          <cell r="CV2505">
            <v>0</v>
          </cell>
          <cell r="CW2505">
            <v>0</v>
          </cell>
        </row>
        <row r="2506">
          <cell r="B2506">
            <v>0</v>
          </cell>
          <cell r="O2506">
            <v>0</v>
          </cell>
          <cell r="P2506">
            <v>0</v>
          </cell>
          <cell r="S2506">
            <v>0</v>
          </cell>
          <cell r="V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N2506">
            <v>0</v>
          </cell>
          <cell r="AO2506">
            <v>0</v>
          </cell>
          <cell r="AP2506">
            <v>0</v>
          </cell>
          <cell r="BU2506">
            <v>0</v>
          </cell>
          <cell r="BV2506">
            <v>0</v>
          </cell>
          <cell r="BX2506">
            <v>0</v>
          </cell>
          <cell r="CV2506">
            <v>0</v>
          </cell>
          <cell r="CW2506">
            <v>0</v>
          </cell>
        </row>
        <row r="2507">
          <cell r="B2507">
            <v>0</v>
          </cell>
          <cell r="O2507">
            <v>0</v>
          </cell>
          <cell r="P2507">
            <v>0</v>
          </cell>
          <cell r="S2507">
            <v>0</v>
          </cell>
          <cell r="V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N2507">
            <v>0</v>
          </cell>
          <cell r="AO2507">
            <v>0</v>
          </cell>
          <cell r="AP2507">
            <v>0</v>
          </cell>
          <cell r="BU2507">
            <v>0</v>
          </cell>
          <cell r="BV2507">
            <v>0</v>
          </cell>
          <cell r="BX2507">
            <v>0</v>
          </cell>
          <cell r="CV2507">
            <v>0</v>
          </cell>
          <cell r="CW2507">
            <v>0</v>
          </cell>
        </row>
        <row r="2508">
          <cell r="B2508">
            <v>0</v>
          </cell>
          <cell r="O2508">
            <v>0</v>
          </cell>
          <cell r="P2508">
            <v>0</v>
          </cell>
          <cell r="S2508">
            <v>0</v>
          </cell>
          <cell r="V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N2508">
            <v>0</v>
          </cell>
          <cell r="AO2508">
            <v>0</v>
          </cell>
          <cell r="AP2508">
            <v>0</v>
          </cell>
          <cell r="BU2508">
            <v>0</v>
          </cell>
          <cell r="BV2508">
            <v>0</v>
          </cell>
          <cell r="BX2508">
            <v>0</v>
          </cell>
          <cell r="CV2508">
            <v>0</v>
          </cell>
          <cell r="CW2508">
            <v>0</v>
          </cell>
        </row>
        <row r="2509">
          <cell r="B2509">
            <v>0</v>
          </cell>
          <cell r="O2509">
            <v>0</v>
          </cell>
          <cell r="P2509">
            <v>0</v>
          </cell>
          <cell r="S2509">
            <v>0</v>
          </cell>
          <cell r="V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N2509">
            <v>0</v>
          </cell>
          <cell r="AO2509">
            <v>0</v>
          </cell>
          <cell r="AP2509">
            <v>0</v>
          </cell>
          <cell r="BU2509">
            <v>0</v>
          </cell>
          <cell r="BV2509">
            <v>0</v>
          </cell>
          <cell r="BX2509">
            <v>0</v>
          </cell>
          <cell r="CV2509">
            <v>0</v>
          </cell>
          <cell r="CW2509">
            <v>0</v>
          </cell>
        </row>
        <row r="2510">
          <cell r="B2510">
            <v>0</v>
          </cell>
          <cell r="O2510">
            <v>0</v>
          </cell>
          <cell r="P2510">
            <v>0</v>
          </cell>
          <cell r="S2510">
            <v>0</v>
          </cell>
          <cell r="V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N2510">
            <v>0</v>
          </cell>
          <cell r="AO2510">
            <v>0</v>
          </cell>
          <cell r="AP2510">
            <v>0</v>
          </cell>
          <cell r="BU2510">
            <v>0</v>
          </cell>
          <cell r="BV2510">
            <v>0</v>
          </cell>
          <cell r="BX2510">
            <v>0</v>
          </cell>
          <cell r="CV2510">
            <v>0</v>
          </cell>
          <cell r="CW2510">
            <v>0</v>
          </cell>
        </row>
        <row r="2511">
          <cell r="B2511">
            <v>0</v>
          </cell>
          <cell r="O2511">
            <v>0</v>
          </cell>
          <cell r="P2511">
            <v>0</v>
          </cell>
          <cell r="S2511">
            <v>0</v>
          </cell>
          <cell r="V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N2511">
            <v>0</v>
          </cell>
          <cell r="AO2511">
            <v>0</v>
          </cell>
          <cell r="AP2511">
            <v>0</v>
          </cell>
          <cell r="BU2511">
            <v>0</v>
          </cell>
          <cell r="BV2511">
            <v>0</v>
          </cell>
          <cell r="BX2511">
            <v>0</v>
          </cell>
          <cell r="CV2511">
            <v>0</v>
          </cell>
          <cell r="CW2511">
            <v>0</v>
          </cell>
        </row>
        <row r="2512">
          <cell r="B2512">
            <v>0</v>
          </cell>
          <cell r="O2512">
            <v>0</v>
          </cell>
          <cell r="P2512">
            <v>0</v>
          </cell>
          <cell r="S2512">
            <v>0</v>
          </cell>
          <cell r="V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N2512">
            <v>0</v>
          </cell>
          <cell r="AO2512">
            <v>0</v>
          </cell>
          <cell r="AP2512">
            <v>0</v>
          </cell>
          <cell r="BU2512">
            <v>0</v>
          </cell>
          <cell r="BV2512">
            <v>0</v>
          </cell>
          <cell r="BX2512">
            <v>0</v>
          </cell>
          <cell r="CV2512">
            <v>0</v>
          </cell>
          <cell r="CW2512">
            <v>0</v>
          </cell>
        </row>
        <row r="2513">
          <cell r="B2513">
            <v>0</v>
          </cell>
          <cell r="O2513">
            <v>0</v>
          </cell>
          <cell r="P2513">
            <v>0</v>
          </cell>
          <cell r="S2513">
            <v>0</v>
          </cell>
          <cell r="V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N2513">
            <v>0</v>
          </cell>
          <cell r="AO2513">
            <v>0</v>
          </cell>
          <cell r="AP2513">
            <v>0</v>
          </cell>
          <cell r="BU2513">
            <v>0</v>
          </cell>
          <cell r="BV2513">
            <v>0</v>
          </cell>
          <cell r="BX2513">
            <v>0</v>
          </cell>
          <cell r="CV2513">
            <v>0</v>
          </cell>
          <cell r="CW2513">
            <v>0</v>
          </cell>
        </row>
        <row r="2514">
          <cell r="B2514">
            <v>0</v>
          </cell>
          <cell r="O2514">
            <v>0</v>
          </cell>
          <cell r="P2514">
            <v>0</v>
          </cell>
          <cell r="S2514">
            <v>0</v>
          </cell>
          <cell r="V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N2514">
            <v>0</v>
          </cell>
          <cell r="AO2514">
            <v>0</v>
          </cell>
          <cell r="AP2514">
            <v>0</v>
          </cell>
          <cell r="BU2514">
            <v>0</v>
          </cell>
          <cell r="BV2514">
            <v>0</v>
          </cell>
          <cell r="BX2514">
            <v>0</v>
          </cell>
          <cell r="CV2514">
            <v>0</v>
          </cell>
          <cell r="CW2514">
            <v>0</v>
          </cell>
        </row>
        <row r="2515">
          <cell r="B2515">
            <v>0</v>
          </cell>
          <cell r="O2515">
            <v>0</v>
          </cell>
          <cell r="P2515">
            <v>0</v>
          </cell>
          <cell r="S2515">
            <v>0</v>
          </cell>
          <cell r="V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N2515">
            <v>0</v>
          </cell>
          <cell r="AO2515">
            <v>0</v>
          </cell>
          <cell r="AP2515">
            <v>0</v>
          </cell>
          <cell r="BU2515">
            <v>0</v>
          </cell>
          <cell r="BV2515">
            <v>0</v>
          </cell>
          <cell r="BX2515">
            <v>0</v>
          </cell>
          <cell r="CV2515">
            <v>0</v>
          </cell>
          <cell r="CW2515">
            <v>0</v>
          </cell>
        </row>
        <row r="2516">
          <cell r="B2516">
            <v>0</v>
          </cell>
          <cell r="O2516">
            <v>0</v>
          </cell>
          <cell r="P2516">
            <v>0</v>
          </cell>
          <cell r="S2516">
            <v>0</v>
          </cell>
          <cell r="V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N2516">
            <v>0</v>
          </cell>
          <cell r="AO2516">
            <v>0</v>
          </cell>
          <cell r="AP2516">
            <v>0</v>
          </cell>
          <cell r="BU2516">
            <v>0</v>
          </cell>
          <cell r="BV2516">
            <v>0</v>
          </cell>
          <cell r="BX2516">
            <v>0</v>
          </cell>
          <cell r="CV2516">
            <v>0</v>
          </cell>
          <cell r="CW2516">
            <v>0</v>
          </cell>
        </row>
        <row r="2517">
          <cell r="B2517">
            <v>0</v>
          </cell>
          <cell r="O2517">
            <v>0</v>
          </cell>
          <cell r="P2517">
            <v>0</v>
          </cell>
          <cell r="S2517">
            <v>0</v>
          </cell>
          <cell r="V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N2517">
            <v>0</v>
          </cell>
          <cell r="AO2517">
            <v>0</v>
          </cell>
          <cell r="AP2517">
            <v>0</v>
          </cell>
          <cell r="BU2517">
            <v>0</v>
          </cell>
          <cell r="BV2517">
            <v>0</v>
          </cell>
          <cell r="BX2517">
            <v>0</v>
          </cell>
          <cell r="CV2517">
            <v>0</v>
          </cell>
          <cell r="CW2517">
            <v>0</v>
          </cell>
        </row>
        <row r="2518">
          <cell r="B2518">
            <v>0</v>
          </cell>
          <cell r="O2518">
            <v>0</v>
          </cell>
          <cell r="P2518">
            <v>0</v>
          </cell>
          <cell r="S2518">
            <v>0</v>
          </cell>
          <cell r="V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N2518">
            <v>0</v>
          </cell>
          <cell r="AO2518">
            <v>0</v>
          </cell>
          <cell r="AP2518">
            <v>0</v>
          </cell>
          <cell r="BU2518">
            <v>0</v>
          </cell>
          <cell r="BV2518">
            <v>0</v>
          </cell>
          <cell r="BX2518">
            <v>0</v>
          </cell>
          <cell r="CV2518">
            <v>0</v>
          </cell>
          <cell r="CW2518">
            <v>0</v>
          </cell>
        </row>
        <row r="2519">
          <cell r="B2519">
            <v>0</v>
          </cell>
          <cell r="O2519">
            <v>0</v>
          </cell>
          <cell r="P2519">
            <v>0</v>
          </cell>
          <cell r="S2519">
            <v>0</v>
          </cell>
          <cell r="V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N2519">
            <v>0</v>
          </cell>
          <cell r="AO2519">
            <v>0</v>
          </cell>
          <cell r="AP2519">
            <v>0</v>
          </cell>
          <cell r="BU2519">
            <v>0</v>
          </cell>
          <cell r="BV2519">
            <v>0</v>
          </cell>
          <cell r="BX2519">
            <v>0</v>
          </cell>
          <cell r="CV2519">
            <v>0</v>
          </cell>
          <cell r="CW2519">
            <v>0</v>
          </cell>
        </row>
        <row r="2520">
          <cell r="B2520">
            <v>0</v>
          </cell>
          <cell r="O2520">
            <v>0</v>
          </cell>
          <cell r="P2520">
            <v>0</v>
          </cell>
          <cell r="S2520">
            <v>0</v>
          </cell>
          <cell r="V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N2520">
            <v>0</v>
          </cell>
          <cell r="AO2520">
            <v>0</v>
          </cell>
          <cell r="AP2520">
            <v>0</v>
          </cell>
          <cell r="BU2520">
            <v>0</v>
          </cell>
          <cell r="BV2520">
            <v>0</v>
          </cell>
          <cell r="BX2520">
            <v>0</v>
          </cell>
          <cell r="CV2520">
            <v>0</v>
          </cell>
          <cell r="CW2520">
            <v>0</v>
          </cell>
        </row>
        <row r="2521">
          <cell r="B2521">
            <v>0</v>
          </cell>
          <cell r="O2521">
            <v>0</v>
          </cell>
          <cell r="P2521">
            <v>0</v>
          </cell>
          <cell r="S2521">
            <v>0</v>
          </cell>
          <cell r="V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N2521">
            <v>0</v>
          </cell>
          <cell r="AO2521">
            <v>0</v>
          </cell>
          <cell r="AP2521">
            <v>0</v>
          </cell>
          <cell r="BU2521">
            <v>0</v>
          </cell>
          <cell r="BV2521">
            <v>0</v>
          </cell>
          <cell r="BX2521">
            <v>0</v>
          </cell>
          <cell r="CV2521">
            <v>0</v>
          </cell>
          <cell r="CW2521">
            <v>0</v>
          </cell>
        </row>
        <row r="2522">
          <cell r="B2522">
            <v>0</v>
          </cell>
          <cell r="O2522">
            <v>0</v>
          </cell>
          <cell r="P2522">
            <v>0</v>
          </cell>
          <cell r="S2522">
            <v>0</v>
          </cell>
          <cell r="V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N2522">
            <v>0</v>
          </cell>
          <cell r="AO2522">
            <v>0</v>
          </cell>
          <cell r="AP2522">
            <v>0</v>
          </cell>
          <cell r="BU2522">
            <v>0</v>
          </cell>
          <cell r="BV2522">
            <v>0</v>
          </cell>
          <cell r="BX2522">
            <v>0</v>
          </cell>
          <cell r="CV2522">
            <v>0</v>
          </cell>
          <cell r="CW2522">
            <v>0</v>
          </cell>
        </row>
        <row r="2523">
          <cell r="B2523">
            <v>0</v>
          </cell>
          <cell r="O2523">
            <v>0</v>
          </cell>
          <cell r="P2523">
            <v>0</v>
          </cell>
          <cell r="S2523">
            <v>0</v>
          </cell>
          <cell r="V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N2523">
            <v>0</v>
          </cell>
          <cell r="AO2523">
            <v>0</v>
          </cell>
          <cell r="AP2523">
            <v>0</v>
          </cell>
          <cell r="BU2523">
            <v>0</v>
          </cell>
          <cell r="BV2523">
            <v>0</v>
          </cell>
          <cell r="BX2523">
            <v>0</v>
          </cell>
          <cell r="CV2523">
            <v>0</v>
          </cell>
          <cell r="CW2523">
            <v>0</v>
          </cell>
        </row>
        <row r="2524">
          <cell r="B2524">
            <v>0</v>
          </cell>
          <cell r="O2524">
            <v>0</v>
          </cell>
          <cell r="P2524">
            <v>0</v>
          </cell>
          <cell r="S2524">
            <v>0</v>
          </cell>
          <cell r="V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N2524">
            <v>0</v>
          </cell>
          <cell r="AO2524">
            <v>0</v>
          </cell>
          <cell r="AP2524">
            <v>0</v>
          </cell>
          <cell r="BU2524">
            <v>0</v>
          </cell>
          <cell r="BV2524">
            <v>0</v>
          </cell>
          <cell r="BX2524">
            <v>0</v>
          </cell>
          <cell r="CV2524">
            <v>0</v>
          </cell>
          <cell r="CW2524">
            <v>0</v>
          </cell>
        </row>
        <row r="2525">
          <cell r="B2525">
            <v>0</v>
          </cell>
          <cell r="O2525">
            <v>0</v>
          </cell>
          <cell r="P2525">
            <v>0</v>
          </cell>
          <cell r="S2525">
            <v>0</v>
          </cell>
          <cell r="V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N2525">
            <v>0</v>
          </cell>
          <cell r="AO2525">
            <v>0</v>
          </cell>
          <cell r="AP2525">
            <v>0</v>
          </cell>
          <cell r="BU2525">
            <v>0</v>
          </cell>
          <cell r="BV2525">
            <v>0</v>
          </cell>
          <cell r="BX2525">
            <v>0</v>
          </cell>
          <cell r="CV2525">
            <v>0</v>
          </cell>
          <cell r="CW2525">
            <v>0</v>
          </cell>
        </row>
        <row r="2526">
          <cell r="B2526">
            <v>0</v>
          </cell>
          <cell r="O2526">
            <v>0</v>
          </cell>
          <cell r="P2526">
            <v>0</v>
          </cell>
          <cell r="S2526">
            <v>0</v>
          </cell>
          <cell r="V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N2526">
            <v>0</v>
          </cell>
          <cell r="AO2526">
            <v>0</v>
          </cell>
          <cell r="AP2526">
            <v>0</v>
          </cell>
          <cell r="BU2526">
            <v>0</v>
          </cell>
          <cell r="BV2526">
            <v>0</v>
          </cell>
          <cell r="BX2526">
            <v>0</v>
          </cell>
          <cell r="CV2526">
            <v>0</v>
          </cell>
          <cell r="CW2526">
            <v>0</v>
          </cell>
        </row>
        <row r="2527">
          <cell r="B2527">
            <v>0</v>
          </cell>
          <cell r="O2527">
            <v>0</v>
          </cell>
          <cell r="P2527">
            <v>0</v>
          </cell>
          <cell r="S2527">
            <v>0</v>
          </cell>
          <cell r="V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N2527">
            <v>0</v>
          </cell>
          <cell r="AO2527">
            <v>0</v>
          </cell>
          <cell r="AP2527">
            <v>0</v>
          </cell>
          <cell r="BU2527">
            <v>0</v>
          </cell>
          <cell r="BV2527">
            <v>0</v>
          </cell>
          <cell r="BX2527">
            <v>0</v>
          </cell>
          <cell r="CV2527">
            <v>0</v>
          </cell>
          <cell r="CW2527">
            <v>0</v>
          </cell>
        </row>
        <row r="2528">
          <cell r="B2528">
            <v>0</v>
          </cell>
          <cell r="O2528">
            <v>0</v>
          </cell>
          <cell r="P2528">
            <v>0</v>
          </cell>
          <cell r="S2528">
            <v>0</v>
          </cell>
          <cell r="V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N2528">
            <v>0</v>
          </cell>
          <cell r="AO2528">
            <v>0</v>
          </cell>
          <cell r="AP2528">
            <v>0</v>
          </cell>
          <cell r="BU2528">
            <v>0</v>
          </cell>
          <cell r="BV2528">
            <v>0</v>
          </cell>
          <cell r="BX2528">
            <v>0</v>
          </cell>
          <cell r="CV2528">
            <v>0</v>
          </cell>
          <cell r="CW2528">
            <v>0</v>
          </cell>
        </row>
        <row r="2529">
          <cell r="B2529">
            <v>0</v>
          </cell>
          <cell r="O2529">
            <v>0</v>
          </cell>
          <cell r="P2529">
            <v>0</v>
          </cell>
          <cell r="S2529">
            <v>0</v>
          </cell>
          <cell r="V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N2529">
            <v>0</v>
          </cell>
          <cell r="AO2529">
            <v>0</v>
          </cell>
          <cell r="AP2529">
            <v>0</v>
          </cell>
          <cell r="BU2529">
            <v>0</v>
          </cell>
          <cell r="BV2529">
            <v>0</v>
          </cell>
          <cell r="BX2529">
            <v>0</v>
          </cell>
          <cell r="CV2529">
            <v>0</v>
          </cell>
          <cell r="CW2529">
            <v>0</v>
          </cell>
        </row>
        <row r="2530">
          <cell r="B2530">
            <v>0</v>
          </cell>
          <cell r="O2530">
            <v>0</v>
          </cell>
          <cell r="P2530">
            <v>0</v>
          </cell>
          <cell r="S2530">
            <v>0</v>
          </cell>
          <cell r="V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N2530">
            <v>0</v>
          </cell>
          <cell r="AO2530">
            <v>0</v>
          </cell>
          <cell r="AP2530">
            <v>0</v>
          </cell>
          <cell r="BU2530">
            <v>0</v>
          </cell>
          <cell r="BV2530">
            <v>0</v>
          </cell>
          <cell r="BX2530">
            <v>0</v>
          </cell>
          <cell r="CV2530">
            <v>0</v>
          </cell>
          <cell r="CW2530">
            <v>0</v>
          </cell>
        </row>
        <row r="2531">
          <cell r="B2531">
            <v>0</v>
          </cell>
          <cell r="O2531">
            <v>0</v>
          </cell>
          <cell r="P2531">
            <v>0</v>
          </cell>
          <cell r="S2531">
            <v>0</v>
          </cell>
          <cell r="V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N2531">
            <v>0</v>
          </cell>
          <cell r="AO2531">
            <v>0</v>
          </cell>
          <cell r="AP2531">
            <v>0</v>
          </cell>
          <cell r="BU2531">
            <v>0</v>
          </cell>
          <cell r="BV2531">
            <v>0</v>
          </cell>
          <cell r="BX2531">
            <v>0</v>
          </cell>
          <cell r="CV2531">
            <v>0</v>
          </cell>
          <cell r="CW2531">
            <v>0</v>
          </cell>
        </row>
        <row r="2532">
          <cell r="B2532">
            <v>0</v>
          </cell>
          <cell r="O2532">
            <v>0</v>
          </cell>
          <cell r="P2532">
            <v>0</v>
          </cell>
          <cell r="S2532">
            <v>0</v>
          </cell>
          <cell r="V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N2532">
            <v>0</v>
          </cell>
          <cell r="AO2532">
            <v>0</v>
          </cell>
          <cell r="AP2532">
            <v>0</v>
          </cell>
          <cell r="BU2532">
            <v>0</v>
          </cell>
          <cell r="BV2532">
            <v>0</v>
          </cell>
          <cell r="BX2532">
            <v>0</v>
          </cell>
          <cell r="CV2532">
            <v>0</v>
          </cell>
          <cell r="CW2532">
            <v>0</v>
          </cell>
        </row>
        <row r="2533">
          <cell r="B2533">
            <v>0</v>
          </cell>
          <cell r="O2533">
            <v>0</v>
          </cell>
          <cell r="P2533">
            <v>0</v>
          </cell>
          <cell r="S2533">
            <v>0</v>
          </cell>
          <cell r="V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N2533">
            <v>0</v>
          </cell>
          <cell r="AO2533">
            <v>0</v>
          </cell>
          <cell r="AP2533">
            <v>0</v>
          </cell>
          <cell r="BU2533">
            <v>0</v>
          </cell>
          <cell r="BV2533">
            <v>0</v>
          </cell>
          <cell r="BX2533">
            <v>0</v>
          </cell>
          <cell r="CV2533">
            <v>0</v>
          </cell>
          <cell r="CW2533">
            <v>0</v>
          </cell>
        </row>
        <row r="2534">
          <cell r="B2534">
            <v>0</v>
          </cell>
          <cell r="O2534">
            <v>0</v>
          </cell>
          <cell r="P2534">
            <v>0</v>
          </cell>
          <cell r="S2534">
            <v>0</v>
          </cell>
          <cell r="V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N2534">
            <v>0</v>
          </cell>
          <cell r="AO2534">
            <v>0</v>
          </cell>
          <cell r="AP2534">
            <v>0</v>
          </cell>
          <cell r="BU2534">
            <v>0</v>
          </cell>
          <cell r="BV2534">
            <v>0</v>
          </cell>
          <cell r="BX2534">
            <v>0</v>
          </cell>
          <cell r="CV2534">
            <v>0</v>
          </cell>
          <cell r="CW2534">
            <v>0</v>
          </cell>
        </row>
        <row r="2535">
          <cell r="B2535">
            <v>0</v>
          </cell>
          <cell r="O2535">
            <v>0</v>
          </cell>
          <cell r="P2535">
            <v>0</v>
          </cell>
          <cell r="S2535">
            <v>0</v>
          </cell>
          <cell r="V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N2535">
            <v>0</v>
          </cell>
          <cell r="AO2535">
            <v>0</v>
          </cell>
          <cell r="AP2535">
            <v>0</v>
          </cell>
          <cell r="BU2535">
            <v>0</v>
          </cell>
          <cell r="BV2535">
            <v>0</v>
          </cell>
          <cell r="BX2535">
            <v>0</v>
          </cell>
          <cell r="CV2535">
            <v>0</v>
          </cell>
          <cell r="CW2535">
            <v>0</v>
          </cell>
        </row>
        <row r="2536">
          <cell r="B2536">
            <v>0</v>
          </cell>
          <cell r="O2536">
            <v>0</v>
          </cell>
          <cell r="P2536">
            <v>0</v>
          </cell>
          <cell r="S2536">
            <v>0</v>
          </cell>
          <cell r="V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N2536">
            <v>0</v>
          </cell>
          <cell r="AO2536">
            <v>0</v>
          </cell>
          <cell r="AP2536">
            <v>0</v>
          </cell>
          <cell r="BU2536">
            <v>0</v>
          </cell>
          <cell r="BV2536">
            <v>0</v>
          </cell>
          <cell r="BX2536">
            <v>0</v>
          </cell>
          <cell r="CV2536">
            <v>0</v>
          </cell>
          <cell r="CW2536">
            <v>0</v>
          </cell>
        </row>
        <row r="2537">
          <cell r="B2537">
            <v>0</v>
          </cell>
          <cell r="O2537">
            <v>0</v>
          </cell>
          <cell r="P2537">
            <v>0</v>
          </cell>
          <cell r="S2537">
            <v>0</v>
          </cell>
          <cell r="V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N2537">
            <v>0</v>
          </cell>
          <cell r="AO2537">
            <v>0</v>
          </cell>
          <cell r="AP2537">
            <v>0</v>
          </cell>
          <cell r="BU2537">
            <v>0</v>
          </cell>
          <cell r="BV2537">
            <v>0</v>
          </cell>
          <cell r="BX2537">
            <v>0</v>
          </cell>
          <cell r="CV2537">
            <v>0</v>
          </cell>
          <cell r="CW2537">
            <v>0</v>
          </cell>
        </row>
        <row r="2538">
          <cell r="B2538">
            <v>0</v>
          </cell>
          <cell r="O2538">
            <v>0</v>
          </cell>
          <cell r="P2538">
            <v>0</v>
          </cell>
          <cell r="S2538">
            <v>0</v>
          </cell>
          <cell r="V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N2538">
            <v>0</v>
          </cell>
          <cell r="AO2538">
            <v>0</v>
          </cell>
          <cell r="AP2538">
            <v>0</v>
          </cell>
          <cell r="BU2538">
            <v>0</v>
          </cell>
          <cell r="BV2538">
            <v>0</v>
          </cell>
          <cell r="BX2538">
            <v>0</v>
          </cell>
          <cell r="CV2538">
            <v>0</v>
          </cell>
          <cell r="CW2538">
            <v>0</v>
          </cell>
        </row>
        <row r="2539">
          <cell r="B2539">
            <v>0</v>
          </cell>
          <cell r="O2539">
            <v>0</v>
          </cell>
          <cell r="P2539">
            <v>0</v>
          </cell>
          <cell r="S2539">
            <v>0</v>
          </cell>
          <cell r="V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N2539">
            <v>0</v>
          </cell>
          <cell r="AO2539">
            <v>0</v>
          </cell>
          <cell r="AP2539">
            <v>0</v>
          </cell>
          <cell r="BU2539">
            <v>0</v>
          </cell>
          <cell r="BV2539">
            <v>0</v>
          </cell>
          <cell r="BX2539">
            <v>0</v>
          </cell>
          <cell r="CV2539">
            <v>0</v>
          </cell>
          <cell r="CW2539">
            <v>0</v>
          </cell>
        </row>
        <row r="2540">
          <cell r="B2540">
            <v>0</v>
          </cell>
          <cell r="O2540">
            <v>0</v>
          </cell>
          <cell r="P2540">
            <v>0</v>
          </cell>
          <cell r="S2540">
            <v>0</v>
          </cell>
          <cell r="V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N2540">
            <v>0</v>
          </cell>
          <cell r="AO2540">
            <v>0</v>
          </cell>
          <cell r="AP2540">
            <v>0</v>
          </cell>
          <cell r="BU2540">
            <v>0</v>
          </cell>
          <cell r="BV2540">
            <v>0</v>
          </cell>
          <cell r="BX2540">
            <v>0</v>
          </cell>
          <cell r="CV2540">
            <v>0</v>
          </cell>
          <cell r="CW2540">
            <v>0</v>
          </cell>
        </row>
        <row r="2541">
          <cell r="B2541">
            <v>0</v>
          </cell>
          <cell r="O2541">
            <v>0</v>
          </cell>
          <cell r="P2541">
            <v>0</v>
          </cell>
          <cell r="S2541">
            <v>0</v>
          </cell>
          <cell r="V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N2541">
            <v>0</v>
          </cell>
          <cell r="AO2541">
            <v>0</v>
          </cell>
          <cell r="AP2541">
            <v>0</v>
          </cell>
          <cell r="BU2541">
            <v>0</v>
          </cell>
          <cell r="BV2541">
            <v>0</v>
          </cell>
          <cell r="BX2541">
            <v>0</v>
          </cell>
          <cell r="CV2541">
            <v>0</v>
          </cell>
          <cell r="CW2541">
            <v>0</v>
          </cell>
        </row>
        <row r="2542">
          <cell r="B2542">
            <v>0</v>
          </cell>
          <cell r="O2542">
            <v>0</v>
          </cell>
          <cell r="P2542">
            <v>0</v>
          </cell>
          <cell r="S2542">
            <v>0</v>
          </cell>
          <cell r="V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N2542">
            <v>0</v>
          </cell>
          <cell r="AO2542">
            <v>0</v>
          </cell>
          <cell r="AP2542">
            <v>0</v>
          </cell>
          <cell r="BU2542">
            <v>0</v>
          </cell>
          <cell r="BV2542">
            <v>0</v>
          </cell>
          <cell r="BX2542">
            <v>0</v>
          </cell>
          <cell r="CV2542">
            <v>0</v>
          </cell>
          <cell r="CW2542">
            <v>0</v>
          </cell>
        </row>
        <row r="2543">
          <cell r="B2543">
            <v>0</v>
          </cell>
          <cell r="O2543">
            <v>0</v>
          </cell>
          <cell r="P2543">
            <v>0</v>
          </cell>
          <cell r="S2543">
            <v>0</v>
          </cell>
          <cell r="V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N2543">
            <v>0</v>
          </cell>
          <cell r="AO2543">
            <v>0</v>
          </cell>
          <cell r="AP2543">
            <v>0</v>
          </cell>
          <cell r="BU2543">
            <v>0</v>
          </cell>
          <cell r="BV2543">
            <v>0</v>
          </cell>
          <cell r="BX2543">
            <v>0</v>
          </cell>
          <cell r="CV2543">
            <v>0</v>
          </cell>
          <cell r="CW2543">
            <v>0</v>
          </cell>
        </row>
        <row r="2544">
          <cell r="B2544">
            <v>0</v>
          </cell>
          <cell r="O2544">
            <v>0</v>
          </cell>
          <cell r="P2544">
            <v>0</v>
          </cell>
          <cell r="S2544">
            <v>0</v>
          </cell>
          <cell r="V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N2544">
            <v>0</v>
          </cell>
          <cell r="AO2544">
            <v>0</v>
          </cell>
          <cell r="AP2544">
            <v>0</v>
          </cell>
          <cell r="BU2544">
            <v>0</v>
          </cell>
          <cell r="BV2544">
            <v>0</v>
          </cell>
          <cell r="BX2544">
            <v>0</v>
          </cell>
          <cell r="CV2544">
            <v>0</v>
          </cell>
          <cell r="CW2544">
            <v>0</v>
          </cell>
        </row>
        <row r="2545">
          <cell r="B2545">
            <v>0</v>
          </cell>
          <cell r="O2545">
            <v>0</v>
          </cell>
          <cell r="P2545">
            <v>0</v>
          </cell>
          <cell r="S2545">
            <v>0</v>
          </cell>
          <cell r="V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N2545">
            <v>0</v>
          </cell>
          <cell r="AO2545">
            <v>0</v>
          </cell>
          <cell r="AP2545">
            <v>0</v>
          </cell>
          <cell r="BU2545">
            <v>0</v>
          </cell>
          <cell r="BV2545">
            <v>0</v>
          </cell>
          <cell r="BX2545">
            <v>0</v>
          </cell>
          <cell r="CV2545">
            <v>0</v>
          </cell>
          <cell r="CW2545">
            <v>0</v>
          </cell>
        </row>
        <row r="2546">
          <cell r="B2546">
            <v>0</v>
          </cell>
          <cell r="O2546">
            <v>0</v>
          </cell>
          <cell r="P2546">
            <v>0</v>
          </cell>
          <cell r="S2546">
            <v>0</v>
          </cell>
          <cell r="V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N2546">
            <v>0</v>
          </cell>
          <cell r="AO2546">
            <v>0</v>
          </cell>
          <cell r="AP2546">
            <v>0</v>
          </cell>
          <cell r="BU2546">
            <v>0</v>
          </cell>
          <cell r="BV2546">
            <v>0</v>
          </cell>
          <cell r="BX2546">
            <v>0</v>
          </cell>
          <cell r="CV2546">
            <v>0</v>
          </cell>
          <cell r="CW2546">
            <v>0</v>
          </cell>
        </row>
        <row r="2547">
          <cell r="B2547">
            <v>0</v>
          </cell>
          <cell r="O2547">
            <v>0</v>
          </cell>
          <cell r="P2547">
            <v>0</v>
          </cell>
          <cell r="S2547">
            <v>0</v>
          </cell>
          <cell r="V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N2547">
            <v>0</v>
          </cell>
          <cell r="AO2547">
            <v>0</v>
          </cell>
          <cell r="AP2547">
            <v>0</v>
          </cell>
          <cell r="BU2547">
            <v>0</v>
          </cell>
          <cell r="BV2547">
            <v>0</v>
          </cell>
          <cell r="BX2547">
            <v>0</v>
          </cell>
          <cell r="CV2547">
            <v>0</v>
          </cell>
          <cell r="CW2547">
            <v>0</v>
          </cell>
        </row>
        <row r="2548">
          <cell r="B2548">
            <v>0</v>
          </cell>
          <cell r="O2548">
            <v>0</v>
          </cell>
          <cell r="P2548">
            <v>0</v>
          </cell>
          <cell r="S2548">
            <v>0</v>
          </cell>
          <cell r="V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N2548">
            <v>0</v>
          </cell>
          <cell r="AO2548">
            <v>0</v>
          </cell>
          <cell r="AP2548">
            <v>0</v>
          </cell>
          <cell r="BU2548">
            <v>0</v>
          </cell>
          <cell r="BV2548">
            <v>0</v>
          </cell>
          <cell r="BX2548">
            <v>0</v>
          </cell>
          <cell r="CV2548">
            <v>0</v>
          </cell>
          <cell r="CW2548">
            <v>0</v>
          </cell>
        </row>
        <row r="2549">
          <cell r="B2549">
            <v>0</v>
          </cell>
          <cell r="O2549">
            <v>0</v>
          </cell>
          <cell r="P2549">
            <v>0</v>
          </cell>
          <cell r="S2549">
            <v>0</v>
          </cell>
          <cell r="V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N2549">
            <v>0</v>
          </cell>
          <cell r="AO2549">
            <v>0</v>
          </cell>
          <cell r="AP2549">
            <v>0</v>
          </cell>
          <cell r="BU2549">
            <v>0</v>
          </cell>
          <cell r="BV2549">
            <v>0</v>
          </cell>
          <cell r="BX2549">
            <v>0</v>
          </cell>
          <cell r="CV2549">
            <v>0</v>
          </cell>
          <cell r="CW2549">
            <v>0</v>
          </cell>
        </row>
        <row r="2550">
          <cell r="B2550">
            <v>0</v>
          </cell>
          <cell r="O2550">
            <v>0</v>
          </cell>
          <cell r="P2550">
            <v>0</v>
          </cell>
          <cell r="S2550">
            <v>0</v>
          </cell>
          <cell r="V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N2550">
            <v>0</v>
          </cell>
          <cell r="AO2550">
            <v>0</v>
          </cell>
          <cell r="AP2550">
            <v>0</v>
          </cell>
          <cell r="BU2550">
            <v>0</v>
          </cell>
          <cell r="BV2550">
            <v>0</v>
          </cell>
          <cell r="BX2550">
            <v>0</v>
          </cell>
          <cell r="CV2550">
            <v>0</v>
          </cell>
          <cell r="CW2550">
            <v>0</v>
          </cell>
        </row>
        <row r="2551">
          <cell r="B2551">
            <v>0</v>
          </cell>
          <cell r="O2551">
            <v>0</v>
          </cell>
          <cell r="P2551">
            <v>0</v>
          </cell>
          <cell r="S2551">
            <v>0</v>
          </cell>
          <cell r="V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N2551">
            <v>0</v>
          </cell>
          <cell r="AO2551">
            <v>0</v>
          </cell>
          <cell r="AP2551">
            <v>0</v>
          </cell>
          <cell r="BU2551">
            <v>0</v>
          </cell>
          <cell r="BV2551">
            <v>0</v>
          </cell>
          <cell r="BX2551">
            <v>0</v>
          </cell>
          <cell r="CV2551">
            <v>0</v>
          </cell>
          <cell r="CW2551">
            <v>0</v>
          </cell>
        </row>
        <row r="2552">
          <cell r="B2552">
            <v>0</v>
          </cell>
          <cell r="O2552">
            <v>0</v>
          </cell>
          <cell r="P2552">
            <v>0</v>
          </cell>
          <cell r="S2552">
            <v>0</v>
          </cell>
          <cell r="V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N2552">
            <v>0</v>
          </cell>
          <cell r="AO2552">
            <v>0</v>
          </cell>
          <cell r="AP2552">
            <v>0</v>
          </cell>
          <cell r="BU2552">
            <v>0</v>
          </cell>
          <cell r="BV2552">
            <v>0</v>
          </cell>
          <cell r="BX2552">
            <v>0</v>
          </cell>
          <cell r="CV2552">
            <v>0</v>
          </cell>
          <cell r="CW2552">
            <v>0</v>
          </cell>
        </row>
        <row r="2553">
          <cell r="B2553">
            <v>0</v>
          </cell>
          <cell r="O2553">
            <v>0</v>
          </cell>
          <cell r="P2553">
            <v>0</v>
          </cell>
          <cell r="S2553">
            <v>0</v>
          </cell>
          <cell r="V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N2553">
            <v>0</v>
          </cell>
          <cell r="AO2553">
            <v>0</v>
          </cell>
          <cell r="AP2553">
            <v>0</v>
          </cell>
          <cell r="BU2553">
            <v>0</v>
          </cell>
          <cell r="BV2553">
            <v>0</v>
          </cell>
          <cell r="BX2553">
            <v>0</v>
          </cell>
          <cell r="CV2553">
            <v>0</v>
          </cell>
          <cell r="CW2553">
            <v>0</v>
          </cell>
        </row>
        <row r="2554">
          <cell r="B2554">
            <v>0</v>
          </cell>
          <cell r="O2554">
            <v>0</v>
          </cell>
          <cell r="P2554">
            <v>0</v>
          </cell>
          <cell r="S2554">
            <v>0</v>
          </cell>
          <cell r="V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N2554">
            <v>0</v>
          </cell>
          <cell r="AO2554">
            <v>0</v>
          </cell>
          <cell r="AP2554">
            <v>0</v>
          </cell>
          <cell r="BU2554">
            <v>0</v>
          </cell>
          <cell r="BV2554">
            <v>0</v>
          </cell>
          <cell r="BX2554">
            <v>0</v>
          </cell>
          <cell r="CV2554">
            <v>0</v>
          </cell>
          <cell r="CW2554">
            <v>0</v>
          </cell>
        </row>
        <row r="2555">
          <cell r="B2555">
            <v>0</v>
          </cell>
          <cell r="O2555">
            <v>0</v>
          </cell>
          <cell r="P2555">
            <v>0</v>
          </cell>
          <cell r="S2555">
            <v>0</v>
          </cell>
          <cell r="V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N2555">
            <v>0</v>
          </cell>
          <cell r="AO2555">
            <v>0</v>
          </cell>
          <cell r="AP2555">
            <v>0</v>
          </cell>
          <cell r="BU2555">
            <v>0</v>
          </cell>
          <cell r="BV2555">
            <v>0</v>
          </cell>
          <cell r="BX2555">
            <v>0</v>
          </cell>
          <cell r="CV2555">
            <v>0</v>
          </cell>
          <cell r="CW2555">
            <v>0</v>
          </cell>
        </row>
        <row r="2556">
          <cell r="B2556">
            <v>0</v>
          </cell>
          <cell r="O2556">
            <v>0</v>
          </cell>
          <cell r="P2556">
            <v>0</v>
          </cell>
          <cell r="S2556">
            <v>0</v>
          </cell>
          <cell r="V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N2556">
            <v>0</v>
          </cell>
          <cell r="AO2556">
            <v>0</v>
          </cell>
          <cell r="AP2556">
            <v>0</v>
          </cell>
          <cell r="BU2556">
            <v>0</v>
          </cell>
          <cell r="BV2556">
            <v>0</v>
          </cell>
          <cell r="BX2556">
            <v>0</v>
          </cell>
          <cell r="CV2556">
            <v>0</v>
          </cell>
          <cell r="CW2556">
            <v>0</v>
          </cell>
        </row>
        <row r="2557">
          <cell r="B2557">
            <v>0</v>
          </cell>
          <cell r="O2557">
            <v>0</v>
          </cell>
          <cell r="P2557">
            <v>0</v>
          </cell>
          <cell r="S2557">
            <v>0</v>
          </cell>
          <cell r="V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N2557">
            <v>0</v>
          </cell>
          <cell r="AO2557">
            <v>0</v>
          </cell>
          <cell r="AP2557">
            <v>0</v>
          </cell>
          <cell r="BU2557">
            <v>0</v>
          </cell>
          <cell r="BV2557">
            <v>0</v>
          </cell>
          <cell r="BX2557">
            <v>0</v>
          </cell>
          <cell r="CV2557">
            <v>0</v>
          </cell>
          <cell r="CW2557">
            <v>0</v>
          </cell>
        </row>
        <row r="2558">
          <cell r="B2558">
            <v>0</v>
          </cell>
          <cell r="O2558">
            <v>0</v>
          </cell>
          <cell r="P2558">
            <v>0</v>
          </cell>
          <cell r="S2558">
            <v>0</v>
          </cell>
          <cell r="V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N2558">
            <v>0</v>
          </cell>
          <cell r="AO2558">
            <v>0</v>
          </cell>
          <cell r="AP2558">
            <v>0</v>
          </cell>
          <cell r="BU2558">
            <v>0</v>
          </cell>
          <cell r="BV2558">
            <v>0</v>
          </cell>
          <cell r="BX2558">
            <v>0</v>
          </cell>
          <cell r="CV2558">
            <v>0</v>
          </cell>
          <cell r="CW2558">
            <v>0</v>
          </cell>
        </row>
        <row r="2559">
          <cell r="B2559">
            <v>0</v>
          </cell>
          <cell r="O2559">
            <v>0</v>
          </cell>
          <cell r="P2559">
            <v>0</v>
          </cell>
          <cell r="S2559">
            <v>0</v>
          </cell>
          <cell r="V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N2559">
            <v>0</v>
          </cell>
          <cell r="AO2559">
            <v>0</v>
          </cell>
          <cell r="AP2559">
            <v>0</v>
          </cell>
          <cell r="BU2559">
            <v>0</v>
          </cell>
          <cell r="BV2559">
            <v>0</v>
          </cell>
          <cell r="BX2559">
            <v>0</v>
          </cell>
          <cell r="CV2559">
            <v>0</v>
          </cell>
          <cell r="CW2559">
            <v>0</v>
          </cell>
        </row>
        <row r="2560">
          <cell r="B2560">
            <v>0</v>
          </cell>
          <cell r="O2560">
            <v>0</v>
          </cell>
          <cell r="P2560">
            <v>0</v>
          </cell>
          <cell r="S2560">
            <v>0</v>
          </cell>
          <cell r="V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N2560">
            <v>0</v>
          </cell>
          <cell r="AO2560">
            <v>0</v>
          </cell>
          <cell r="AP2560">
            <v>0</v>
          </cell>
          <cell r="BU2560">
            <v>0</v>
          </cell>
          <cell r="BV2560">
            <v>0</v>
          </cell>
          <cell r="BX2560">
            <v>0</v>
          </cell>
          <cell r="CV2560">
            <v>0</v>
          </cell>
          <cell r="CW2560">
            <v>0</v>
          </cell>
        </row>
        <row r="2561">
          <cell r="B2561">
            <v>0</v>
          </cell>
          <cell r="O2561">
            <v>0</v>
          </cell>
          <cell r="P2561">
            <v>0</v>
          </cell>
          <cell r="S2561">
            <v>0</v>
          </cell>
          <cell r="V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N2561">
            <v>0</v>
          </cell>
          <cell r="AO2561">
            <v>0</v>
          </cell>
          <cell r="AP2561">
            <v>0</v>
          </cell>
          <cell r="BU2561">
            <v>0</v>
          </cell>
          <cell r="BV2561">
            <v>0</v>
          </cell>
          <cell r="BX2561">
            <v>0</v>
          </cell>
          <cell r="CV2561">
            <v>0</v>
          </cell>
          <cell r="CW2561">
            <v>0</v>
          </cell>
        </row>
        <row r="2562">
          <cell r="B2562">
            <v>0</v>
          </cell>
          <cell r="O2562">
            <v>0</v>
          </cell>
          <cell r="P2562">
            <v>0</v>
          </cell>
          <cell r="S2562">
            <v>0</v>
          </cell>
          <cell r="V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N2562">
            <v>0</v>
          </cell>
          <cell r="AO2562">
            <v>0</v>
          </cell>
          <cell r="AP2562">
            <v>0</v>
          </cell>
          <cell r="BU2562">
            <v>0</v>
          </cell>
          <cell r="BV2562">
            <v>0</v>
          </cell>
          <cell r="BX2562">
            <v>0</v>
          </cell>
          <cell r="CV2562">
            <v>0</v>
          </cell>
          <cell r="CW2562">
            <v>0</v>
          </cell>
        </row>
        <row r="2563">
          <cell r="B2563">
            <v>0</v>
          </cell>
          <cell r="O2563">
            <v>0</v>
          </cell>
          <cell r="P2563">
            <v>0</v>
          </cell>
          <cell r="S2563">
            <v>0</v>
          </cell>
          <cell r="V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N2563">
            <v>0</v>
          </cell>
          <cell r="AO2563">
            <v>0</v>
          </cell>
          <cell r="AP2563">
            <v>0</v>
          </cell>
          <cell r="BU2563">
            <v>0</v>
          </cell>
          <cell r="BV2563">
            <v>0</v>
          </cell>
          <cell r="BX2563">
            <v>0</v>
          </cell>
          <cell r="CV2563">
            <v>0</v>
          </cell>
          <cell r="CW2563">
            <v>0</v>
          </cell>
        </row>
        <row r="2564">
          <cell r="B2564">
            <v>0</v>
          </cell>
          <cell r="O2564">
            <v>0</v>
          </cell>
          <cell r="P2564">
            <v>0</v>
          </cell>
          <cell r="S2564">
            <v>0</v>
          </cell>
          <cell r="V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N2564">
            <v>0</v>
          </cell>
          <cell r="AO2564">
            <v>0</v>
          </cell>
          <cell r="AP2564">
            <v>0</v>
          </cell>
          <cell r="BU2564">
            <v>0</v>
          </cell>
          <cell r="BV2564">
            <v>0</v>
          </cell>
          <cell r="BX2564">
            <v>0</v>
          </cell>
          <cell r="CV2564">
            <v>0</v>
          </cell>
          <cell r="CW2564">
            <v>0</v>
          </cell>
        </row>
        <row r="2565">
          <cell r="B2565">
            <v>0</v>
          </cell>
          <cell r="O2565">
            <v>0</v>
          </cell>
          <cell r="P2565">
            <v>0</v>
          </cell>
          <cell r="S2565">
            <v>0</v>
          </cell>
          <cell r="V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N2565">
            <v>0</v>
          </cell>
          <cell r="AO2565">
            <v>0</v>
          </cell>
          <cell r="AP2565">
            <v>0</v>
          </cell>
          <cell r="BU2565">
            <v>0</v>
          </cell>
          <cell r="BV2565">
            <v>0</v>
          </cell>
          <cell r="BX2565">
            <v>0</v>
          </cell>
          <cell r="CV2565">
            <v>0</v>
          </cell>
          <cell r="CW2565">
            <v>0</v>
          </cell>
        </row>
        <row r="2566">
          <cell r="B2566">
            <v>0</v>
          </cell>
          <cell r="O2566">
            <v>0</v>
          </cell>
          <cell r="P2566">
            <v>0</v>
          </cell>
          <cell r="S2566">
            <v>0</v>
          </cell>
          <cell r="V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N2566">
            <v>0</v>
          </cell>
          <cell r="AO2566">
            <v>0</v>
          </cell>
          <cell r="AP2566">
            <v>0</v>
          </cell>
          <cell r="BU2566">
            <v>0</v>
          </cell>
          <cell r="BV2566">
            <v>0</v>
          </cell>
          <cell r="BX2566">
            <v>0</v>
          </cell>
          <cell r="CV2566">
            <v>0</v>
          </cell>
          <cell r="CW2566">
            <v>0</v>
          </cell>
        </row>
        <row r="2567">
          <cell r="B2567">
            <v>0</v>
          </cell>
          <cell r="O2567">
            <v>0</v>
          </cell>
          <cell r="P2567">
            <v>0</v>
          </cell>
          <cell r="S2567">
            <v>0</v>
          </cell>
          <cell r="V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N2567">
            <v>0</v>
          </cell>
          <cell r="AO2567">
            <v>0</v>
          </cell>
          <cell r="AP2567">
            <v>0</v>
          </cell>
          <cell r="BU2567">
            <v>0</v>
          </cell>
          <cell r="BV2567">
            <v>0</v>
          </cell>
          <cell r="BX2567">
            <v>0</v>
          </cell>
          <cell r="CV2567">
            <v>0</v>
          </cell>
          <cell r="CW2567">
            <v>0</v>
          </cell>
        </row>
        <row r="2568">
          <cell r="B2568">
            <v>0</v>
          </cell>
          <cell r="O2568">
            <v>0</v>
          </cell>
          <cell r="P2568">
            <v>0</v>
          </cell>
          <cell r="S2568">
            <v>0</v>
          </cell>
          <cell r="V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N2568">
            <v>0</v>
          </cell>
          <cell r="AO2568">
            <v>0</v>
          </cell>
          <cell r="AP2568">
            <v>0</v>
          </cell>
          <cell r="BU2568">
            <v>0</v>
          </cell>
          <cell r="BV2568">
            <v>0</v>
          </cell>
          <cell r="BX2568">
            <v>0</v>
          </cell>
          <cell r="CV2568">
            <v>0</v>
          </cell>
          <cell r="CW2568">
            <v>0</v>
          </cell>
        </row>
        <row r="2569">
          <cell r="B2569">
            <v>0</v>
          </cell>
          <cell r="O2569">
            <v>0</v>
          </cell>
          <cell r="P2569">
            <v>0</v>
          </cell>
          <cell r="S2569">
            <v>0</v>
          </cell>
          <cell r="V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N2569">
            <v>0</v>
          </cell>
          <cell r="AO2569">
            <v>0</v>
          </cell>
          <cell r="AP2569">
            <v>0</v>
          </cell>
          <cell r="BU2569">
            <v>0</v>
          </cell>
          <cell r="BV2569">
            <v>0</v>
          </cell>
          <cell r="BX2569">
            <v>0</v>
          </cell>
          <cell r="CV2569">
            <v>0</v>
          </cell>
          <cell r="CW2569">
            <v>0</v>
          </cell>
        </row>
        <row r="2570">
          <cell r="B2570">
            <v>0</v>
          </cell>
          <cell r="O2570">
            <v>0</v>
          </cell>
          <cell r="P2570">
            <v>0</v>
          </cell>
          <cell r="S2570">
            <v>0</v>
          </cell>
          <cell r="V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N2570">
            <v>0</v>
          </cell>
          <cell r="AO2570">
            <v>0</v>
          </cell>
          <cell r="AP2570">
            <v>0</v>
          </cell>
          <cell r="BU2570">
            <v>0</v>
          </cell>
          <cell r="BV2570">
            <v>0</v>
          </cell>
          <cell r="BX2570">
            <v>0</v>
          </cell>
          <cell r="CV2570">
            <v>0</v>
          </cell>
          <cell r="CW2570">
            <v>0</v>
          </cell>
        </row>
        <row r="2571">
          <cell r="B2571">
            <v>0</v>
          </cell>
          <cell r="O2571">
            <v>0</v>
          </cell>
          <cell r="P2571">
            <v>0</v>
          </cell>
          <cell r="S2571">
            <v>0</v>
          </cell>
          <cell r="V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N2571">
            <v>0</v>
          </cell>
          <cell r="AO2571">
            <v>0</v>
          </cell>
          <cell r="AP2571">
            <v>0</v>
          </cell>
          <cell r="BU2571">
            <v>0</v>
          </cell>
          <cell r="BV2571">
            <v>0</v>
          </cell>
          <cell r="BX2571">
            <v>0</v>
          </cell>
          <cell r="CV2571">
            <v>0</v>
          </cell>
          <cell r="CW2571">
            <v>0</v>
          </cell>
        </row>
        <row r="2572">
          <cell r="B2572">
            <v>0</v>
          </cell>
          <cell r="O2572">
            <v>0</v>
          </cell>
          <cell r="P2572">
            <v>0</v>
          </cell>
          <cell r="S2572">
            <v>0</v>
          </cell>
          <cell r="V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N2572">
            <v>0</v>
          </cell>
          <cell r="AO2572">
            <v>0</v>
          </cell>
          <cell r="AP2572">
            <v>0</v>
          </cell>
          <cell r="BU2572">
            <v>0</v>
          </cell>
          <cell r="BV2572">
            <v>0</v>
          </cell>
          <cell r="BX2572">
            <v>0</v>
          </cell>
          <cell r="CV2572">
            <v>0</v>
          </cell>
          <cell r="CW2572">
            <v>0</v>
          </cell>
        </row>
        <row r="2573">
          <cell r="B2573">
            <v>0</v>
          </cell>
          <cell r="O2573">
            <v>0</v>
          </cell>
          <cell r="P2573">
            <v>0</v>
          </cell>
          <cell r="S2573">
            <v>0</v>
          </cell>
          <cell r="V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N2573">
            <v>0</v>
          </cell>
          <cell r="AO2573">
            <v>0</v>
          </cell>
          <cell r="AP2573">
            <v>0</v>
          </cell>
          <cell r="BU2573">
            <v>0</v>
          </cell>
          <cell r="BV2573">
            <v>0</v>
          </cell>
          <cell r="BX2573">
            <v>0</v>
          </cell>
          <cell r="CV2573">
            <v>0</v>
          </cell>
          <cell r="CW2573">
            <v>0</v>
          </cell>
        </row>
        <row r="2574">
          <cell r="B2574">
            <v>0</v>
          </cell>
          <cell r="O2574">
            <v>0</v>
          </cell>
          <cell r="P2574">
            <v>0</v>
          </cell>
          <cell r="S2574">
            <v>0</v>
          </cell>
          <cell r="V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N2574">
            <v>0</v>
          </cell>
          <cell r="AO2574">
            <v>0</v>
          </cell>
          <cell r="AP2574">
            <v>0</v>
          </cell>
          <cell r="BU2574">
            <v>0</v>
          </cell>
          <cell r="BV2574">
            <v>0</v>
          </cell>
          <cell r="BX2574">
            <v>0</v>
          </cell>
          <cell r="CV2574">
            <v>0</v>
          </cell>
          <cell r="CW2574">
            <v>0</v>
          </cell>
        </row>
        <row r="2575">
          <cell r="B2575">
            <v>0</v>
          </cell>
          <cell r="O2575">
            <v>0</v>
          </cell>
          <cell r="P2575">
            <v>0</v>
          </cell>
          <cell r="S2575">
            <v>0</v>
          </cell>
          <cell r="V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N2575">
            <v>0</v>
          </cell>
          <cell r="AO2575">
            <v>0</v>
          </cell>
          <cell r="AP2575">
            <v>0</v>
          </cell>
          <cell r="BU2575">
            <v>0</v>
          </cell>
          <cell r="BV2575">
            <v>0</v>
          </cell>
          <cell r="BX2575">
            <v>0</v>
          </cell>
          <cell r="CV2575">
            <v>0</v>
          </cell>
          <cell r="CW2575">
            <v>0</v>
          </cell>
        </row>
        <row r="2576">
          <cell r="B2576">
            <v>0</v>
          </cell>
          <cell r="O2576">
            <v>0</v>
          </cell>
          <cell r="P2576">
            <v>0</v>
          </cell>
          <cell r="S2576">
            <v>0</v>
          </cell>
          <cell r="V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N2576">
            <v>0</v>
          </cell>
          <cell r="AO2576">
            <v>0</v>
          </cell>
          <cell r="AP2576">
            <v>0</v>
          </cell>
          <cell r="BU2576">
            <v>0</v>
          </cell>
          <cell r="BV2576">
            <v>0</v>
          </cell>
          <cell r="BX2576">
            <v>0</v>
          </cell>
          <cell r="CV2576">
            <v>0</v>
          </cell>
          <cell r="CW2576">
            <v>0</v>
          </cell>
        </row>
        <row r="2577">
          <cell r="B2577">
            <v>0</v>
          </cell>
          <cell r="O2577">
            <v>0</v>
          </cell>
          <cell r="P2577">
            <v>0</v>
          </cell>
          <cell r="S2577">
            <v>0</v>
          </cell>
          <cell r="V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N2577">
            <v>0</v>
          </cell>
          <cell r="AO2577">
            <v>0</v>
          </cell>
          <cell r="AP2577">
            <v>0</v>
          </cell>
          <cell r="BU2577">
            <v>0</v>
          </cell>
          <cell r="BV2577">
            <v>0</v>
          </cell>
          <cell r="BX2577">
            <v>0</v>
          </cell>
          <cell r="CV2577">
            <v>0</v>
          </cell>
          <cell r="CW2577">
            <v>0</v>
          </cell>
        </row>
        <row r="2578">
          <cell r="B2578">
            <v>0</v>
          </cell>
          <cell r="O2578">
            <v>0</v>
          </cell>
          <cell r="P2578">
            <v>0</v>
          </cell>
          <cell r="S2578">
            <v>0</v>
          </cell>
          <cell r="V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N2578">
            <v>0</v>
          </cell>
          <cell r="AO2578">
            <v>0</v>
          </cell>
          <cell r="AP2578">
            <v>0</v>
          </cell>
          <cell r="BU2578">
            <v>0</v>
          </cell>
          <cell r="BV2578">
            <v>0</v>
          </cell>
          <cell r="BX2578">
            <v>0</v>
          </cell>
          <cell r="CV2578">
            <v>0</v>
          </cell>
          <cell r="CW2578">
            <v>0</v>
          </cell>
        </row>
        <row r="2579">
          <cell r="B2579">
            <v>0</v>
          </cell>
          <cell r="O2579">
            <v>0</v>
          </cell>
          <cell r="P2579">
            <v>0</v>
          </cell>
          <cell r="S2579">
            <v>0</v>
          </cell>
          <cell r="V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N2579">
            <v>0</v>
          </cell>
          <cell r="AO2579">
            <v>0</v>
          </cell>
          <cell r="AP2579">
            <v>0</v>
          </cell>
          <cell r="BU2579">
            <v>0</v>
          </cell>
          <cell r="BV2579">
            <v>0</v>
          </cell>
          <cell r="BX2579">
            <v>0</v>
          </cell>
          <cell r="CV2579">
            <v>0</v>
          </cell>
          <cell r="CW2579">
            <v>0</v>
          </cell>
        </row>
        <row r="2580">
          <cell r="B2580">
            <v>0</v>
          </cell>
          <cell r="O2580">
            <v>0</v>
          </cell>
          <cell r="P2580">
            <v>0</v>
          </cell>
          <cell r="S2580">
            <v>0</v>
          </cell>
          <cell r="V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N2580">
            <v>0</v>
          </cell>
          <cell r="AO2580">
            <v>0</v>
          </cell>
          <cell r="AP2580">
            <v>0</v>
          </cell>
          <cell r="BU2580">
            <v>0</v>
          </cell>
          <cell r="BV2580">
            <v>0</v>
          </cell>
          <cell r="BX2580">
            <v>0</v>
          </cell>
          <cell r="CV2580">
            <v>0</v>
          </cell>
          <cell r="CW2580">
            <v>0</v>
          </cell>
        </row>
        <row r="2581">
          <cell r="B2581">
            <v>0</v>
          </cell>
          <cell r="O2581">
            <v>0</v>
          </cell>
          <cell r="P2581">
            <v>0</v>
          </cell>
          <cell r="S2581">
            <v>0</v>
          </cell>
          <cell r="V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N2581">
            <v>0</v>
          </cell>
          <cell r="AO2581">
            <v>0</v>
          </cell>
          <cell r="AP2581">
            <v>0</v>
          </cell>
          <cell r="BU2581">
            <v>0</v>
          </cell>
          <cell r="BV2581">
            <v>0</v>
          </cell>
          <cell r="BX2581">
            <v>0</v>
          </cell>
          <cell r="CV2581">
            <v>0</v>
          </cell>
          <cell r="CW2581">
            <v>0</v>
          </cell>
        </row>
        <row r="2582">
          <cell r="B2582">
            <v>0</v>
          </cell>
          <cell r="O2582">
            <v>0</v>
          </cell>
          <cell r="P2582">
            <v>0</v>
          </cell>
          <cell r="S2582">
            <v>0</v>
          </cell>
          <cell r="V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N2582">
            <v>0</v>
          </cell>
          <cell r="AO2582">
            <v>0</v>
          </cell>
          <cell r="AP2582">
            <v>0</v>
          </cell>
          <cell r="BU2582">
            <v>0</v>
          </cell>
          <cell r="BV2582">
            <v>0</v>
          </cell>
          <cell r="BX2582">
            <v>0</v>
          </cell>
          <cell r="CV2582">
            <v>0</v>
          </cell>
          <cell r="CW2582">
            <v>0</v>
          </cell>
        </row>
        <row r="2583">
          <cell r="B2583">
            <v>0</v>
          </cell>
          <cell r="O2583">
            <v>0</v>
          </cell>
          <cell r="P2583">
            <v>0</v>
          </cell>
          <cell r="S2583">
            <v>0</v>
          </cell>
          <cell r="V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N2583">
            <v>0</v>
          </cell>
          <cell r="AO2583">
            <v>0</v>
          </cell>
          <cell r="AP2583">
            <v>0</v>
          </cell>
          <cell r="BU2583">
            <v>0</v>
          </cell>
          <cell r="BV2583">
            <v>0</v>
          </cell>
          <cell r="BX2583">
            <v>0</v>
          </cell>
          <cell r="CV2583">
            <v>0</v>
          </cell>
          <cell r="CW2583">
            <v>0</v>
          </cell>
        </row>
        <row r="2584">
          <cell r="B2584">
            <v>0</v>
          </cell>
          <cell r="O2584">
            <v>0</v>
          </cell>
          <cell r="P2584">
            <v>0</v>
          </cell>
          <cell r="S2584">
            <v>0</v>
          </cell>
          <cell r="V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N2584">
            <v>0</v>
          </cell>
          <cell r="AO2584">
            <v>0</v>
          </cell>
          <cell r="AP2584">
            <v>0</v>
          </cell>
          <cell r="BU2584">
            <v>0</v>
          </cell>
          <cell r="BV2584">
            <v>0</v>
          </cell>
          <cell r="BX2584">
            <v>0</v>
          </cell>
          <cell r="CV2584">
            <v>0</v>
          </cell>
          <cell r="CW2584">
            <v>0</v>
          </cell>
        </row>
        <row r="2585">
          <cell r="B2585">
            <v>0</v>
          </cell>
          <cell r="O2585">
            <v>0</v>
          </cell>
          <cell r="P2585">
            <v>0</v>
          </cell>
          <cell r="S2585">
            <v>0</v>
          </cell>
          <cell r="V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N2585">
            <v>0</v>
          </cell>
          <cell r="AO2585">
            <v>0</v>
          </cell>
          <cell r="AP2585">
            <v>0</v>
          </cell>
          <cell r="BU2585">
            <v>0</v>
          </cell>
          <cell r="BV2585">
            <v>0</v>
          </cell>
          <cell r="BX2585">
            <v>0</v>
          </cell>
          <cell r="CV2585">
            <v>0</v>
          </cell>
          <cell r="CW2585">
            <v>0</v>
          </cell>
        </row>
        <row r="2586">
          <cell r="B2586">
            <v>0</v>
          </cell>
          <cell r="O2586">
            <v>0</v>
          </cell>
          <cell r="P2586">
            <v>0</v>
          </cell>
          <cell r="S2586">
            <v>0</v>
          </cell>
          <cell r="V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N2586">
            <v>0</v>
          </cell>
          <cell r="AO2586">
            <v>0</v>
          </cell>
          <cell r="AP2586">
            <v>0</v>
          </cell>
          <cell r="BU2586">
            <v>0</v>
          </cell>
          <cell r="BV2586">
            <v>0</v>
          </cell>
          <cell r="BX2586">
            <v>0</v>
          </cell>
          <cell r="CV2586">
            <v>0</v>
          </cell>
          <cell r="CW2586">
            <v>0</v>
          </cell>
        </row>
        <row r="2587">
          <cell r="B2587">
            <v>0</v>
          </cell>
          <cell r="O2587">
            <v>0</v>
          </cell>
          <cell r="P2587">
            <v>0</v>
          </cell>
          <cell r="S2587">
            <v>0</v>
          </cell>
          <cell r="V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N2587">
            <v>0</v>
          </cell>
          <cell r="AO2587">
            <v>0</v>
          </cell>
          <cell r="AP2587">
            <v>0</v>
          </cell>
          <cell r="BU2587">
            <v>0</v>
          </cell>
          <cell r="BV2587">
            <v>0</v>
          </cell>
          <cell r="BX2587">
            <v>0</v>
          </cell>
          <cell r="CV2587">
            <v>0</v>
          </cell>
          <cell r="CW2587">
            <v>0</v>
          </cell>
        </row>
        <row r="2588">
          <cell r="B2588">
            <v>0</v>
          </cell>
          <cell r="O2588">
            <v>0</v>
          </cell>
          <cell r="P2588">
            <v>0</v>
          </cell>
          <cell r="S2588">
            <v>0</v>
          </cell>
          <cell r="V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N2588">
            <v>0</v>
          </cell>
          <cell r="AO2588">
            <v>0</v>
          </cell>
          <cell r="AP2588">
            <v>0</v>
          </cell>
          <cell r="BU2588">
            <v>0</v>
          </cell>
          <cell r="BV2588">
            <v>0</v>
          </cell>
          <cell r="BX2588">
            <v>0</v>
          </cell>
          <cell r="CV2588">
            <v>0</v>
          </cell>
          <cell r="CW2588">
            <v>0</v>
          </cell>
        </row>
        <row r="2589">
          <cell r="B2589">
            <v>0</v>
          </cell>
          <cell r="O2589">
            <v>0</v>
          </cell>
          <cell r="P2589">
            <v>0</v>
          </cell>
          <cell r="S2589">
            <v>0</v>
          </cell>
          <cell r="V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N2589">
            <v>0</v>
          </cell>
          <cell r="AO2589">
            <v>0</v>
          </cell>
          <cell r="AP2589">
            <v>0</v>
          </cell>
          <cell r="BU2589">
            <v>0</v>
          </cell>
          <cell r="BV2589">
            <v>0</v>
          </cell>
          <cell r="BX2589">
            <v>0</v>
          </cell>
          <cell r="CV2589">
            <v>0</v>
          </cell>
          <cell r="CW2589">
            <v>0</v>
          </cell>
        </row>
        <row r="2590">
          <cell r="B2590">
            <v>0</v>
          </cell>
          <cell r="O2590">
            <v>0</v>
          </cell>
          <cell r="P2590">
            <v>0</v>
          </cell>
          <cell r="S2590">
            <v>0</v>
          </cell>
          <cell r="V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N2590">
            <v>0</v>
          </cell>
          <cell r="AO2590">
            <v>0</v>
          </cell>
          <cell r="AP2590">
            <v>0</v>
          </cell>
          <cell r="BU2590">
            <v>0</v>
          </cell>
          <cell r="BV2590">
            <v>0</v>
          </cell>
          <cell r="BX2590">
            <v>0</v>
          </cell>
          <cell r="CV2590">
            <v>0</v>
          </cell>
          <cell r="CW2590">
            <v>0</v>
          </cell>
        </row>
        <row r="2591">
          <cell r="B2591">
            <v>0</v>
          </cell>
          <cell r="O2591">
            <v>0</v>
          </cell>
          <cell r="P2591">
            <v>0</v>
          </cell>
          <cell r="S2591">
            <v>0</v>
          </cell>
          <cell r="V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N2591">
            <v>0</v>
          </cell>
          <cell r="AO2591">
            <v>0</v>
          </cell>
          <cell r="AP2591">
            <v>0</v>
          </cell>
          <cell r="BU2591">
            <v>0</v>
          </cell>
          <cell r="BV2591">
            <v>0</v>
          </cell>
          <cell r="BX2591">
            <v>0</v>
          </cell>
          <cell r="CV2591">
            <v>0</v>
          </cell>
          <cell r="CW2591">
            <v>0</v>
          </cell>
        </row>
        <row r="2592">
          <cell r="B2592">
            <v>0</v>
          </cell>
          <cell r="O2592">
            <v>0</v>
          </cell>
          <cell r="P2592">
            <v>0</v>
          </cell>
          <cell r="S2592">
            <v>0</v>
          </cell>
          <cell r="V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N2592">
            <v>0</v>
          </cell>
          <cell r="AO2592">
            <v>0</v>
          </cell>
          <cell r="AP2592">
            <v>0</v>
          </cell>
          <cell r="BU2592">
            <v>0</v>
          </cell>
          <cell r="BV2592">
            <v>0</v>
          </cell>
          <cell r="BX2592">
            <v>0</v>
          </cell>
          <cell r="CV2592">
            <v>0</v>
          </cell>
          <cell r="CW2592">
            <v>0</v>
          </cell>
        </row>
        <row r="2593">
          <cell r="B2593">
            <v>0</v>
          </cell>
          <cell r="O2593">
            <v>0</v>
          </cell>
          <cell r="P2593">
            <v>0</v>
          </cell>
          <cell r="S2593">
            <v>0</v>
          </cell>
          <cell r="V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N2593">
            <v>0</v>
          </cell>
          <cell r="AO2593">
            <v>0</v>
          </cell>
          <cell r="AP2593">
            <v>0</v>
          </cell>
          <cell r="BU2593">
            <v>0</v>
          </cell>
          <cell r="BV2593">
            <v>0</v>
          </cell>
          <cell r="BX2593">
            <v>0</v>
          </cell>
          <cell r="CV2593">
            <v>0</v>
          </cell>
          <cell r="CW2593">
            <v>0</v>
          </cell>
        </row>
        <row r="2594">
          <cell r="B2594">
            <v>0</v>
          </cell>
          <cell r="O2594">
            <v>0</v>
          </cell>
          <cell r="P2594">
            <v>0</v>
          </cell>
          <cell r="S2594">
            <v>0</v>
          </cell>
          <cell r="V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N2594">
            <v>0</v>
          </cell>
          <cell r="AO2594">
            <v>0</v>
          </cell>
          <cell r="AP2594">
            <v>0</v>
          </cell>
          <cell r="BU2594">
            <v>0</v>
          </cell>
          <cell r="BV2594">
            <v>0</v>
          </cell>
          <cell r="BX2594">
            <v>0</v>
          </cell>
          <cell r="CV2594">
            <v>0</v>
          </cell>
          <cell r="CW2594">
            <v>0</v>
          </cell>
        </row>
        <row r="2595">
          <cell r="B2595">
            <v>0</v>
          </cell>
          <cell r="O2595">
            <v>0</v>
          </cell>
          <cell r="P2595">
            <v>0</v>
          </cell>
          <cell r="S2595">
            <v>0</v>
          </cell>
          <cell r="V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N2595">
            <v>0</v>
          </cell>
          <cell r="AO2595">
            <v>0</v>
          </cell>
          <cell r="AP2595">
            <v>0</v>
          </cell>
          <cell r="BU2595">
            <v>0</v>
          </cell>
          <cell r="BV2595">
            <v>0</v>
          </cell>
          <cell r="BX2595">
            <v>0</v>
          </cell>
          <cell r="CV2595">
            <v>0</v>
          </cell>
          <cell r="CW2595">
            <v>0</v>
          </cell>
        </row>
        <row r="2596">
          <cell r="B2596">
            <v>0</v>
          </cell>
          <cell r="O2596">
            <v>0</v>
          </cell>
          <cell r="P2596">
            <v>0</v>
          </cell>
          <cell r="S2596">
            <v>0</v>
          </cell>
          <cell r="V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N2596">
            <v>0</v>
          </cell>
          <cell r="AO2596">
            <v>0</v>
          </cell>
          <cell r="AP2596">
            <v>0</v>
          </cell>
          <cell r="BU2596">
            <v>0</v>
          </cell>
          <cell r="BV2596">
            <v>0</v>
          </cell>
          <cell r="BX2596">
            <v>0</v>
          </cell>
          <cell r="CV2596">
            <v>0</v>
          </cell>
          <cell r="CW2596">
            <v>0</v>
          </cell>
        </row>
        <row r="2597">
          <cell r="B2597">
            <v>0</v>
          </cell>
          <cell r="O2597">
            <v>0</v>
          </cell>
          <cell r="P2597">
            <v>0</v>
          </cell>
          <cell r="S2597">
            <v>0</v>
          </cell>
          <cell r="V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N2597">
            <v>0</v>
          </cell>
          <cell r="AO2597">
            <v>0</v>
          </cell>
          <cell r="AP2597">
            <v>0</v>
          </cell>
          <cell r="BU2597">
            <v>0</v>
          </cell>
          <cell r="BV2597">
            <v>0</v>
          </cell>
          <cell r="BX2597">
            <v>0</v>
          </cell>
          <cell r="CV2597">
            <v>0</v>
          </cell>
          <cell r="CW2597">
            <v>0</v>
          </cell>
        </row>
        <row r="2598">
          <cell r="B2598">
            <v>0</v>
          </cell>
          <cell r="O2598">
            <v>0</v>
          </cell>
          <cell r="P2598">
            <v>0</v>
          </cell>
          <cell r="S2598">
            <v>0</v>
          </cell>
          <cell r="V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N2598">
            <v>0</v>
          </cell>
          <cell r="AO2598">
            <v>0</v>
          </cell>
          <cell r="AP2598">
            <v>0</v>
          </cell>
          <cell r="BU2598">
            <v>0</v>
          </cell>
          <cell r="BV2598">
            <v>0</v>
          </cell>
          <cell r="BX2598">
            <v>0</v>
          </cell>
          <cell r="CV2598">
            <v>0</v>
          </cell>
          <cell r="CW2598">
            <v>0</v>
          </cell>
        </row>
        <row r="2599">
          <cell r="B2599">
            <v>0</v>
          </cell>
          <cell r="O2599">
            <v>0</v>
          </cell>
          <cell r="P2599">
            <v>0</v>
          </cell>
          <cell r="S2599">
            <v>0</v>
          </cell>
          <cell r="V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N2599">
            <v>0</v>
          </cell>
          <cell r="AO2599">
            <v>0</v>
          </cell>
          <cell r="AP2599">
            <v>0</v>
          </cell>
          <cell r="BU2599">
            <v>0</v>
          </cell>
          <cell r="BV2599">
            <v>0</v>
          </cell>
          <cell r="BX2599">
            <v>0</v>
          </cell>
          <cell r="CV2599">
            <v>0</v>
          </cell>
          <cell r="CW2599">
            <v>0</v>
          </cell>
        </row>
        <row r="2600">
          <cell r="B2600">
            <v>0</v>
          </cell>
          <cell r="O2600">
            <v>0</v>
          </cell>
          <cell r="P2600">
            <v>0</v>
          </cell>
          <cell r="S2600">
            <v>0</v>
          </cell>
          <cell r="V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N2600">
            <v>0</v>
          </cell>
          <cell r="AO2600">
            <v>0</v>
          </cell>
          <cell r="AP2600">
            <v>0</v>
          </cell>
          <cell r="BU2600">
            <v>0</v>
          </cell>
          <cell r="BV2600">
            <v>0</v>
          </cell>
          <cell r="BX2600">
            <v>0</v>
          </cell>
          <cell r="CV2600">
            <v>0</v>
          </cell>
          <cell r="CW2600">
            <v>0</v>
          </cell>
        </row>
        <row r="2601">
          <cell r="B2601">
            <v>0</v>
          </cell>
          <cell r="O2601">
            <v>0</v>
          </cell>
          <cell r="P2601">
            <v>0</v>
          </cell>
          <cell r="S2601">
            <v>0</v>
          </cell>
          <cell r="V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N2601">
            <v>0</v>
          </cell>
          <cell r="AO2601">
            <v>0</v>
          </cell>
          <cell r="AP2601">
            <v>0</v>
          </cell>
          <cell r="BU2601">
            <v>0</v>
          </cell>
          <cell r="BV2601">
            <v>0</v>
          </cell>
          <cell r="BX2601">
            <v>0</v>
          </cell>
          <cell r="CV2601">
            <v>0</v>
          </cell>
          <cell r="CW2601">
            <v>0</v>
          </cell>
        </row>
        <row r="2602">
          <cell r="B2602">
            <v>0</v>
          </cell>
          <cell r="O2602">
            <v>0</v>
          </cell>
          <cell r="P2602">
            <v>0</v>
          </cell>
          <cell r="S2602">
            <v>0</v>
          </cell>
          <cell r="V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N2602">
            <v>0</v>
          </cell>
          <cell r="AO2602">
            <v>0</v>
          </cell>
          <cell r="AP2602">
            <v>0</v>
          </cell>
          <cell r="BU2602">
            <v>0</v>
          </cell>
          <cell r="BV2602">
            <v>0</v>
          </cell>
          <cell r="BX2602">
            <v>0</v>
          </cell>
          <cell r="CV2602">
            <v>0</v>
          </cell>
          <cell r="CW2602">
            <v>0</v>
          </cell>
        </row>
        <row r="2603">
          <cell r="B2603">
            <v>0</v>
          </cell>
          <cell r="O2603">
            <v>0</v>
          </cell>
          <cell r="P2603">
            <v>0</v>
          </cell>
          <cell r="S2603">
            <v>0</v>
          </cell>
          <cell r="V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N2603">
            <v>0</v>
          </cell>
          <cell r="AO2603">
            <v>0</v>
          </cell>
          <cell r="AP2603">
            <v>0</v>
          </cell>
          <cell r="BU2603">
            <v>0</v>
          </cell>
          <cell r="BV2603">
            <v>0</v>
          </cell>
          <cell r="BX2603">
            <v>0</v>
          </cell>
          <cell r="CV2603">
            <v>0</v>
          </cell>
          <cell r="CW2603">
            <v>0</v>
          </cell>
        </row>
        <row r="2604">
          <cell r="B2604">
            <v>0</v>
          </cell>
          <cell r="O2604">
            <v>0</v>
          </cell>
          <cell r="P2604">
            <v>0</v>
          </cell>
          <cell r="S2604">
            <v>0</v>
          </cell>
          <cell r="V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N2604">
            <v>0</v>
          </cell>
          <cell r="AO2604">
            <v>0</v>
          </cell>
          <cell r="AP2604">
            <v>0</v>
          </cell>
          <cell r="BU2604">
            <v>0</v>
          </cell>
          <cell r="BV2604">
            <v>0</v>
          </cell>
          <cell r="BX2604">
            <v>0</v>
          </cell>
          <cell r="CV2604">
            <v>0</v>
          </cell>
          <cell r="CW2604">
            <v>0</v>
          </cell>
        </row>
        <row r="2605">
          <cell r="B2605">
            <v>0</v>
          </cell>
          <cell r="O2605">
            <v>0</v>
          </cell>
          <cell r="P2605">
            <v>0</v>
          </cell>
          <cell r="S2605">
            <v>0</v>
          </cell>
          <cell r="V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N2605">
            <v>0</v>
          </cell>
          <cell r="AO2605">
            <v>0</v>
          </cell>
          <cell r="AP2605">
            <v>0</v>
          </cell>
          <cell r="BU2605">
            <v>0</v>
          </cell>
          <cell r="BV2605">
            <v>0</v>
          </cell>
          <cell r="BX2605">
            <v>0</v>
          </cell>
          <cell r="CV2605">
            <v>0</v>
          </cell>
          <cell r="CW2605">
            <v>0</v>
          </cell>
        </row>
        <row r="2606">
          <cell r="B2606">
            <v>0</v>
          </cell>
          <cell r="O2606">
            <v>0</v>
          </cell>
          <cell r="P2606">
            <v>0</v>
          </cell>
          <cell r="S2606">
            <v>0</v>
          </cell>
          <cell r="V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N2606">
            <v>0</v>
          </cell>
          <cell r="AO2606">
            <v>0</v>
          </cell>
          <cell r="AP2606">
            <v>0</v>
          </cell>
          <cell r="BU2606">
            <v>0</v>
          </cell>
          <cell r="BV2606">
            <v>0</v>
          </cell>
          <cell r="BX2606">
            <v>0</v>
          </cell>
          <cell r="CV2606">
            <v>0</v>
          </cell>
          <cell r="CW2606">
            <v>0</v>
          </cell>
        </row>
        <row r="2607">
          <cell r="B2607">
            <v>0</v>
          </cell>
          <cell r="O2607">
            <v>0</v>
          </cell>
          <cell r="P2607">
            <v>0</v>
          </cell>
          <cell r="S2607">
            <v>0</v>
          </cell>
          <cell r="V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N2607">
            <v>0</v>
          </cell>
          <cell r="AO2607">
            <v>0</v>
          </cell>
          <cell r="AP2607">
            <v>0</v>
          </cell>
          <cell r="BU2607">
            <v>0</v>
          </cell>
          <cell r="BV2607">
            <v>0</v>
          </cell>
          <cell r="BX2607">
            <v>0</v>
          </cell>
          <cell r="CV2607">
            <v>0</v>
          </cell>
          <cell r="CW2607">
            <v>0</v>
          </cell>
        </row>
        <row r="2608">
          <cell r="B2608">
            <v>0</v>
          </cell>
          <cell r="O2608">
            <v>0</v>
          </cell>
          <cell r="P2608">
            <v>0</v>
          </cell>
          <cell r="S2608">
            <v>0</v>
          </cell>
          <cell r="V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N2608">
            <v>0</v>
          </cell>
          <cell r="AO2608">
            <v>0</v>
          </cell>
          <cell r="AP2608">
            <v>0</v>
          </cell>
          <cell r="BU2608">
            <v>0</v>
          </cell>
          <cell r="BV2608">
            <v>0</v>
          </cell>
          <cell r="BX2608">
            <v>0</v>
          </cell>
          <cell r="CV2608">
            <v>0</v>
          </cell>
          <cell r="CW2608">
            <v>0</v>
          </cell>
        </row>
        <row r="2609">
          <cell r="B2609">
            <v>0</v>
          </cell>
          <cell r="O2609">
            <v>0</v>
          </cell>
          <cell r="P2609">
            <v>0</v>
          </cell>
          <cell r="S2609">
            <v>0</v>
          </cell>
          <cell r="V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N2609">
            <v>0</v>
          </cell>
          <cell r="AO2609">
            <v>0</v>
          </cell>
          <cell r="AP2609">
            <v>0</v>
          </cell>
          <cell r="BU2609">
            <v>0</v>
          </cell>
          <cell r="BV2609">
            <v>0</v>
          </cell>
          <cell r="BX2609">
            <v>0</v>
          </cell>
          <cell r="CV2609">
            <v>0</v>
          </cell>
          <cell r="CW2609">
            <v>0</v>
          </cell>
        </row>
        <row r="2610">
          <cell r="B2610">
            <v>0</v>
          </cell>
          <cell r="O2610">
            <v>0</v>
          </cell>
          <cell r="P2610">
            <v>0</v>
          </cell>
          <cell r="S2610">
            <v>0</v>
          </cell>
          <cell r="V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N2610">
            <v>0</v>
          </cell>
          <cell r="AO2610">
            <v>0</v>
          </cell>
          <cell r="AP2610">
            <v>0</v>
          </cell>
          <cell r="BU2610">
            <v>0</v>
          </cell>
          <cell r="BV2610">
            <v>0</v>
          </cell>
          <cell r="BX2610">
            <v>0</v>
          </cell>
          <cell r="CV2610">
            <v>0</v>
          </cell>
          <cell r="CW2610">
            <v>0</v>
          </cell>
        </row>
        <row r="2611">
          <cell r="B2611">
            <v>0</v>
          </cell>
          <cell r="O2611">
            <v>0</v>
          </cell>
          <cell r="P2611">
            <v>0</v>
          </cell>
          <cell r="S2611">
            <v>0</v>
          </cell>
          <cell r="V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N2611">
            <v>0</v>
          </cell>
          <cell r="AO2611">
            <v>0</v>
          </cell>
          <cell r="AP2611">
            <v>0</v>
          </cell>
          <cell r="BU2611">
            <v>0</v>
          </cell>
          <cell r="BV2611">
            <v>0</v>
          </cell>
          <cell r="BX2611">
            <v>0</v>
          </cell>
          <cell r="CV2611">
            <v>0</v>
          </cell>
          <cell r="CW2611">
            <v>0</v>
          </cell>
        </row>
        <row r="2612">
          <cell r="B2612">
            <v>0</v>
          </cell>
          <cell r="O2612">
            <v>0</v>
          </cell>
          <cell r="P2612">
            <v>0</v>
          </cell>
          <cell r="S2612">
            <v>0</v>
          </cell>
          <cell r="V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N2612">
            <v>0</v>
          </cell>
          <cell r="AO2612">
            <v>0</v>
          </cell>
          <cell r="AP2612">
            <v>0</v>
          </cell>
          <cell r="BU2612">
            <v>0</v>
          </cell>
          <cell r="BV2612">
            <v>0</v>
          </cell>
          <cell r="BX2612">
            <v>0</v>
          </cell>
          <cell r="CV2612">
            <v>0</v>
          </cell>
          <cell r="CW2612">
            <v>0</v>
          </cell>
        </row>
        <row r="2613">
          <cell r="B2613">
            <v>0</v>
          </cell>
          <cell r="O2613">
            <v>0</v>
          </cell>
          <cell r="P2613">
            <v>0</v>
          </cell>
          <cell r="S2613">
            <v>0</v>
          </cell>
          <cell r="V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N2613">
            <v>0</v>
          </cell>
          <cell r="AO2613">
            <v>0</v>
          </cell>
          <cell r="AP2613">
            <v>0</v>
          </cell>
          <cell r="BU2613">
            <v>0</v>
          </cell>
          <cell r="BV2613">
            <v>0</v>
          </cell>
          <cell r="BX2613">
            <v>0</v>
          </cell>
          <cell r="CV2613">
            <v>0</v>
          </cell>
          <cell r="CW2613">
            <v>0</v>
          </cell>
        </row>
        <row r="2614">
          <cell r="B2614">
            <v>0</v>
          </cell>
          <cell r="O2614">
            <v>0</v>
          </cell>
          <cell r="P2614">
            <v>0</v>
          </cell>
          <cell r="S2614">
            <v>0</v>
          </cell>
          <cell r="V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N2614">
            <v>0</v>
          </cell>
          <cell r="AO2614">
            <v>0</v>
          </cell>
          <cell r="AP2614">
            <v>0</v>
          </cell>
          <cell r="BU2614">
            <v>0</v>
          </cell>
          <cell r="BV2614">
            <v>0</v>
          </cell>
          <cell r="BX2614">
            <v>0</v>
          </cell>
          <cell r="CV2614">
            <v>0</v>
          </cell>
          <cell r="CW2614">
            <v>0</v>
          </cell>
        </row>
        <row r="2615">
          <cell r="B2615">
            <v>0</v>
          </cell>
          <cell r="O2615">
            <v>0</v>
          </cell>
          <cell r="P2615">
            <v>0</v>
          </cell>
          <cell r="S2615">
            <v>0</v>
          </cell>
          <cell r="V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N2615">
            <v>0</v>
          </cell>
          <cell r="AO2615">
            <v>0</v>
          </cell>
          <cell r="AP2615">
            <v>0</v>
          </cell>
          <cell r="BU2615">
            <v>0</v>
          </cell>
          <cell r="BV2615">
            <v>0</v>
          </cell>
          <cell r="BX2615">
            <v>0</v>
          </cell>
          <cell r="CV2615">
            <v>0</v>
          </cell>
          <cell r="CW2615">
            <v>0</v>
          </cell>
        </row>
        <row r="2616">
          <cell r="B2616">
            <v>0</v>
          </cell>
          <cell r="O2616">
            <v>0</v>
          </cell>
          <cell r="P2616">
            <v>0</v>
          </cell>
          <cell r="S2616">
            <v>0</v>
          </cell>
          <cell r="V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N2616">
            <v>0</v>
          </cell>
          <cell r="AO2616">
            <v>0</v>
          </cell>
          <cell r="AP2616">
            <v>0</v>
          </cell>
          <cell r="BU2616">
            <v>0</v>
          </cell>
          <cell r="BV2616">
            <v>0</v>
          </cell>
          <cell r="BX2616">
            <v>0</v>
          </cell>
          <cell r="CV2616">
            <v>0</v>
          </cell>
          <cell r="CW2616">
            <v>0</v>
          </cell>
        </row>
        <row r="2617">
          <cell r="B2617">
            <v>0</v>
          </cell>
          <cell r="O2617">
            <v>0</v>
          </cell>
          <cell r="P2617">
            <v>0</v>
          </cell>
          <cell r="S2617">
            <v>0</v>
          </cell>
          <cell r="V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N2617">
            <v>0</v>
          </cell>
          <cell r="AO2617">
            <v>0</v>
          </cell>
          <cell r="AP2617">
            <v>0</v>
          </cell>
          <cell r="BU2617">
            <v>0</v>
          </cell>
          <cell r="BV2617">
            <v>0</v>
          </cell>
          <cell r="BX2617">
            <v>0</v>
          </cell>
          <cell r="CV2617">
            <v>0</v>
          </cell>
          <cell r="CW2617">
            <v>0</v>
          </cell>
        </row>
        <row r="2618">
          <cell r="B2618">
            <v>0</v>
          </cell>
          <cell r="O2618">
            <v>0</v>
          </cell>
          <cell r="P2618">
            <v>0</v>
          </cell>
          <cell r="S2618">
            <v>0</v>
          </cell>
          <cell r="V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N2618">
            <v>0</v>
          </cell>
          <cell r="AO2618">
            <v>0</v>
          </cell>
          <cell r="AP2618">
            <v>0</v>
          </cell>
          <cell r="BU2618">
            <v>0</v>
          </cell>
          <cell r="BV2618">
            <v>0</v>
          </cell>
          <cell r="BX2618">
            <v>0</v>
          </cell>
          <cell r="CV2618">
            <v>0</v>
          </cell>
          <cell r="CW2618">
            <v>0</v>
          </cell>
        </row>
        <row r="2619">
          <cell r="B2619">
            <v>0</v>
          </cell>
          <cell r="O2619">
            <v>0</v>
          </cell>
          <cell r="P2619">
            <v>0</v>
          </cell>
          <cell r="S2619">
            <v>0</v>
          </cell>
          <cell r="V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N2619">
            <v>0</v>
          </cell>
          <cell r="AO2619">
            <v>0</v>
          </cell>
          <cell r="AP2619">
            <v>0</v>
          </cell>
          <cell r="BU2619">
            <v>0</v>
          </cell>
          <cell r="BV2619">
            <v>0</v>
          </cell>
          <cell r="BX2619">
            <v>0</v>
          </cell>
          <cell r="CV2619">
            <v>0</v>
          </cell>
          <cell r="CW2619">
            <v>0</v>
          </cell>
        </row>
        <row r="2620">
          <cell r="B2620">
            <v>0</v>
          </cell>
          <cell r="O2620">
            <v>0</v>
          </cell>
          <cell r="P2620">
            <v>0</v>
          </cell>
          <cell r="S2620">
            <v>0</v>
          </cell>
          <cell r="V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N2620">
            <v>0</v>
          </cell>
          <cell r="AO2620">
            <v>0</v>
          </cell>
          <cell r="AP2620">
            <v>0</v>
          </cell>
          <cell r="BU2620">
            <v>0</v>
          </cell>
          <cell r="BV2620">
            <v>0</v>
          </cell>
          <cell r="BX2620">
            <v>0</v>
          </cell>
          <cell r="CV2620">
            <v>0</v>
          </cell>
          <cell r="CW2620">
            <v>0</v>
          </cell>
        </row>
        <row r="2621">
          <cell r="B2621">
            <v>0</v>
          </cell>
          <cell r="O2621">
            <v>0</v>
          </cell>
          <cell r="P2621">
            <v>0</v>
          </cell>
          <cell r="S2621">
            <v>0</v>
          </cell>
          <cell r="V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N2621">
            <v>0</v>
          </cell>
          <cell r="AO2621">
            <v>0</v>
          </cell>
          <cell r="AP2621">
            <v>0</v>
          </cell>
          <cell r="BU2621">
            <v>0</v>
          </cell>
          <cell r="BV2621">
            <v>0</v>
          </cell>
          <cell r="BX2621">
            <v>0</v>
          </cell>
          <cell r="CV2621">
            <v>0</v>
          </cell>
          <cell r="CW2621">
            <v>0</v>
          </cell>
        </row>
        <row r="2622">
          <cell r="B2622">
            <v>0</v>
          </cell>
          <cell r="O2622">
            <v>0</v>
          </cell>
          <cell r="P2622">
            <v>0</v>
          </cell>
          <cell r="S2622">
            <v>0</v>
          </cell>
          <cell r="V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N2622">
            <v>0</v>
          </cell>
          <cell r="AO2622">
            <v>0</v>
          </cell>
          <cell r="AP2622">
            <v>0</v>
          </cell>
          <cell r="BU2622">
            <v>0</v>
          </cell>
          <cell r="BV2622">
            <v>0</v>
          </cell>
          <cell r="BX2622">
            <v>0</v>
          </cell>
          <cell r="CV2622">
            <v>0</v>
          </cell>
          <cell r="CW2622">
            <v>0</v>
          </cell>
        </row>
        <row r="2623">
          <cell r="B2623">
            <v>0</v>
          </cell>
          <cell r="O2623">
            <v>0</v>
          </cell>
          <cell r="P2623">
            <v>0</v>
          </cell>
          <cell r="S2623">
            <v>0</v>
          </cell>
          <cell r="V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N2623">
            <v>0</v>
          </cell>
          <cell r="AO2623">
            <v>0</v>
          </cell>
          <cell r="AP2623">
            <v>0</v>
          </cell>
          <cell r="BU2623">
            <v>0</v>
          </cell>
          <cell r="BV2623">
            <v>0</v>
          </cell>
          <cell r="BX2623">
            <v>0</v>
          </cell>
          <cell r="CV2623">
            <v>0</v>
          </cell>
          <cell r="CW2623">
            <v>0</v>
          </cell>
        </row>
        <row r="2624">
          <cell r="B2624">
            <v>0</v>
          </cell>
          <cell r="O2624">
            <v>0</v>
          </cell>
          <cell r="P2624">
            <v>0</v>
          </cell>
          <cell r="S2624">
            <v>0</v>
          </cell>
          <cell r="V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N2624">
            <v>0</v>
          </cell>
          <cell r="AO2624">
            <v>0</v>
          </cell>
          <cell r="AP2624">
            <v>0</v>
          </cell>
          <cell r="BU2624">
            <v>0</v>
          </cell>
          <cell r="BV2624">
            <v>0</v>
          </cell>
          <cell r="BX2624">
            <v>0</v>
          </cell>
          <cell r="CV2624">
            <v>0</v>
          </cell>
          <cell r="CW2624">
            <v>0</v>
          </cell>
        </row>
        <row r="2625">
          <cell r="B2625">
            <v>0</v>
          </cell>
          <cell r="O2625">
            <v>0</v>
          </cell>
          <cell r="P2625">
            <v>0</v>
          </cell>
          <cell r="S2625">
            <v>0</v>
          </cell>
          <cell r="V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N2625">
            <v>0</v>
          </cell>
          <cell r="AO2625">
            <v>0</v>
          </cell>
          <cell r="AP2625">
            <v>0</v>
          </cell>
          <cell r="BU2625">
            <v>0</v>
          </cell>
          <cell r="BV2625">
            <v>0</v>
          </cell>
          <cell r="BX2625">
            <v>0</v>
          </cell>
          <cell r="CV2625">
            <v>0</v>
          </cell>
          <cell r="CW2625">
            <v>0</v>
          </cell>
        </row>
        <row r="2626">
          <cell r="B2626">
            <v>0</v>
          </cell>
          <cell r="O2626">
            <v>0</v>
          </cell>
          <cell r="P2626">
            <v>0</v>
          </cell>
          <cell r="S2626">
            <v>0</v>
          </cell>
          <cell r="V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N2626">
            <v>0</v>
          </cell>
          <cell r="AO2626">
            <v>0</v>
          </cell>
          <cell r="AP2626">
            <v>0</v>
          </cell>
          <cell r="BU2626">
            <v>0</v>
          </cell>
          <cell r="BV2626">
            <v>0</v>
          </cell>
          <cell r="BX2626">
            <v>0</v>
          </cell>
          <cell r="CV2626">
            <v>0</v>
          </cell>
          <cell r="CW2626">
            <v>0</v>
          </cell>
        </row>
        <row r="2627">
          <cell r="B2627">
            <v>0</v>
          </cell>
          <cell r="O2627">
            <v>0</v>
          </cell>
          <cell r="P2627">
            <v>0</v>
          </cell>
          <cell r="S2627">
            <v>0</v>
          </cell>
          <cell r="V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N2627">
            <v>0</v>
          </cell>
          <cell r="AO2627">
            <v>0</v>
          </cell>
          <cell r="AP2627">
            <v>0</v>
          </cell>
          <cell r="BU2627">
            <v>0</v>
          </cell>
          <cell r="BV2627">
            <v>0</v>
          </cell>
          <cell r="BX2627">
            <v>0</v>
          </cell>
          <cell r="CV2627">
            <v>0</v>
          </cell>
          <cell r="CW2627">
            <v>0</v>
          </cell>
        </row>
        <row r="2628">
          <cell r="B2628">
            <v>0</v>
          </cell>
          <cell r="O2628">
            <v>0</v>
          </cell>
          <cell r="P2628">
            <v>0</v>
          </cell>
          <cell r="S2628">
            <v>0</v>
          </cell>
          <cell r="V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N2628">
            <v>0</v>
          </cell>
          <cell r="AO2628">
            <v>0</v>
          </cell>
          <cell r="AP2628">
            <v>0</v>
          </cell>
          <cell r="BU2628">
            <v>0</v>
          </cell>
          <cell r="BV2628">
            <v>0</v>
          </cell>
          <cell r="BX2628">
            <v>0</v>
          </cell>
          <cell r="CV2628">
            <v>0</v>
          </cell>
          <cell r="CW2628">
            <v>0</v>
          </cell>
        </row>
        <row r="2629">
          <cell r="B2629">
            <v>0</v>
          </cell>
          <cell r="O2629">
            <v>0</v>
          </cell>
          <cell r="P2629">
            <v>0</v>
          </cell>
          <cell r="S2629">
            <v>0</v>
          </cell>
          <cell r="V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N2629">
            <v>0</v>
          </cell>
          <cell r="AO2629">
            <v>0</v>
          </cell>
          <cell r="AP2629">
            <v>0</v>
          </cell>
          <cell r="BU2629">
            <v>0</v>
          </cell>
          <cell r="BV2629">
            <v>0</v>
          </cell>
          <cell r="BX2629">
            <v>0</v>
          </cell>
          <cell r="CV2629">
            <v>0</v>
          </cell>
          <cell r="CW2629">
            <v>0</v>
          </cell>
        </row>
        <row r="2630">
          <cell r="B2630">
            <v>0</v>
          </cell>
          <cell r="O2630">
            <v>0</v>
          </cell>
          <cell r="P2630">
            <v>0</v>
          </cell>
          <cell r="S2630">
            <v>0</v>
          </cell>
          <cell r="V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N2630">
            <v>0</v>
          </cell>
          <cell r="AO2630">
            <v>0</v>
          </cell>
          <cell r="AP2630">
            <v>0</v>
          </cell>
          <cell r="BU2630">
            <v>0</v>
          </cell>
          <cell r="BV2630">
            <v>0</v>
          </cell>
          <cell r="BX2630">
            <v>0</v>
          </cell>
          <cell r="CV2630">
            <v>0</v>
          </cell>
          <cell r="CW2630">
            <v>0</v>
          </cell>
        </row>
        <row r="2631">
          <cell r="B2631">
            <v>0</v>
          </cell>
          <cell r="O2631">
            <v>0</v>
          </cell>
          <cell r="P2631">
            <v>0</v>
          </cell>
          <cell r="S2631">
            <v>0</v>
          </cell>
          <cell r="V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N2631">
            <v>0</v>
          </cell>
          <cell r="AO2631">
            <v>0</v>
          </cell>
          <cell r="AP2631">
            <v>0</v>
          </cell>
          <cell r="BU2631">
            <v>0</v>
          </cell>
          <cell r="BV2631">
            <v>0</v>
          </cell>
          <cell r="BX2631">
            <v>0</v>
          </cell>
          <cell r="CV2631">
            <v>0</v>
          </cell>
          <cell r="CW2631">
            <v>0</v>
          </cell>
        </row>
        <row r="2632">
          <cell r="B2632">
            <v>0</v>
          </cell>
          <cell r="O2632">
            <v>0</v>
          </cell>
          <cell r="P2632">
            <v>0</v>
          </cell>
          <cell r="S2632">
            <v>0</v>
          </cell>
          <cell r="V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N2632">
            <v>0</v>
          </cell>
          <cell r="AO2632">
            <v>0</v>
          </cell>
          <cell r="AP2632">
            <v>0</v>
          </cell>
          <cell r="BU2632">
            <v>0</v>
          </cell>
          <cell r="BV2632">
            <v>0</v>
          </cell>
          <cell r="BX2632">
            <v>0</v>
          </cell>
          <cell r="CV2632">
            <v>0</v>
          </cell>
          <cell r="CW2632">
            <v>0</v>
          </cell>
        </row>
        <row r="2633">
          <cell r="B2633">
            <v>0</v>
          </cell>
          <cell r="O2633">
            <v>0</v>
          </cell>
          <cell r="P2633">
            <v>0</v>
          </cell>
          <cell r="S2633">
            <v>0</v>
          </cell>
          <cell r="V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N2633">
            <v>0</v>
          </cell>
          <cell r="AO2633">
            <v>0</v>
          </cell>
          <cell r="AP2633">
            <v>0</v>
          </cell>
          <cell r="BU2633">
            <v>0</v>
          </cell>
          <cell r="BV2633">
            <v>0</v>
          </cell>
          <cell r="BX2633">
            <v>0</v>
          </cell>
          <cell r="CV2633">
            <v>0</v>
          </cell>
          <cell r="CW2633">
            <v>0</v>
          </cell>
        </row>
        <row r="2634">
          <cell r="B2634">
            <v>0</v>
          </cell>
          <cell r="O2634">
            <v>0</v>
          </cell>
          <cell r="P2634">
            <v>0</v>
          </cell>
          <cell r="S2634">
            <v>0</v>
          </cell>
          <cell r="V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N2634">
            <v>0</v>
          </cell>
          <cell r="AO2634">
            <v>0</v>
          </cell>
          <cell r="AP2634">
            <v>0</v>
          </cell>
          <cell r="BU2634">
            <v>0</v>
          </cell>
          <cell r="BV2634">
            <v>0</v>
          </cell>
          <cell r="BX2634">
            <v>0</v>
          </cell>
          <cell r="CV2634">
            <v>0</v>
          </cell>
          <cell r="CW2634">
            <v>0</v>
          </cell>
        </row>
        <row r="2635">
          <cell r="B2635">
            <v>0</v>
          </cell>
          <cell r="O2635">
            <v>0</v>
          </cell>
          <cell r="P2635">
            <v>0</v>
          </cell>
          <cell r="S2635">
            <v>0</v>
          </cell>
          <cell r="V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N2635">
            <v>0</v>
          </cell>
          <cell r="AO2635">
            <v>0</v>
          </cell>
          <cell r="AP2635">
            <v>0</v>
          </cell>
          <cell r="BU2635">
            <v>0</v>
          </cell>
          <cell r="BV2635">
            <v>0</v>
          </cell>
          <cell r="BX2635">
            <v>0</v>
          </cell>
          <cell r="CV2635">
            <v>0</v>
          </cell>
          <cell r="CW2635">
            <v>0</v>
          </cell>
        </row>
        <row r="2636">
          <cell r="B2636">
            <v>0</v>
          </cell>
          <cell r="O2636">
            <v>0</v>
          </cell>
          <cell r="P2636">
            <v>0</v>
          </cell>
          <cell r="S2636">
            <v>0</v>
          </cell>
          <cell r="V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N2636">
            <v>0</v>
          </cell>
          <cell r="AO2636">
            <v>0</v>
          </cell>
          <cell r="AP2636">
            <v>0</v>
          </cell>
          <cell r="BU2636">
            <v>0</v>
          </cell>
          <cell r="BV2636">
            <v>0</v>
          </cell>
          <cell r="BX2636">
            <v>0</v>
          </cell>
          <cell r="CV2636">
            <v>0</v>
          </cell>
          <cell r="CW2636">
            <v>0</v>
          </cell>
        </row>
        <row r="2637">
          <cell r="B2637">
            <v>0</v>
          </cell>
          <cell r="O2637">
            <v>0</v>
          </cell>
          <cell r="P2637">
            <v>0</v>
          </cell>
          <cell r="S2637">
            <v>0</v>
          </cell>
          <cell r="V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N2637">
            <v>0</v>
          </cell>
          <cell r="AO2637">
            <v>0</v>
          </cell>
          <cell r="AP2637">
            <v>0</v>
          </cell>
          <cell r="BU2637">
            <v>0</v>
          </cell>
          <cell r="BV2637">
            <v>0</v>
          </cell>
          <cell r="BX2637">
            <v>0</v>
          </cell>
          <cell r="CV2637">
            <v>0</v>
          </cell>
          <cell r="CW2637">
            <v>0</v>
          </cell>
        </row>
        <row r="2638">
          <cell r="B2638">
            <v>0</v>
          </cell>
          <cell r="O2638">
            <v>0</v>
          </cell>
          <cell r="P2638">
            <v>0</v>
          </cell>
          <cell r="S2638">
            <v>0</v>
          </cell>
          <cell r="V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N2638">
            <v>0</v>
          </cell>
          <cell r="AO2638">
            <v>0</v>
          </cell>
          <cell r="AP2638">
            <v>0</v>
          </cell>
          <cell r="BU2638">
            <v>0</v>
          </cell>
          <cell r="BV2638">
            <v>0</v>
          </cell>
          <cell r="BX2638">
            <v>0</v>
          </cell>
          <cell r="CV2638">
            <v>0</v>
          </cell>
          <cell r="CW2638">
            <v>0</v>
          </cell>
        </row>
        <row r="2639">
          <cell r="B2639">
            <v>0</v>
          </cell>
          <cell r="O2639">
            <v>0</v>
          </cell>
          <cell r="P2639">
            <v>0</v>
          </cell>
          <cell r="S2639">
            <v>0</v>
          </cell>
          <cell r="V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N2639">
            <v>0</v>
          </cell>
          <cell r="AO2639">
            <v>0</v>
          </cell>
          <cell r="AP2639">
            <v>0</v>
          </cell>
          <cell r="BU2639">
            <v>0</v>
          </cell>
          <cell r="BV2639">
            <v>0</v>
          </cell>
          <cell r="BX2639">
            <v>0</v>
          </cell>
          <cell r="CV2639">
            <v>0</v>
          </cell>
          <cell r="CW2639">
            <v>0</v>
          </cell>
        </row>
        <row r="2640">
          <cell r="B2640">
            <v>0</v>
          </cell>
          <cell r="O2640">
            <v>0</v>
          </cell>
          <cell r="P2640">
            <v>0</v>
          </cell>
          <cell r="S2640">
            <v>0</v>
          </cell>
          <cell r="V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N2640">
            <v>0</v>
          </cell>
          <cell r="AO2640">
            <v>0</v>
          </cell>
          <cell r="AP2640">
            <v>0</v>
          </cell>
          <cell r="BU2640">
            <v>0</v>
          </cell>
          <cell r="BV2640">
            <v>0</v>
          </cell>
          <cell r="BX2640">
            <v>0</v>
          </cell>
          <cell r="CV2640">
            <v>0</v>
          </cell>
          <cell r="CW2640">
            <v>0</v>
          </cell>
        </row>
        <row r="2641">
          <cell r="B2641">
            <v>0</v>
          </cell>
          <cell r="O2641">
            <v>0</v>
          </cell>
          <cell r="P2641">
            <v>0</v>
          </cell>
          <cell r="S2641">
            <v>0</v>
          </cell>
          <cell r="V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N2641">
            <v>0</v>
          </cell>
          <cell r="AO2641">
            <v>0</v>
          </cell>
          <cell r="AP2641">
            <v>0</v>
          </cell>
          <cell r="BU2641">
            <v>0</v>
          </cell>
          <cell r="BV2641">
            <v>0</v>
          </cell>
          <cell r="BX2641">
            <v>0</v>
          </cell>
          <cell r="CV2641">
            <v>0</v>
          </cell>
          <cell r="CW2641">
            <v>0</v>
          </cell>
        </row>
        <row r="2642">
          <cell r="B2642">
            <v>0</v>
          </cell>
          <cell r="O2642">
            <v>0</v>
          </cell>
          <cell r="P2642">
            <v>0</v>
          </cell>
          <cell r="S2642">
            <v>0</v>
          </cell>
          <cell r="V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N2642">
            <v>0</v>
          </cell>
          <cell r="AO2642">
            <v>0</v>
          </cell>
          <cell r="AP2642">
            <v>0</v>
          </cell>
          <cell r="BU2642">
            <v>0</v>
          </cell>
          <cell r="BV2642">
            <v>0</v>
          </cell>
          <cell r="BX2642">
            <v>0</v>
          </cell>
          <cell r="CV2642">
            <v>0</v>
          </cell>
          <cell r="CW2642">
            <v>0</v>
          </cell>
        </row>
        <row r="2643">
          <cell r="B2643">
            <v>0</v>
          </cell>
          <cell r="O2643">
            <v>0</v>
          </cell>
          <cell r="P2643">
            <v>0</v>
          </cell>
          <cell r="S2643">
            <v>0</v>
          </cell>
          <cell r="V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N2643">
            <v>0</v>
          </cell>
          <cell r="AO2643">
            <v>0</v>
          </cell>
          <cell r="AP2643">
            <v>0</v>
          </cell>
          <cell r="BU2643">
            <v>0</v>
          </cell>
          <cell r="BV2643">
            <v>0</v>
          </cell>
          <cell r="BX2643">
            <v>0</v>
          </cell>
          <cell r="CV2643">
            <v>0</v>
          </cell>
          <cell r="CW2643">
            <v>0</v>
          </cell>
        </row>
        <row r="2644">
          <cell r="B2644">
            <v>0</v>
          </cell>
          <cell r="O2644">
            <v>0</v>
          </cell>
          <cell r="P2644">
            <v>0</v>
          </cell>
          <cell r="S2644">
            <v>0</v>
          </cell>
          <cell r="V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N2644">
            <v>0</v>
          </cell>
          <cell r="AO2644">
            <v>0</v>
          </cell>
          <cell r="AP2644">
            <v>0</v>
          </cell>
          <cell r="BU2644">
            <v>0</v>
          </cell>
          <cell r="BV2644">
            <v>0</v>
          </cell>
          <cell r="BX2644">
            <v>0</v>
          </cell>
          <cell r="CV2644">
            <v>0</v>
          </cell>
          <cell r="CW2644">
            <v>0</v>
          </cell>
        </row>
        <row r="2645">
          <cell r="B2645">
            <v>0</v>
          </cell>
          <cell r="O2645">
            <v>0</v>
          </cell>
          <cell r="P2645">
            <v>0</v>
          </cell>
          <cell r="S2645">
            <v>0</v>
          </cell>
          <cell r="V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N2645">
            <v>0</v>
          </cell>
          <cell r="AO2645">
            <v>0</v>
          </cell>
          <cell r="AP2645">
            <v>0</v>
          </cell>
          <cell r="BU2645">
            <v>0</v>
          </cell>
          <cell r="BV2645">
            <v>0</v>
          </cell>
          <cell r="BX2645">
            <v>0</v>
          </cell>
          <cell r="CV2645">
            <v>0</v>
          </cell>
          <cell r="CW2645">
            <v>0</v>
          </cell>
        </row>
        <row r="2646">
          <cell r="B2646">
            <v>0</v>
          </cell>
          <cell r="O2646">
            <v>0</v>
          </cell>
          <cell r="P2646">
            <v>0</v>
          </cell>
          <cell r="S2646">
            <v>0</v>
          </cell>
          <cell r="V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N2646">
            <v>0</v>
          </cell>
          <cell r="AO2646">
            <v>0</v>
          </cell>
          <cell r="AP2646">
            <v>0</v>
          </cell>
          <cell r="BU2646">
            <v>0</v>
          </cell>
          <cell r="BV2646">
            <v>0</v>
          </cell>
          <cell r="BX2646">
            <v>0</v>
          </cell>
          <cell r="CV2646">
            <v>0</v>
          </cell>
          <cell r="CW2646">
            <v>0</v>
          </cell>
        </row>
        <row r="2647">
          <cell r="B2647">
            <v>0</v>
          </cell>
          <cell r="O2647">
            <v>0</v>
          </cell>
          <cell r="P2647">
            <v>0</v>
          </cell>
          <cell r="S2647">
            <v>0</v>
          </cell>
          <cell r="V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N2647">
            <v>0</v>
          </cell>
          <cell r="AO2647">
            <v>0</v>
          </cell>
          <cell r="AP2647">
            <v>0</v>
          </cell>
          <cell r="BU2647">
            <v>0</v>
          </cell>
          <cell r="BV2647">
            <v>0</v>
          </cell>
          <cell r="BX2647">
            <v>0</v>
          </cell>
          <cell r="CV2647">
            <v>0</v>
          </cell>
          <cell r="CW2647">
            <v>0</v>
          </cell>
        </row>
        <row r="2648">
          <cell r="B2648">
            <v>0</v>
          </cell>
          <cell r="O2648">
            <v>0</v>
          </cell>
          <cell r="P2648">
            <v>0</v>
          </cell>
          <cell r="S2648">
            <v>0</v>
          </cell>
          <cell r="V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N2648">
            <v>0</v>
          </cell>
          <cell r="AO2648">
            <v>0</v>
          </cell>
          <cell r="AP2648">
            <v>0</v>
          </cell>
          <cell r="BU2648">
            <v>0</v>
          </cell>
          <cell r="BV2648">
            <v>0</v>
          </cell>
          <cell r="BX2648">
            <v>0</v>
          </cell>
          <cell r="CV2648">
            <v>0</v>
          </cell>
          <cell r="CW2648">
            <v>0</v>
          </cell>
        </row>
        <row r="2649">
          <cell r="B2649">
            <v>0</v>
          </cell>
          <cell r="O2649">
            <v>0</v>
          </cell>
          <cell r="P2649">
            <v>0</v>
          </cell>
          <cell r="S2649">
            <v>0</v>
          </cell>
          <cell r="V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N2649">
            <v>0</v>
          </cell>
          <cell r="AO2649">
            <v>0</v>
          </cell>
          <cell r="AP2649">
            <v>0</v>
          </cell>
          <cell r="BU2649">
            <v>0</v>
          </cell>
          <cell r="BV2649">
            <v>0</v>
          </cell>
          <cell r="BX2649">
            <v>0</v>
          </cell>
          <cell r="CV2649">
            <v>0</v>
          </cell>
          <cell r="CW2649">
            <v>0</v>
          </cell>
        </row>
        <row r="2650">
          <cell r="B2650">
            <v>0</v>
          </cell>
          <cell r="O2650">
            <v>0</v>
          </cell>
          <cell r="P2650">
            <v>0</v>
          </cell>
          <cell r="S2650">
            <v>0</v>
          </cell>
          <cell r="V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N2650">
            <v>0</v>
          </cell>
          <cell r="AO2650">
            <v>0</v>
          </cell>
          <cell r="AP2650">
            <v>0</v>
          </cell>
          <cell r="BU2650">
            <v>0</v>
          </cell>
          <cell r="BV2650">
            <v>0</v>
          </cell>
          <cell r="BX2650">
            <v>0</v>
          </cell>
          <cell r="CV2650">
            <v>0</v>
          </cell>
          <cell r="CW2650">
            <v>0</v>
          </cell>
        </row>
        <row r="2651">
          <cell r="B2651">
            <v>0</v>
          </cell>
          <cell r="O2651">
            <v>0</v>
          </cell>
          <cell r="P2651">
            <v>0</v>
          </cell>
          <cell r="S2651">
            <v>0</v>
          </cell>
          <cell r="V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N2651">
            <v>0</v>
          </cell>
          <cell r="AO2651">
            <v>0</v>
          </cell>
          <cell r="AP2651">
            <v>0</v>
          </cell>
          <cell r="BU2651">
            <v>0</v>
          </cell>
          <cell r="BV2651">
            <v>0</v>
          </cell>
          <cell r="BX2651">
            <v>0</v>
          </cell>
          <cell r="CV2651">
            <v>0</v>
          </cell>
          <cell r="CW2651">
            <v>0</v>
          </cell>
        </row>
        <row r="2652">
          <cell r="B2652">
            <v>0</v>
          </cell>
          <cell r="O2652">
            <v>0</v>
          </cell>
          <cell r="P2652">
            <v>0</v>
          </cell>
          <cell r="S2652">
            <v>0</v>
          </cell>
          <cell r="V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N2652">
            <v>0</v>
          </cell>
          <cell r="AO2652">
            <v>0</v>
          </cell>
          <cell r="AP2652">
            <v>0</v>
          </cell>
          <cell r="BU2652">
            <v>0</v>
          </cell>
          <cell r="BV2652">
            <v>0</v>
          </cell>
          <cell r="BX2652">
            <v>0</v>
          </cell>
          <cell r="CV2652">
            <v>0</v>
          </cell>
          <cell r="CW2652">
            <v>0</v>
          </cell>
        </row>
        <row r="2653">
          <cell r="B2653">
            <v>0</v>
          </cell>
          <cell r="O2653">
            <v>0</v>
          </cell>
          <cell r="P2653">
            <v>0</v>
          </cell>
          <cell r="S2653">
            <v>0</v>
          </cell>
          <cell r="V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N2653">
            <v>0</v>
          </cell>
          <cell r="AO2653">
            <v>0</v>
          </cell>
          <cell r="AP2653">
            <v>0</v>
          </cell>
          <cell r="BU2653">
            <v>0</v>
          </cell>
          <cell r="BV2653">
            <v>0</v>
          </cell>
          <cell r="BX2653">
            <v>0</v>
          </cell>
          <cell r="CV2653">
            <v>0</v>
          </cell>
          <cell r="CW2653">
            <v>0</v>
          </cell>
        </row>
        <row r="2654">
          <cell r="B2654">
            <v>0</v>
          </cell>
          <cell r="O2654">
            <v>0</v>
          </cell>
          <cell r="P2654">
            <v>0</v>
          </cell>
          <cell r="S2654">
            <v>0</v>
          </cell>
          <cell r="V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N2654">
            <v>0</v>
          </cell>
          <cell r="AO2654">
            <v>0</v>
          </cell>
          <cell r="AP2654">
            <v>0</v>
          </cell>
          <cell r="BU2654">
            <v>0</v>
          </cell>
          <cell r="BV2654">
            <v>0</v>
          </cell>
          <cell r="BX2654">
            <v>0</v>
          </cell>
          <cell r="CV2654">
            <v>0</v>
          </cell>
          <cell r="CW2654">
            <v>0</v>
          </cell>
        </row>
        <row r="2655">
          <cell r="B2655">
            <v>0</v>
          </cell>
          <cell r="O2655">
            <v>0</v>
          </cell>
          <cell r="P2655">
            <v>0</v>
          </cell>
          <cell r="S2655">
            <v>0</v>
          </cell>
          <cell r="V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N2655">
            <v>0</v>
          </cell>
          <cell r="AO2655">
            <v>0</v>
          </cell>
          <cell r="AP2655">
            <v>0</v>
          </cell>
          <cell r="BU2655">
            <v>0</v>
          </cell>
          <cell r="BV2655">
            <v>0</v>
          </cell>
          <cell r="BX2655">
            <v>0</v>
          </cell>
          <cell r="CV2655">
            <v>0</v>
          </cell>
          <cell r="CW2655">
            <v>0</v>
          </cell>
        </row>
        <row r="2656">
          <cell r="B2656">
            <v>0</v>
          </cell>
          <cell r="O2656">
            <v>0</v>
          </cell>
          <cell r="P2656">
            <v>0</v>
          </cell>
          <cell r="S2656">
            <v>0</v>
          </cell>
          <cell r="V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N2656">
            <v>0</v>
          </cell>
          <cell r="AO2656">
            <v>0</v>
          </cell>
          <cell r="AP2656">
            <v>0</v>
          </cell>
          <cell r="BU2656">
            <v>0</v>
          </cell>
          <cell r="BV2656">
            <v>0</v>
          </cell>
          <cell r="BX2656">
            <v>0</v>
          </cell>
          <cell r="CV2656">
            <v>0</v>
          </cell>
          <cell r="CW2656">
            <v>0</v>
          </cell>
        </row>
        <row r="2657">
          <cell r="B2657">
            <v>0</v>
          </cell>
          <cell r="O2657">
            <v>0</v>
          </cell>
          <cell r="P2657">
            <v>0</v>
          </cell>
          <cell r="S2657">
            <v>0</v>
          </cell>
          <cell r="V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N2657">
            <v>0</v>
          </cell>
          <cell r="AO2657">
            <v>0</v>
          </cell>
          <cell r="AP2657">
            <v>0</v>
          </cell>
          <cell r="BU2657">
            <v>0</v>
          </cell>
          <cell r="BV2657">
            <v>0</v>
          </cell>
          <cell r="BX2657">
            <v>0</v>
          </cell>
          <cell r="CV2657">
            <v>0</v>
          </cell>
          <cell r="CW2657">
            <v>0</v>
          </cell>
        </row>
        <row r="2658">
          <cell r="B2658">
            <v>0</v>
          </cell>
          <cell r="O2658">
            <v>0</v>
          </cell>
          <cell r="P2658">
            <v>0</v>
          </cell>
          <cell r="S2658">
            <v>0</v>
          </cell>
          <cell r="V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N2658">
            <v>0</v>
          </cell>
          <cell r="AO2658">
            <v>0</v>
          </cell>
          <cell r="AP2658">
            <v>0</v>
          </cell>
          <cell r="BU2658">
            <v>0</v>
          </cell>
          <cell r="BV2658">
            <v>0</v>
          </cell>
          <cell r="BX2658">
            <v>0</v>
          </cell>
          <cell r="CV2658">
            <v>0</v>
          </cell>
          <cell r="CW2658">
            <v>0</v>
          </cell>
        </row>
        <row r="2659">
          <cell r="B2659">
            <v>0</v>
          </cell>
          <cell r="O2659">
            <v>0</v>
          </cell>
          <cell r="P2659">
            <v>0</v>
          </cell>
          <cell r="S2659">
            <v>0</v>
          </cell>
          <cell r="V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N2659">
            <v>0</v>
          </cell>
          <cell r="AO2659">
            <v>0</v>
          </cell>
          <cell r="AP2659">
            <v>0</v>
          </cell>
          <cell r="BU2659">
            <v>0</v>
          </cell>
          <cell r="BV2659">
            <v>0</v>
          </cell>
          <cell r="BX2659">
            <v>0</v>
          </cell>
          <cell r="CV2659">
            <v>0</v>
          </cell>
          <cell r="CW2659">
            <v>0</v>
          </cell>
        </row>
        <row r="2660">
          <cell r="B2660">
            <v>0</v>
          </cell>
          <cell r="O2660">
            <v>0</v>
          </cell>
          <cell r="P2660">
            <v>0</v>
          </cell>
          <cell r="S2660">
            <v>0</v>
          </cell>
          <cell r="V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N2660">
            <v>0</v>
          </cell>
          <cell r="AO2660">
            <v>0</v>
          </cell>
          <cell r="AP2660">
            <v>0</v>
          </cell>
          <cell r="BU2660">
            <v>0</v>
          </cell>
          <cell r="BV2660">
            <v>0</v>
          </cell>
          <cell r="BX2660">
            <v>0</v>
          </cell>
          <cell r="CV2660">
            <v>0</v>
          </cell>
          <cell r="CW2660">
            <v>0</v>
          </cell>
        </row>
        <row r="2661">
          <cell r="B2661">
            <v>0</v>
          </cell>
          <cell r="O2661">
            <v>0</v>
          </cell>
          <cell r="P2661">
            <v>0</v>
          </cell>
          <cell r="S2661">
            <v>0</v>
          </cell>
          <cell r="V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N2661">
            <v>0</v>
          </cell>
          <cell r="AO2661">
            <v>0</v>
          </cell>
          <cell r="AP2661">
            <v>0</v>
          </cell>
          <cell r="BU2661">
            <v>0</v>
          </cell>
          <cell r="BV2661">
            <v>0</v>
          </cell>
          <cell r="BX2661">
            <v>0</v>
          </cell>
          <cell r="CV2661">
            <v>0</v>
          </cell>
          <cell r="CW2661">
            <v>0</v>
          </cell>
        </row>
        <row r="2662">
          <cell r="B2662">
            <v>0</v>
          </cell>
          <cell r="O2662">
            <v>0</v>
          </cell>
          <cell r="P2662">
            <v>0</v>
          </cell>
          <cell r="S2662">
            <v>0</v>
          </cell>
          <cell r="V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N2662">
            <v>0</v>
          </cell>
          <cell r="AO2662">
            <v>0</v>
          </cell>
          <cell r="AP2662">
            <v>0</v>
          </cell>
          <cell r="BU2662">
            <v>0</v>
          </cell>
          <cell r="BV2662">
            <v>0</v>
          </cell>
          <cell r="BX2662">
            <v>0</v>
          </cell>
          <cell r="CV2662">
            <v>0</v>
          </cell>
          <cell r="CW2662">
            <v>0</v>
          </cell>
        </row>
        <row r="2663">
          <cell r="B2663">
            <v>0</v>
          </cell>
          <cell r="O2663">
            <v>0</v>
          </cell>
          <cell r="P2663">
            <v>0</v>
          </cell>
          <cell r="S2663">
            <v>0</v>
          </cell>
          <cell r="V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N2663">
            <v>0</v>
          </cell>
          <cell r="AO2663">
            <v>0</v>
          </cell>
          <cell r="AP2663">
            <v>0</v>
          </cell>
          <cell r="BU2663">
            <v>0</v>
          </cell>
          <cell r="BV2663">
            <v>0</v>
          </cell>
          <cell r="BX2663">
            <v>0</v>
          </cell>
          <cell r="CV2663">
            <v>0</v>
          </cell>
          <cell r="CW2663">
            <v>0</v>
          </cell>
        </row>
        <row r="2664">
          <cell r="B2664">
            <v>0</v>
          </cell>
          <cell r="O2664">
            <v>0</v>
          </cell>
          <cell r="P2664">
            <v>0</v>
          </cell>
          <cell r="S2664">
            <v>0</v>
          </cell>
          <cell r="V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N2664">
            <v>0</v>
          </cell>
          <cell r="AO2664">
            <v>0</v>
          </cell>
          <cell r="AP2664">
            <v>0</v>
          </cell>
          <cell r="BU2664">
            <v>0</v>
          </cell>
          <cell r="BV2664">
            <v>0</v>
          </cell>
          <cell r="BX2664">
            <v>0</v>
          </cell>
          <cell r="CV2664">
            <v>0</v>
          </cell>
          <cell r="CW2664">
            <v>0</v>
          </cell>
        </row>
        <row r="2665">
          <cell r="B2665">
            <v>0</v>
          </cell>
          <cell r="O2665">
            <v>0</v>
          </cell>
          <cell r="P2665">
            <v>0</v>
          </cell>
          <cell r="S2665">
            <v>0</v>
          </cell>
          <cell r="V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N2665">
            <v>0</v>
          </cell>
          <cell r="AO2665">
            <v>0</v>
          </cell>
          <cell r="AP2665">
            <v>0</v>
          </cell>
          <cell r="BU2665">
            <v>0</v>
          </cell>
          <cell r="BV2665">
            <v>0</v>
          </cell>
          <cell r="BX2665">
            <v>0</v>
          </cell>
          <cell r="CV2665">
            <v>0</v>
          </cell>
          <cell r="CW2665">
            <v>0</v>
          </cell>
        </row>
        <row r="2666">
          <cell r="B2666">
            <v>0</v>
          </cell>
          <cell r="O2666">
            <v>0</v>
          </cell>
          <cell r="P2666">
            <v>0</v>
          </cell>
          <cell r="S2666">
            <v>0</v>
          </cell>
          <cell r="V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N2666">
            <v>0</v>
          </cell>
          <cell r="AO2666">
            <v>0</v>
          </cell>
          <cell r="AP2666">
            <v>0</v>
          </cell>
          <cell r="BU2666">
            <v>0</v>
          </cell>
          <cell r="BV2666">
            <v>0</v>
          </cell>
          <cell r="BX2666">
            <v>0</v>
          </cell>
          <cell r="CV2666">
            <v>0</v>
          </cell>
          <cell r="CW2666">
            <v>0</v>
          </cell>
        </row>
        <row r="2667">
          <cell r="B2667">
            <v>0</v>
          </cell>
          <cell r="O2667">
            <v>0</v>
          </cell>
          <cell r="P2667">
            <v>0</v>
          </cell>
          <cell r="S2667">
            <v>0</v>
          </cell>
          <cell r="V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N2667">
            <v>0</v>
          </cell>
          <cell r="AO2667">
            <v>0</v>
          </cell>
          <cell r="AP2667">
            <v>0</v>
          </cell>
          <cell r="BU2667">
            <v>0</v>
          </cell>
          <cell r="BV2667">
            <v>0</v>
          </cell>
          <cell r="BX2667">
            <v>0</v>
          </cell>
          <cell r="CV2667">
            <v>0</v>
          </cell>
          <cell r="CW2667">
            <v>0</v>
          </cell>
        </row>
        <row r="2668">
          <cell r="B2668">
            <v>0</v>
          </cell>
          <cell r="O2668">
            <v>0</v>
          </cell>
          <cell r="P2668">
            <v>0</v>
          </cell>
          <cell r="S2668">
            <v>0</v>
          </cell>
          <cell r="V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N2668">
            <v>0</v>
          </cell>
          <cell r="AO2668">
            <v>0</v>
          </cell>
          <cell r="AP2668">
            <v>0</v>
          </cell>
          <cell r="BU2668">
            <v>0</v>
          </cell>
          <cell r="BV2668">
            <v>0</v>
          </cell>
          <cell r="BX2668">
            <v>0</v>
          </cell>
          <cell r="CV2668">
            <v>0</v>
          </cell>
          <cell r="CW2668">
            <v>0</v>
          </cell>
        </row>
        <row r="2669">
          <cell r="B2669">
            <v>0</v>
          </cell>
          <cell r="O2669">
            <v>0</v>
          </cell>
          <cell r="P2669">
            <v>0</v>
          </cell>
          <cell r="S2669">
            <v>0</v>
          </cell>
          <cell r="V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N2669">
            <v>0</v>
          </cell>
          <cell r="AO2669">
            <v>0</v>
          </cell>
          <cell r="AP2669">
            <v>0</v>
          </cell>
          <cell r="BU2669">
            <v>0</v>
          </cell>
          <cell r="BV2669">
            <v>0</v>
          </cell>
          <cell r="BX2669">
            <v>0</v>
          </cell>
          <cell r="CV2669">
            <v>0</v>
          </cell>
          <cell r="CW2669">
            <v>0</v>
          </cell>
        </row>
        <row r="2670">
          <cell r="B2670">
            <v>0</v>
          </cell>
          <cell r="O2670">
            <v>0</v>
          </cell>
          <cell r="P2670">
            <v>0</v>
          </cell>
          <cell r="S2670">
            <v>0</v>
          </cell>
          <cell r="V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N2670">
            <v>0</v>
          </cell>
          <cell r="AO2670">
            <v>0</v>
          </cell>
          <cell r="AP2670">
            <v>0</v>
          </cell>
          <cell r="BU2670">
            <v>0</v>
          </cell>
          <cell r="BV2670">
            <v>0</v>
          </cell>
          <cell r="BX2670">
            <v>0</v>
          </cell>
          <cell r="CV2670">
            <v>0</v>
          </cell>
          <cell r="CW2670">
            <v>0</v>
          </cell>
        </row>
        <row r="2671">
          <cell r="B2671">
            <v>0</v>
          </cell>
          <cell r="O2671">
            <v>0</v>
          </cell>
          <cell r="P2671">
            <v>0</v>
          </cell>
          <cell r="S2671">
            <v>0</v>
          </cell>
          <cell r="V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N2671">
            <v>0</v>
          </cell>
          <cell r="AO2671">
            <v>0</v>
          </cell>
          <cell r="AP2671">
            <v>0</v>
          </cell>
          <cell r="BU2671">
            <v>0</v>
          </cell>
          <cell r="BV2671">
            <v>0</v>
          </cell>
          <cell r="BX2671">
            <v>0</v>
          </cell>
          <cell r="CV2671">
            <v>0</v>
          </cell>
          <cell r="CW2671">
            <v>0</v>
          </cell>
        </row>
        <row r="2672">
          <cell r="B2672">
            <v>0</v>
          </cell>
          <cell r="O2672">
            <v>0</v>
          </cell>
          <cell r="P2672">
            <v>0</v>
          </cell>
          <cell r="S2672">
            <v>0</v>
          </cell>
          <cell r="V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N2672">
            <v>0</v>
          </cell>
          <cell r="AO2672">
            <v>0</v>
          </cell>
          <cell r="AP2672">
            <v>0</v>
          </cell>
          <cell r="BU2672">
            <v>0</v>
          </cell>
          <cell r="BV2672">
            <v>0</v>
          </cell>
          <cell r="BX2672">
            <v>0</v>
          </cell>
          <cell r="CV2672">
            <v>0</v>
          </cell>
          <cell r="CW2672">
            <v>0</v>
          </cell>
        </row>
        <row r="2673">
          <cell r="B2673">
            <v>0</v>
          </cell>
          <cell r="O2673">
            <v>0</v>
          </cell>
          <cell r="P2673">
            <v>0</v>
          </cell>
          <cell r="S2673">
            <v>0</v>
          </cell>
          <cell r="V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N2673">
            <v>0</v>
          </cell>
          <cell r="AO2673">
            <v>0</v>
          </cell>
          <cell r="AP2673">
            <v>0</v>
          </cell>
          <cell r="BU2673">
            <v>0</v>
          </cell>
          <cell r="BV2673">
            <v>0</v>
          </cell>
          <cell r="BX2673">
            <v>0</v>
          </cell>
          <cell r="CV2673">
            <v>0</v>
          </cell>
          <cell r="CW2673">
            <v>0</v>
          </cell>
        </row>
        <row r="2674">
          <cell r="B2674">
            <v>0</v>
          </cell>
          <cell r="O2674">
            <v>0</v>
          </cell>
          <cell r="P2674">
            <v>0</v>
          </cell>
          <cell r="S2674">
            <v>0</v>
          </cell>
          <cell r="V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N2674">
            <v>0</v>
          </cell>
          <cell r="AO2674">
            <v>0</v>
          </cell>
          <cell r="AP2674">
            <v>0</v>
          </cell>
          <cell r="BU2674">
            <v>0</v>
          </cell>
          <cell r="BV2674">
            <v>0</v>
          </cell>
          <cell r="BX2674">
            <v>0</v>
          </cell>
          <cell r="CV2674">
            <v>0</v>
          </cell>
          <cell r="CW2674">
            <v>0</v>
          </cell>
        </row>
        <row r="2675">
          <cell r="B2675">
            <v>0</v>
          </cell>
          <cell r="O2675">
            <v>0</v>
          </cell>
          <cell r="P2675">
            <v>0</v>
          </cell>
          <cell r="S2675">
            <v>0</v>
          </cell>
          <cell r="V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N2675">
            <v>0</v>
          </cell>
          <cell r="AO2675">
            <v>0</v>
          </cell>
          <cell r="AP2675">
            <v>0</v>
          </cell>
          <cell r="BU2675">
            <v>0</v>
          </cell>
          <cell r="BV2675">
            <v>0</v>
          </cell>
          <cell r="BX2675">
            <v>0</v>
          </cell>
          <cell r="CV2675">
            <v>0</v>
          </cell>
          <cell r="CW2675">
            <v>0</v>
          </cell>
        </row>
        <row r="2676">
          <cell r="B2676">
            <v>0</v>
          </cell>
          <cell r="O2676">
            <v>0</v>
          </cell>
          <cell r="P2676">
            <v>0</v>
          </cell>
          <cell r="S2676">
            <v>0</v>
          </cell>
          <cell r="V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N2676">
            <v>0</v>
          </cell>
          <cell r="AO2676">
            <v>0</v>
          </cell>
          <cell r="AP2676">
            <v>0</v>
          </cell>
          <cell r="BU2676">
            <v>0</v>
          </cell>
          <cell r="BV2676">
            <v>0</v>
          </cell>
          <cell r="BX2676">
            <v>0</v>
          </cell>
          <cell r="CV2676">
            <v>0</v>
          </cell>
          <cell r="CW2676">
            <v>0</v>
          </cell>
        </row>
        <row r="2677">
          <cell r="B2677">
            <v>0</v>
          </cell>
          <cell r="O2677">
            <v>0</v>
          </cell>
          <cell r="P2677">
            <v>0</v>
          </cell>
          <cell r="S2677">
            <v>0</v>
          </cell>
          <cell r="V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N2677">
            <v>0</v>
          </cell>
          <cell r="AO2677">
            <v>0</v>
          </cell>
          <cell r="AP2677">
            <v>0</v>
          </cell>
          <cell r="BU2677">
            <v>0</v>
          </cell>
          <cell r="BV2677">
            <v>0</v>
          </cell>
          <cell r="BX2677">
            <v>0</v>
          </cell>
          <cell r="CV2677">
            <v>0</v>
          </cell>
          <cell r="CW2677">
            <v>0</v>
          </cell>
        </row>
        <row r="2678">
          <cell r="B2678">
            <v>0</v>
          </cell>
          <cell r="O2678">
            <v>0</v>
          </cell>
          <cell r="P2678">
            <v>0</v>
          </cell>
          <cell r="S2678">
            <v>0</v>
          </cell>
          <cell r="V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N2678">
            <v>0</v>
          </cell>
          <cell r="AO2678">
            <v>0</v>
          </cell>
          <cell r="AP2678">
            <v>0</v>
          </cell>
          <cell r="BU2678">
            <v>0</v>
          </cell>
          <cell r="BV2678">
            <v>0</v>
          </cell>
          <cell r="BX2678">
            <v>0</v>
          </cell>
          <cell r="CV2678">
            <v>0</v>
          </cell>
          <cell r="CW2678">
            <v>0</v>
          </cell>
        </row>
        <row r="2679">
          <cell r="B2679">
            <v>0</v>
          </cell>
          <cell r="O2679">
            <v>0</v>
          </cell>
          <cell r="P2679">
            <v>0</v>
          </cell>
          <cell r="S2679">
            <v>0</v>
          </cell>
          <cell r="V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N2679">
            <v>0</v>
          </cell>
          <cell r="AO2679">
            <v>0</v>
          </cell>
          <cell r="AP2679">
            <v>0</v>
          </cell>
          <cell r="BU2679">
            <v>0</v>
          </cell>
          <cell r="BV2679">
            <v>0</v>
          </cell>
          <cell r="BX2679">
            <v>0</v>
          </cell>
          <cell r="CV2679">
            <v>0</v>
          </cell>
          <cell r="CW2679">
            <v>0</v>
          </cell>
        </row>
        <row r="2680">
          <cell r="B2680">
            <v>0</v>
          </cell>
          <cell r="O2680">
            <v>0</v>
          </cell>
          <cell r="P2680">
            <v>0</v>
          </cell>
          <cell r="S2680">
            <v>0</v>
          </cell>
          <cell r="V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N2680">
            <v>0</v>
          </cell>
          <cell r="AO2680">
            <v>0</v>
          </cell>
          <cell r="AP2680">
            <v>0</v>
          </cell>
          <cell r="BU2680">
            <v>0</v>
          </cell>
          <cell r="BV2680">
            <v>0</v>
          </cell>
          <cell r="BX2680">
            <v>0</v>
          </cell>
          <cell r="CV2680">
            <v>0</v>
          </cell>
          <cell r="CW2680">
            <v>0</v>
          </cell>
        </row>
        <row r="2681">
          <cell r="B2681">
            <v>0</v>
          </cell>
          <cell r="O2681">
            <v>0</v>
          </cell>
          <cell r="P2681">
            <v>0</v>
          </cell>
          <cell r="S2681">
            <v>0</v>
          </cell>
          <cell r="V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N2681">
            <v>0</v>
          </cell>
          <cell r="AO2681">
            <v>0</v>
          </cell>
          <cell r="AP2681">
            <v>0</v>
          </cell>
          <cell r="BU2681">
            <v>0</v>
          </cell>
          <cell r="BV2681">
            <v>0</v>
          </cell>
          <cell r="BX2681">
            <v>0</v>
          </cell>
          <cell r="CV2681">
            <v>0</v>
          </cell>
          <cell r="CW2681">
            <v>0</v>
          </cell>
        </row>
        <row r="2682">
          <cell r="B2682">
            <v>0</v>
          </cell>
          <cell r="O2682">
            <v>0</v>
          </cell>
          <cell r="P2682">
            <v>0</v>
          </cell>
          <cell r="S2682">
            <v>0</v>
          </cell>
          <cell r="V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N2682">
            <v>0</v>
          </cell>
          <cell r="AO2682">
            <v>0</v>
          </cell>
          <cell r="AP2682">
            <v>0</v>
          </cell>
          <cell r="BU2682">
            <v>0</v>
          </cell>
          <cell r="BV2682">
            <v>0</v>
          </cell>
          <cell r="BX2682">
            <v>0</v>
          </cell>
          <cell r="CV2682">
            <v>0</v>
          </cell>
          <cell r="CW2682">
            <v>0</v>
          </cell>
        </row>
        <row r="2683">
          <cell r="B2683">
            <v>0</v>
          </cell>
          <cell r="O2683">
            <v>0</v>
          </cell>
          <cell r="P2683">
            <v>0</v>
          </cell>
          <cell r="S2683">
            <v>0</v>
          </cell>
          <cell r="V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N2683">
            <v>0</v>
          </cell>
          <cell r="AO2683">
            <v>0</v>
          </cell>
          <cell r="AP2683">
            <v>0</v>
          </cell>
          <cell r="BU2683">
            <v>0</v>
          </cell>
          <cell r="BV2683">
            <v>0</v>
          </cell>
          <cell r="BX2683">
            <v>0</v>
          </cell>
          <cell r="CV2683">
            <v>0</v>
          </cell>
          <cell r="CW2683">
            <v>0</v>
          </cell>
        </row>
        <row r="2684">
          <cell r="B2684">
            <v>0</v>
          </cell>
          <cell r="O2684">
            <v>0</v>
          </cell>
          <cell r="P2684">
            <v>0</v>
          </cell>
          <cell r="S2684">
            <v>0</v>
          </cell>
          <cell r="V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N2684">
            <v>0</v>
          </cell>
          <cell r="AO2684">
            <v>0</v>
          </cell>
          <cell r="AP2684">
            <v>0</v>
          </cell>
          <cell r="BU2684">
            <v>0</v>
          </cell>
          <cell r="BV2684">
            <v>0</v>
          </cell>
          <cell r="BX2684">
            <v>0</v>
          </cell>
          <cell r="CV2684">
            <v>0</v>
          </cell>
          <cell r="CW2684">
            <v>0</v>
          </cell>
        </row>
        <row r="2685">
          <cell r="B2685">
            <v>0</v>
          </cell>
          <cell r="O2685">
            <v>0</v>
          </cell>
          <cell r="P2685">
            <v>0</v>
          </cell>
          <cell r="S2685">
            <v>0</v>
          </cell>
          <cell r="V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N2685">
            <v>0</v>
          </cell>
          <cell r="AO2685">
            <v>0</v>
          </cell>
          <cell r="AP2685">
            <v>0</v>
          </cell>
          <cell r="BU2685">
            <v>0</v>
          </cell>
          <cell r="BV2685">
            <v>0</v>
          </cell>
          <cell r="BX2685">
            <v>0</v>
          </cell>
          <cell r="CV2685">
            <v>0</v>
          </cell>
          <cell r="CW2685">
            <v>0</v>
          </cell>
        </row>
        <row r="2686">
          <cell r="B2686">
            <v>0</v>
          </cell>
          <cell r="O2686">
            <v>0</v>
          </cell>
          <cell r="P2686">
            <v>0</v>
          </cell>
          <cell r="S2686">
            <v>0</v>
          </cell>
          <cell r="V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N2686">
            <v>0</v>
          </cell>
          <cell r="AO2686">
            <v>0</v>
          </cell>
          <cell r="AP2686">
            <v>0</v>
          </cell>
          <cell r="BU2686">
            <v>0</v>
          </cell>
          <cell r="BV2686">
            <v>0</v>
          </cell>
          <cell r="BX2686">
            <v>0</v>
          </cell>
          <cell r="CV2686">
            <v>0</v>
          </cell>
          <cell r="CW2686">
            <v>0</v>
          </cell>
        </row>
        <row r="2687">
          <cell r="B2687">
            <v>0</v>
          </cell>
          <cell r="O2687">
            <v>0</v>
          </cell>
          <cell r="P2687">
            <v>0</v>
          </cell>
          <cell r="S2687">
            <v>0</v>
          </cell>
          <cell r="V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N2687">
            <v>0</v>
          </cell>
          <cell r="AO2687">
            <v>0</v>
          </cell>
          <cell r="AP2687">
            <v>0</v>
          </cell>
          <cell r="BU2687">
            <v>0</v>
          </cell>
          <cell r="BV2687">
            <v>0</v>
          </cell>
          <cell r="BX2687">
            <v>0</v>
          </cell>
          <cell r="CV2687">
            <v>0</v>
          </cell>
          <cell r="CW2687">
            <v>0</v>
          </cell>
        </row>
        <row r="2688">
          <cell r="B2688">
            <v>0</v>
          </cell>
          <cell r="O2688">
            <v>0</v>
          </cell>
          <cell r="P2688">
            <v>0</v>
          </cell>
          <cell r="S2688">
            <v>0</v>
          </cell>
          <cell r="V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N2688">
            <v>0</v>
          </cell>
          <cell r="AO2688">
            <v>0</v>
          </cell>
          <cell r="AP2688">
            <v>0</v>
          </cell>
          <cell r="BU2688">
            <v>0</v>
          </cell>
          <cell r="BV2688">
            <v>0</v>
          </cell>
          <cell r="BX2688">
            <v>0</v>
          </cell>
          <cell r="CV2688">
            <v>0</v>
          </cell>
          <cell r="CW2688">
            <v>0</v>
          </cell>
        </row>
        <row r="2689">
          <cell r="B2689">
            <v>0</v>
          </cell>
          <cell r="O2689">
            <v>0</v>
          </cell>
          <cell r="P2689">
            <v>0</v>
          </cell>
          <cell r="S2689">
            <v>0</v>
          </cell>
          <cell r="V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N2689">
            <v>0</v>
          </cell>
          <cell r="AO2689">
            <v>0</v>
          </cell>
          <cell r="AP2689">
            <v>0</v>
          </cell>
          <cell r="BU2689">
            <v>0</v>
          </cell>
          <cell r="BV2689">
            <v>0</v>
          </cell>
          <cell r="BX2689">
            <v>0</v>
          </cell>
          <cell r="CV2689">
            <v>0</v>
          </cell>
          <cell r="CW2689">
            <v>0</v>
          </cell>
        </row>
        <row r="2690">
          <cell r="B2690">
            <v>0</v>
          </cell>
          <cell r="O2690">
            <v>0</v>
          </cell>
          <cell r="P2690">
            <v>0</v>
          </cell>
          <cell r="S2690">
            <v>0</v>
          </cell>
          <cell r="V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N2690">
            <v>0</v>
          </cell>
          <cell r="AO2690">
            <v>0</v>
          </cell>
          <cell r="AP2690">
            <v>0</v>
          </cell>
          <cell r="BU2690">
            <v>0</v>
          </cell>
          <cell r="BV2690">
            <v>0</v>
          </cell>
          <cell r="BX2690">
            <v>0</v>
          </cell>
          <cell r="CV2690">
            <v>0</v>
          </cell>
          <cell r="CW2690">
            <v>0</v>
          </cell>
        </row>
        <row r="2691">
          <cell r="B2691">
            <v>0</v>
          </cell>
          <cell r="O2691">
            <v>0</v>
          </cell>
          <cell r="P2691">
            <v>0</v>
          </cell>
          <cell r="S2691">
            <v>0</v>
          </cell>
          <cell r="V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N2691">
            <v>0</v>
          </cell>
          <cell r="AO2691">
            <v>0</v>
          </cell>
          <cell r="AP2691">
            <v>0</v>
          </cell>
          <cell r="BU2691">
            <v>0</v>
          </cell>
          <cell r="BV2691">
            <v>0</v>
          </cell>
          <cell r="BX2691">
            <v>0</v>
          </cell>
          <cell r="CV2691">
            <v>0</v>
          </cell>
          <cell r="CW2691">
            <v>0</v>
          </cell>
        </row>
        <row r="2692">
          <cell r="B2692">
            <v>0</v>
          </cell>
          <cell r="O2692">
            <v>0</v>
          </cell>
          <cell r="P2692">
            <v>0</v>
          </cell>
          <cell r="S2692">
            <v>0</v>
          </cell>
          <cell r="V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N2692">
            <v>0</v>
          </cell>
          <cell r="AO2692">
            <v>0</v>
          </cell>
          <cell r="AP2692">
            <v>0</v>
          </cell>
          <cell r="BU2692">
            <v>0</v>
          </cell>
          <cell r="BV2692">
            <v>0</v>
          </cell>
          <cell r="BX2692">
            <v>0</v>
          </cell>
          <cell r="CV2692">
            <v>0</v>
          </cell>
          <cell r="CW2692">
            <v>0</v>
          </cell>
        </row>
        <row r="2693">
          <cell r="B2693">
            <v>0</v>
          </cell>
          <cell r="O2693">
            <v>0</v>
          </cell>
          <cell r="P2693">
            <v>0</v>
          </cell>
          <cell r="S2693">
            <v>0</v>
          </cell>
          <cell r="V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N2693">
            <v>0</v>
          </cell>
          <cell r="AO2693">
            <v>0</v>
          </cell>
          <cell r="AP2693">
            <v>0</v>
          </cell>
          <cell r="BU2693">
            <v>0</v>
          </cell>
          <cell r="BV2693">
            <v>0</v>
          </cell>
          <cell r="BX2693">
            <v>0</v>
          </cell>
          <cell r="CV2693">
            <v>0</v>
          </cell>
          <cell r="CW2693">
            <v>0</v>
          </cell>
        </row>
        <row r="2694">
          <cell r="B2694">
            <v>0</v>
          </cell>
          <cell r="O2694">
            <v>0</v>
          </cell>
          <cell r="P2694">
            <v>0</v>
          </cell>
          <cell r="S2694">
            <v>0</v>
          </cell>
          <cell r="V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N2694">
            <v>0</v>
          </cell>
          <cell r="AO2694">
            <v>0</v>
          </cell>
          <cell r="AP2694">
            <v>0</v>
          </cell>
          <cell r="BU2694">
            <v>0</v>
          </cell>
          <cell r="BV2694">
            <v>0</v>
          </cell>
          <cell r="BX2694">
            <v>0</v>
          </cell>
          <cell r="CV2694">
            <v>0</v>
          </cell>
          <cell r="CW2694">
            <v>0</v>
          </cell>
        </row>
        <row r="2695">
          <cell r="B2695">
            <v>0</v>
          </cell>
          <cell r="O2695">
            <v>0</v>
          </cell>
          <cell r="P2695">
            <v>0</v>
          </cell>
          <cell r="S2695">
            <v>0</v>
          </cell>
          <cell r="V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N2695">
            <v>0</v>
          </cell>
          <cell r="AO2695">
            <v>0</v>
          </cell>
          <cell r="AP2695">
            <v>0</v>
          </cell>
          <cell r="BU2695">
            <v>0</v>
          </cell>
          <cell r="BV2695">
            <v>0</v>
          </cell>
          <cell r="BX2695">
            <v>0</v>
          </cell>
          <cell r="CV2695">
            <v>0</v>
          </cell>
          <cell r="CW2695">
            <v>0</v>
          </cell>
        </row>
        <row r="2696">
          <cell r="B2696">
            <v>0</v>
          </cell>
          <cell r="O2696">
            <v>0</v>
          </cell>
          <cell r="P2696">
            <v>0</v>
          </cell>
          <cell r="S2696">
            <v>0</v>
          </cell>
          <cell r="V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N2696">
            <v>0</v>
          </cell>
          <cell r="AO2696">
            <v>0</v>
          </cell>
          <cell r="AP2696">
            <v>0</v>
          </cell>
          <cell r="BU2696">
            <v>0</v>
          </cell>
          <cell r="BV2696">
            <v>0</v>
          </cell>
          <cell r="BX2696">
            <v>0</v>
          </cell>
          <cell r="CV2696">
            <v>0</v>
          </cell>
          <cell r="CW2696">
            <v>0</v>
          </cell>
        </row>
        <row r="2697">
          <cell r="B2697">
            <v>0</v>
          </cell>
          <cell r="O2697">
            <v>0</v>
          </cell>
          <cell r="P2697">
            <v>0</v>
          </cell>
          <cell r="S2697">
            <v>0</v>
          </cell>
          <cell r="V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N2697">
            <v>0</v>
          </cell>
          <cell r="AO2697">
            <v>0</v>
          </cell>
          <cell r="AP2697">
            <v>0</v>
          </cell>
          <cell r="BU2697">
            <v>0</v>
          </cell>
          <cell r="BV2697">
            <v>0</v>
          </cell>
          <cell r="BX2697">
            <v>0</v>
          </cell>
          <cell r="CV2697">
            <v>0</v>
          </cell>
          <cell r="CW2697">
            <v>0</v>
          </cell>
        </row>
        <row r="2698">
          <cell r="B2698">
            <v>0</v>
          </cell>
          <cell r="O2698">
            <v>0</v>
          </cell>
          <cell r="P2698">
            <v>0</v>
          </cell>
          <cell r="S2698">
            <v>0</v>
          </cell>
          <cell r="V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N2698">
            <v>0</v>
          </cell>
          <cell r="AO2698">
            <v>0</v>
          </cell>
          <cell r="AP2698">
            <v>0</v>
          </cell>
          <cell r="BU2698">
            <v>0</v>
          </cell>
          <cell r="BV2698">
            <v>0</v>
          </cell>
          <cell r="BX2698">
            <v>0</v>
          </cell>
          <cell r="CV2698">
            <v>0</v>
          </cell>
          <cell r="CW2698">
            <v>0</v>
          </cell>
        </row>
        <row r="2699">
          <cell r="B2699">
            <v>0</v>
          </cell>
          <cell r="O2699">
            <v>0</v>
          </cell>
          <cell r="P2699">
            <v>0</v>
          </cell>
          <cell r="S2699">
            <v>0</v>
          </cell>
          <cell r="V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N2699">
            <v>0</v>
          </cell>
          <cell r="AO2699">
            <v>0</v>
          </cell>
          <cell r="AP2699">
            <v>0</v>
          </cell>
          <cell r="BU2699">
            <v>0</v>
          </cell>
          <cell r="BV2699">
            <v>0</v>
          </cell>
          <cell r="BX2699">
            <v>0</v>
          </cell>
          <cell r="CV2699">
            <v>0</v>
          </cell>
          <cell r="CW2699">
            <v>0</v>
          </cell>
        </row>
        <row r="2700">
          <cell r="B2700">
            <v>0</v>
          </cell>
          <cell r="O2700">
            <v>0</v>
          </cell>
          <cell r="P2700">
            <v>0</v>
          </cell>
          <cell r="S2700">
            <v>0</v>
          </cell>
          <cell r="V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N2700">
            <v>0</v>
          </cell>
          <cell r="AO2700">
            <v>0</v>
          </cell>
          <cell r="AP2700">
            <v>0</v>
          </cell>
          <cell r="BU2700">
            <v>0</v>
          </cell>
          <cell r="BV2700">
            <v>0</v>
          </cell>
          <cell r="BX2700">
            <v>0</v>
          </cell>
          <cell r="CV2700">
            <v>0</v>
          </cell>
          <cell r="CW2700">
            <v>0</v>
          </cell>
        </row>
        <row r="2701">
          <cell r="B2701">
            <v>0</v>
          </cell>
          <cell r="O2701">
            <v>0</v>
          </cell>
          <cell r="P2701">
            <v>0</v>
          </cell>
          <cell r="S2701">
            <v>0</v>
          </cell>
          <cell r="V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N2701">
            <v>0</v>
          </cell>
          <cell r="AO2701">
            <v>0</v>
          </cell>
          <cell r="AP2701">
            <v>0</v>
          </cell>
          <cell r="BU2701">
            <v>0</v>
          </cell>
          <cell r="BV2701">
            <v>0</v>
          </cell>
          <cell r="BX2701">
            <v>0</v>
          </cell>
          <cell r="CV2701">
            <v>0</v>
          </cell>
          <cell r="CW2701">
            <v>0</v>
          </cell>
        </row>
        <row r="2702">
          <cell r="B2702">
            <v>0</v>
          </cell>
          <cell r="O2702">
            <v>0</v>
          </cell>
          <cell r="P2702">
            <v>0</v>
          </cell>
          <cell r="S2702">
            <v>0</v>
          </cell>
          <cell r="V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N2702">
            <v>0</v>
          </cell>
          <cell r="AO2702">
            <v>0</v>
          </cell>
          <cell r="AP2702">
            <v>0</v>
          </cell>
          <cell r="BU2702">
            <v>0</v>
          </cell>
          <cell r="BV2702">
            <v>0</v>
          </cell>
          <cell r="BX2702">
            <v>0</v>
          </cell>
          <cell r="CV2702">
            <v>0</v>
          </cell>
          <cell r="CW2702">
            <v>0</v>
          </cell>
        </row>
        <row r="2703">
          <cell r="B2703">
            <v>0</v>
          </cell>
          <cell r="O2703">
            <v>0</v>
          </cell>
          <cell r="P2703">
            <v>0</v>
          </cell>
          <cell r="S2703">
            <v>0</v>
          </cell>
          <cell r="V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N2703">
            <v>0</v>
          </cell>
          <cell r="AO2703">
            <v>0</v>
          </cell>
          <cell r="AP2703">
            <v>0</v>
          </cell>
          <cell r="BU2703">
            <v>0</v>
          </cell>
          <cell r="BV2703">
            <v>0</v>
          </cell>
          <cell r="BX2703">
            <v>0</v>
          </cell>
          <cell r="CV2703">
            <v>0</v>
          </cell>
          <cell r="CW2703">
            <v>0</v>
          </cell>
        </row>
        <row r="2704">
          <cell r="B2704">
            <v>0</v>
          </cell>
          <cell r="O2704">
            <v>0</v>
          </cell>
          <cell r="P2704">
            <v>0</v>
          </cell>
          <cell r="S2704">
            <v>0</v>
          </cell>
          <cell r="V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N2704">
            <v>0</v>
          </cell>
          <cell r="AO2704">
            <v>0</v>
          </cell>
          <cell r="AP2704">
            <v>0</v>
          </cell>
          <cell r="BU2704">
            <v>0</v>
          </cell>
          <cell r="BV2704">
            <v>0</v>
          </cell>
          <cell r="BX2704">
            <v>0</v>
          </cell>
          <cell r="CV2704">
            <v>0</v>
          </cell>
          <cell r="CW2704">
            <v>0</v>
          </cell>
        </row>
        <row r="2705">
          <cell r="B2705">
            <v>0</v>
          </cell>
          <cell r="O2705">
            <v>0</v>
          </cell>
          <cell r="P2705">
            <v>0</v>
          </cell>
          <cell r="S2705">
            <v>0</v>
          </cell>
          <cell r="V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N2705">
            <v>0</v>
          </cell>
          <cell r="AO2705">
            <v>0</v>
          </cell>
          <cell r="AP2705">
            <v>0</v>
          </cell>
          <cell r="BU2705">
            <v>0</v>
          </cell>
          <cell r="BV2705">
            <v>0</v>
          </cell>
          <cell r="BX2705">
            <v>0</v>
          </cell>
          <cell r="CV2705">
            <v>0</v>
          </cell>
          <cell r="CW2705">
            <v>0</v>
          </cell>
        </row>
        <row r="2706">
          <cell r="B2706">
            <v>0</v>
          </cell>
          <cell r="O2706">
            <v>0</v>
          </cell>
          <cell r="P2706">
            <v>0</v>
          </cell>
          <cell r="S2706">
            <v>0</v>
          </cell>
          <cell r="V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N2706">
            <v>0</v>
          </cell>
          <cell r="AO2706">
            <v>0</v>
          </cell>
          <cell r="AP2706">
            <v>0</v>
          </cell>
          <cell r="BU2706">
            <v>0</v>
          </cell>
          <cell r="BV2706">
            <v>0</v>
          </cell>
          <cell r="BX2706">
            <v>0</v>
          </cell>
          <cell r="CV2706">
            <v>0</v>
          </cell>
          <cell r="CW2706">
            <v>0</v>
          </cell>
        </row>
        <row r="2707">
          <cell r="B2707">
            <v>0</v>
          </cell>
          <cell r="O2707">
            <v>0</v>
          </cell>
          <cell r="P2707">
            <v>0</v>
          </cell>
          <cell r="S2707">
            <v>0</v>
          </cell>
          <cell r="V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N2707">
            <v>0</v>
          </cell>
          <cell r="AO2707">
            <v>0</v>
          </cell>
          <cell r="AP2707">
            <v>0</v>
          </cell>
          <cell r="BU2707">
            <v>0</v>
          </cell>
          <cell r="BV2707">
            <v>0</v>
          </cell>
          <cell r="BX2707">
            <v>0</v>
          </cell>
          <cell r="CV2707">
            <v>0</v>
          </cell>
          <cell r="CW2707">
            <v>0</v>
          </cell>
        </row>
        <row r="2708">
          <cell r="B2708">
            <v>0</v>
          </cell>
          <cell r="O2708">
            <v>0</v>
          </cell>
          <cell r="P2708">
            <v>0</v>
          </cell>
          <cell r="S2708">
            <v>0</v>
          </cell>
          <cell r="V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N2708">
            <v>0</v>
          </cell>
          <cell r="AO2708">
            <v>0</v>
          </cell>
          <cell r="AP2708">
            <v>0</v>
          </cell>
          <cell r="BU2708">
            <v>0</v>
          </cell>
          <cell r="BV2708">
            <v>0</v>
          </cell>
          <cell r="BX2708">
            <v>0</v>
          </cell>
          <cell r="CV2708">
            <v>0</v>
          </cell>
          <cell r="CW2708">
            <v>0</v>
          </cell>
        </row>
        <row r="2709">
          <cell r="B2709">
            <v>0</v>
          </cell>
          <cell r="O2709">
            <v>0</v>
          </cell>
          <cell r="P2709">
            <v>0</v>
          </cell>
          <cell r="S2709">
            <v>0</v>
          </cell>
          <cell r="V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N2709">
            <v>0</v>
          </cell>
          <cell r="AO2709">
            <v>0</v>
          </cell>
          <cell r="AP2709">
            <v>0</v>
          </cell>
          <cell r="BU2709">
            <v>0</v>
          </cell>
          <cell r="BV2709">
            <v>0</v>
          </cell>
          <cell r="BX2709">
            <v>0</v>
          </cell>
          <cell r="CV2709">
            <v>0</v>
          </cell>
          <cell r="CW2709">
            <v>0</v>
          </cell>
        </row>
        <row r="2710">
          <cell r="B2710">
            <v>0</v>
          </cell>
          <cell r="O2710">
            <v>0</v>
          </cell>
          <cell r="P2710">
            <v>0</v>
          </cell>
          <cell r="S2710">
            <v>0</v>
          </cell>
          <cell r="V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N2710">
            <v>0</v>
          </cell>
          <cell r="AO2710">
            <v>0</v>
          </cell>
          <cell r="AP2710">
            <v>0</v>
          </cell>
          <cell r="BU2710">
            <v>0</v>
          </cell>
          <cell r="BV2710">
            <v>0</v>
          </cell>
          <cell r="BX2710">
            <v>0</v>
          </cell>
          <cell r="CV2710">
            <v>0</v>
          </cell>
          <cell r="CW2710">
            <v>0</v>
          </cell>
        </row>
        <row r="2711">
          <cell r="B2711">
            <v>0</v>
          </cell>
          <cell r="O2711">
            <v>0</v>
          </cell>
          <cell r="P2711">
            <v>0</v>
          </cell>
          <cell r="S2711">
            <v>0</v>
          </cell>
          <cell r="V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N2711">
            <v>0</v>
          </cell>
          <cell r="AO2711">
            <v>0</v>
          </cell>
          <cell r="AP2711">
            <v>0</v>
          </cell>
          <cell r="BU2711">
            <v>0</v>
          </cell>
          <cell r="BV2711">
            <v>0</v>
          </cell>
          <cell r="BX2711">
            <v>0</v>
          </cell>
          <cell r="CV2711">
            <v>0</v>
          </cell>
          <cell r="CW2711">
            <v>0</v>
          </cell>
        </row>
        <row r="2712">
          <cell r="B2712">
            <v>0</v>
          </cell>
          <cell r="O2712">
            <v>0</v>
          </cell>
          <cell r="P2712">
            <v>0</v>
          </cell>
          <cell r="S2712">
            <v>0</v>
          </cell>
          <cell r="V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N2712">
            <v>0</v>
          </cell>
          <cell r="AO2712">
            <v>0</v>
          </cell>
          <cell r="AP2712">
            <v>0</v>
          </cell>
          <cell r="BU2712">
            <v>0</v>
          </cell>
          <cell r="BV2712">
            <v>0</v>
          </cell>
          <cell r="BX2712">
            <v>0</v>
          </cell>
          <cell r="CV2712">
            <v>0</v>
          </cell>
          <cell r="CW2712">
            <v>0</v>
          </cell>
        </row>
        <row r="2713">
          <cell r="B2713">
            <v>0</v>
          </cell>
          <cell r="O2713">
            <v>0</v>
          </cell>
          <cell r="P2713">
            <v>0</v>
          </cell>
          <cell r="S2713">
            <v>0</v>
          </cell>
          <cell r="V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N2713">
            <v>0</v>
          </cell>
          <cell r="AO2713">
            <v>0</v>
          </cell>
          <cell r="AP2713">
            <v>0</v>
          </cell>
          <cell r="BU2713">
            <v>0</v>
          </cell>
          <cell r="BV2713">
            <v>0</v>
          </cell>
          <cell r="BX2713">
            <v>0</v>
          </cell>
          <cell r="CV2713">
            <v>0</v>
          </cell>
          <cell r="CW2713">
            <v>0</v>
          </cell>
        </row>
        <row r="2714">
          <cell r="B2714">
            <v>0</v>
          </cell>
          <cell r="O2714">
            <v>0</v>
          </cell>
          <cell r="P2714">
            <v>0</v>
          </cell>
          <cell r="S2714">
            <v>0</v>
          </cell>
          <cell r="V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N2714">
            <v>0</v>
          </cell>
          <cell r="AO2714">
            <v>0</v>
          </cell>
          <cell r="AP2714">
            <v>0</v>
          </cell>
          <cell r="BU2714">
            <v>0</v>
          </cell>
          <cell r="BV2714">
            <v>0</v>
          </cell>
          <cell r="BX2714">
            <v>0</v>
          </cell>
          <cell r="CV2714">
            <v>0</v>
          </cell>
          <cell r="CW2714">
            <v>0</v>
          </cell>
        </row>
        <row r="2715">
          <cell r="B2715">
            <v>0</v>
          </cell>
          <cell r="O2715">
            <v>0</v>
          </cell>
          <cell r="P2715">
            <v>0</v>
          </cell>
          <cell r="S2715">
            <v>0</v>
          </cell>
          <cell r="V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N2715">
            <v>0</v>
          </cell>
          <cell r="AO2715">
            <v>0</v>
          </cell>
          <cell r="AP2715">
            <v>0</v>
          </cell>
          <cell r="BU2715">
            <v>0</v>
          </cell>
          <cell r="BV2715">
            <v>0</v>
          </cell>
          <cell r="BX2715">
            <v>0</v>
          </cell>
          <cell r="CV2715">
            <v>0</v>
          </cell>
          <cell r="CW2715">
            <v>0</v>
          </cell>
        </row>
        <row r="2716">
          <cell r="B2716">
            <v>0</v>
          </cell>
          <cell r="O2716">
            <v>0</v>
          </cell>
          <cell r="P2716">
            <v>0</v>
          </cell>
          <cell r="S2716">
            <v>0</v>
          </cell>
          <cell r="V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N2716">
            <v>0</v>
          </cell>
          <cell r="AO2716">
            <v>0</v>
          </cell>
          <cell r="AP2716">
            <v>0</v>
          </cell>
          <cell r="BU2716">
            <v>0</v>
          </cell>
          <cell r="BV2716">
            <v>0</v>
          </cell>
          <cell r="BX2716">
            <v>0</v>
          </cell>
          <cell r="CV2716">
            <v>0</v>
          </cell>
          <cell r="CW2716">
            <v>0</v>
          </cell>
        </row>
        <row r="2717">
          <cell r="B2717">
            <v>0</v>
          </cell>
          <cell r="O2717">
            <v>0</v>
          </cell>
          <cell r="P2717">
            <v>0</v>
          </cell>
          <cell r="S2717">
            <v>0</v>
          </cell>
          <cell r="V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N2717">
            <v>0</v>
          </cell>
          <cell r="AO2717">
            <v>0</v>
          </cell>
          <cell r="AP2717">
            <v>0</v>
          </cell>
          <cell r="BU2717">
            <v>0</v>
          </cell>
          <cell r="BV2717">
            <v>0</v>
          </cell>
          <cell r="BX2717">
            <v>0</v>
          </cell>
          <cell r="CV2717">
            <v>0</v>
          </cell>
          <cell r="CW2717">
            <v>0</v>
          </cell>
        </row>
        <row r="2718">
          <cell r="B2718">
            <v>0</v>
          </cell>
          <cell r="O2718">
            <v>0</v>
          </cell>
          <cell r="P2718">
            <v>0</v>
          </cell>
          <cell r="S2718">
            <v>0</v>
          </cell>
          <cell r="V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N2718">
            <v>0</v>
          </cell>
          <cell r="AO2718">
            <v>0</v>
          </cell>
          <cell r="AP2718">
            <v>0</v>
          </cell>
          <cell r="BU2718">
            <v>0</v>
          </cell>
          <cell r="BV2718">
            <v>0</v>
          </cell>
          <cell r="BX2718">
            <v>0</v>
          </cell>
          <cell r="CV2718">
            <v>0</v>
          </cell>
          <cell r="CW2718">
            <v>0</v>
          </cell>
        </row>
        <row r="2719">
          <cell r="B2719">
            <v>0</v>
          </cell>
          <cell r="O2719">
            <v>0</v>
          </cell>
          <cell r="P2719">
            <v>0</v>
          </cell>
          <cell r="S2719">
            <v>0</v>
          </cell>
          <cell r="V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N2719">
            <v>0</v>
          </cell>
          <cell r="AO2719">
            <v>0</v>
          </cell>
          <cell r="AP2719">
            <v>0</v>
          </cell>
          <cell r="BU2719">
            <v>0</v>
          </cell>
          <cell r="BV2719">
            <v>0</v>
          </cell>
          <cell r="BX2719">
            <v>0</v>
          </cell>
          <cell r="CV2719">
            <v>0</v>
          </cell>
          <cell r="CW2719">
            <v>0</v>
          </cell>
        </row>
        <row r="2720">
          <cell r="B2720">
            <v>0</v>
          </cell>
          <cell r="O2720">
            <v>0</v>
          </cell>
          <cell r="P2720">
            <v>0</v>
          </cell>
          <cell r="S2720">
            <v>0</v>
          </cell>
          <cell r="V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N2720">
            <v>0</v>
          </cell>
          <cell r="AO2720">
            <v>0</v>
          </cell>
          <cell r="AP2720">
            <v>0</v>
          </cell>
          <cell r="BU2720">
            <v>0</v>
          </cell>
          <cell r="BV2720">
            <v>0</v>
          </cell>
          <cell r="BX2720">
            <v>0</v>
          </cell>
          <cell r="CV2720">
            <v>0</v>
          </cell>
          <cell r="CW2720">
            <v>0</v>
          </cell>
        </row>
        <row r="2721">
          <cell r="B2721">
            <v>0</v>
          </cell>
          <cell r="O2721">
            <v>0</v>
          </cell>
          <cell r="P2721">
            <v>0</v>
          </cell>
          <cell r="S2721">
            <v>0</v>
          </cell>
          <cell r="V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N2721">
            <v>0</v>
          </cell>
          <cell r="AO2721">
            <v>0</v>
          </cell>
          <cell r="AP2721">
            <v>0</v>
          </cell>
          <cell r="BU2721">
            <v>0</v>
          </cell>
          <cell r="BV2721">
            <v>0</v>
          </cell>
          <cell r="BX2721">
            <v>0</v>
          </cell>
          <cell r="CV2721">
            <v>0</v>
          </cell>
          <cell r="CW2721">
            <v>0</v>
          </cell>
        </row>
        <row r="2722">
          <cell r="B2722">
            <v>0</v>
          </cell>
          <cell r="O2722">
            <v>0</v>
          </cell>
          <cell r="P2722">
            <v>0</v>
          </cell>
          <cell r="S2722">
            <v>0</v>
          </cell>
          <cell r="V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N2722">
            <v>0</v>
          </cell>
          <cell r="AO2722">
            <v>0</v>
          </cell>
          <cell r="AP2722">
            <v>0</v>
          </cell>
          <cell r="BU2722">
            <v>0</v>
          </cell>
          <cell r="BV2722">
            <v>0</v>
          </cell>
          <cell r="BX2722">
            <v>0</v>
          </cell>
          <cell r="CV2722">
            <v>0</v>
          </cell>
          <cell r="CW2722">
            <v>0</v>
          </cell>
        </row>
        <row r="2723">
          <cell r="B2723">
            <v>0</v>
          </cell>
          <cell r="O2723">
            <v>0</v>
          </cell>
          <cell r="P2723">
            <v>0</v>
          </cell>
          <cell r="S2723">
            <v>0</v>
          </cell>
          <cell r="V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N2723">
            <v>0</v>
          </cell>
          <cell r="AO2723">
            <v>0</v>
          </cell>
          <cell r="AP2723">
            <v>0</v>
          </cell>
          <cell r="BU2723">
            <v>0</v>
          </cell>
          <cell r="BV2723">
            <v>0</v>
          </cell>
          <cell r="BX2723">
            <v>0</v>
          </cell>
          <cell r="CV2723">
            <v>0</v>
          </cell>
          <cell r="CW2723">
            <v>0</v>
          </cell>
        </row>
        <row r="2724">
          <cell r="B2724">
            <v>0</v>
          </cell>
          <cell r="O2724">
            <v>0</v>
          </cell>
          <cell r="P2724">
            <v>0</v>
          </cell>
          <cell r="S2724">
            <v>0</v>
          </cell>
          <cell r="V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N2724">
            <v>0</v>
          </cell>
          <cell r="AO2724">
            <v>0</v>
          </cell>
          <cell r="AP2724">
            <v>0</v>
          </cell>
          <cell r="BU2724">
            <v>0</v>
          </cell>
          <cell r="BV2724">
            <v>0</v>
          </cell>
          <cell r="BX2724">
            <v>0</v>
          </cell>
          <cell r="CV2724">
            <v>0</v>
          </cell>
          <cell r="CW2724">
            <v>0</v>
          </cell>
        </row>
        <row r="2725">
          <cell r="B2725">
            <v>0</v>
          </cell>
          <cell r="O2725">
            <v>0</v>
          </cell>
          <cell r="P2725">
            <v>0</v>
          </cell>
          <cell r="S2725">
            <v>0</v>
          </cell>
          <cell r="V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N2725">
            <v>0</v>
          </cell>
          <cell r="AO2725">
            <v>0</v>
          </cell>
          <cell r="AP2725">
            <v>0</v>
          </cell>
          <cell r="BU2725">
            <v>0</v>
          </cell>
          <cell r="BV2725">
            <v>0</v>
          </cell>
          <cell r="BX2725">
            <v>0</v>
          </cell>
          <cell r="CV2725">
            <v>0</v>
          </cell>
          <cell r="CW2725">
            <v>0</v>
          </cell>
        </row>
        <row r="2726">
          <cell r="B2726">
            <v>0</v>
          </cell>
          <cell r="O2726">
            <v>0</v>
          </cell>
          <cell r="P2726">
            <v>0</v>
          </cell>
          <cell r="S2726">
            <v>0</v>
          </cell>
          <cell r="V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N2726">
            <v>0</v>
          </cell>
          <cell r="AO2726">
            <v>0</v>
          </cell>
          <cell r="AP2726">
            <v>0</v>
          </cell>
          <cell r="BU2726">
            <v>0</v>
          </cell>
          <cell r="BV2726">
            <v>0</v>
          </cell>
          <cell r="BX2726">
            <v>0</v>
          </cell>
          <cell r="CV2726">
            <v>0</v>
          </cell>
          <cell r="CW2726">
            <v>0</v>
          </cell>
        </row>
        <row r="2727">
          <cell r="B2727">
            <v>0</v>
          </cell>
          <cell r="O2727">
            <v>0</v>
          </cell>
          <cell r="P2727">
            <v>0</v>
          </cell>
          <cell r="S2727">
            <v>0</v>
          </cell>
          <cell r="V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N2727">
            <v>0</v>
          </cell>
          <cell r="AO2727">
            <v>0</v>
          </cell>
          <cell r="AP2727">
            <v>0</v>
          </cell>
          <cell r="BU2727">
            <v>0</v>
          </cell>
          <cell r="BV2727">
            <v>0</v>
          </cell>
          <cell r="BX2727">
            <v>0</v>
          </cell>
          <cell r="CV2727">
            <v>0</v>
          </cell>
          <cell r="CW2727">
            <v>0</v>
          </cell>
        </row>
        <row r="2728">
          <cell r="B2728">
            <v>0</v>
          </cell>
          <cell r="O2728">
            <v>0</v>
          </cell>
          <cell r="P2728">
            <v>0</v>
          </cell>
          <cell r="S2728">
            <v>0</v>
          </cell>
          <cell r="V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N2728">
            <v>0</v>
          </cell>
          <cell r="AO2728">
            <v>0</v>
          </cell>
          <cell r="AP2728">
            <v>0</v>
          </cell>
          <cell r="BU2728">
            <v>0</v>
          </cell>
          <cell r="BV2728">
            <v>0</v>
          </cell>
          <cell r="BX2728">
            <v>0</v>
          </cell>
          <cell r="CV2728">
            <v>0</v>
          </cell>
          <cell r="CW2728">
            <v>0</v>
          </cell>
        </row>
        <row r="2729">
          <cell r="B2729">
            <v>0</v>
          </cell>
          <cell r="O2729">
            <v>0</v>
          </cell>
          <cell r="P2729">
            <v>0</v>
          </cell>
          <cell r="S2729">
            <v>0</v>
          </cell>
          <cell r="V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N2729">
            <v>0</v>
          </cell>
          <cell r="AO2729">
            <v>0</v>
          </cell>
          <cell r="AP2729">
            <v>0</v>
          </cell>
          <cell r="BU2729">
            <v>0</v>
          </cell>
          <cell r="BV2729">
            <v>0</v>
          </cell>
          <cell r="BX2729">
            <v>0</v>
          </cell>
          <cell r="CV2729">
            <v>0</v>
          </cell>
          <cell r="CW2729">
            <v>0</v>
          </cell>
        </row>
        <row r="2730">
          <cell r="B2730">
            <v>0</v>
          </cell>
          <cell r="O2730">
            <v>0</v>
          </cell>
          <cell r="P2730">
            <v>0</v>
          </cell>
          <cell r="S2730">
            <v>0</v>
          </cell>
          <cell r="V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N2730">
            <v>0</v>
          </cell>
          <cell r="AO2730">
            <v>0</v>
          </cell>
          <cell r="AP2730">
            <v>0</v>
          </cell>
          <cell r="BU2730">
            <v>0</v>
          </cell>
          <cell r="BV2730">
            <v>0</v>
          </cell>
          <cell r="BX2730">
            <v>0</v>
          </cell>
          <cell r="CV2730">
            <v>0</v>
          </cell>
          <cell r="CW2730">
            <v>0</v>
          </cell>
        </row>
        <row r="2731">
          <cell r="B2731">
            <v>0</v>
          </cell>
          <cell r="O2731">
            <v>0</v>
          </cell>
          <cell r="P2731">
            <v>0</v>
          </cell>
          <cell r="S2731">
            <v>0</v>
          </cell>
          <cell r="V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N2731">
            <v>0</v>
          </cell>
          <cell r="AO2731">
            <v>0</v>
          </cell>
          <cell r="AP2731">
            <v>0</v>
          </cell>
          <cell r="BU2731">
            <v>0</v>
          </cell>
          <cell r="BV2731">
            <v>0</v>
          </cell>
          <cell r="BX2731">
            <v>0</v>
          </cell>
          <cell r="CV2731">
            <v>0</v>
          </cell>
          <cell r="CW2731">
            <v>0</v>
          </cell>
        </row>
        <row r="2732">
          <cell r="B2732">
            <v>0</v>
          </cell>
          <cell r="O2732">
            <v>0</v>
          </cell>
          <cell r="P2732">
            <v>0</v>
          </cell>
          <cell r="S2732">
            <v>0</v>
          </cell>
          <cell r="V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N2732">
            <v>0</v>
          </cell>
          <cell r="AO2732">
            <v>0</v>
          </cell>
          <cell r="AP2732">
            <v>0</v>
          </cell>
          <cell r="BU2732">
            <v>0</v>
          </cell>
          <cell r="BV2732">
            <v>0</v>
          </cell>
          <cell r="BX2732">
            <v>0</v>
          </cell>
          <cell r="CV2732">
            <v>0</v>
          </cell>
          <cell r="CW2732">
            <v>0</v>
          </cell>
        </row>
        <row r="2733">
          <cell r="B2733">
            <v>0</v>
          </cell>
          <cell r="O2733">
            <v>0</v>
          </cell>
          <cell r="P2733">
            <v>0</v>
          </cell>
          <cell r="S2733">
            <v>0</v>
          </cell>
          <cell r="V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N2733">
            <v>0</v>
          </cell>
          <cell r="AO2733">
            <v>0</v>
          </cell>
          <cell r="AP2733">
            <v>0</v>
          </cell>
          <cell r="BU2733">
            <v>0</v>
          </cell>
          <cell r="BV2733">
            <v>0</v>
          </cell>
          <cell r="BX2733">
            <v>0</v>
          </cell>
          <cell r="CV2733">
            <v>0</v>
          </cell>
          <cell r="CW2733">
            <v>0</v>
          </cell>
        </row>
        <row r="2734">
          <cell r="B2734">
            <v>0</v>
          </cell>
          <cell r="O2734">
            <v>0</v>
          </cell>
          <cell r="P2734">
            <v>0</v>
          </cell>
          <cell r="S2734">
            <v>0</v>
          </cell>
          <cell r="V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N2734">
            <v>0</v>
          </cell>
          <cell r="AO2734">
            <v>0</v>
          </cell>
          <cell r="AP2734">
            <v>0</v>
          </cell>
          <cell r="BU2734">
            <v>0</v>
          </cell>
          <cell r="BV2734">
            <v>0</v>
          </cell>
          <cell r="BX2734">
            <v>0</v>
          </cell>
          <cell r="CV2734">
            <v>0</v>
          </cell>
          <cell r="CW2734">
            <v>0</v>
          </cell>
        </row>
        <row r="2735">
          <cell r="B2735">
            <v>0</v>
          </cell>
          <cell r="O2735">
            <v>0</v>
          </cell>
          <cell r="P2735">
            <v>0</v>
          </cell>
          <cell r="S2735">
            <v>0</v>
          </cell>
          <cell r="V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N2735">
            <v>0</v>
          </cell>
          <cell r="AO2735">
            <v>0</v>
          </cell>
          <cell r="AP2735">
            <v>0</v>
          </cell>
          <cell r="BU2735">
            <v>0</v>
          </cell>
          <cell r="BV2735">
            <v>0</v>
          </cell>
          <cell r="BX2735">
            <v>0</v>
          </cell>
          <cell r="CV2735">
            <v>0</v>
          </cell>
          <cell r="CW2735">
            <v>0</v>
          </cell>
        </row>
        <row r="2736">
          <cell r="B2736">
            <v>0</v>
          </cell>
          <cell r="O2736">
            <v>0</v>
          </cell>
          <cell r="P2736">
            <v>0</v>
          </cell>
          <cell r="S2736">
            <v>0</v>
          </cell>
          <cell r="V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N2736">
            <v>0</v>
          </cell>
          <cell r="AO2736">
            <v>0</v>
          </cell>
          <cell r="AP2736">
            <v>0</v>
          </cell>
          <cell r="BU2736">
            <v>0</v>
          </cell>
          <cell r="BV2736">
            <v>0</v>
          </cell>
          <cell r="BX2736">
            <v>0</v>
          </cell>
          <cell r="CV2736">
            <v>0</v>
          </cell>
          <cell r="CW2736">
            <v>0</v>
          </cell>
        </row>
        <row r="2737">
          <cell r="B2737">
            <v>0</v>
          </cell>
          <cell r="O2737">
            <v>0</v>
          </cell>
          <cell r="P2737">
            <v>0</v>
          </cell>
          <cell r="S2737">
            <v>0</v>
          </cell>
          <cell r="V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N2737">
            <v>0</v>
          </cell>
          <cell r="AO2737">
            <v>0</v>
          </cell>
          <cell r="AP2737">
            <v>0</v>
          </cell>
          <cell r="BU2737">
            <v>0</v>
          </cell>
          <cell r="BV2737">
            <v>0</v>
          </cell>
          <cell r="BX2737">
            <v>0</v>
          </cell>
          <cell r="CV2737">
            <v>0</v>
          </cell>
          <cell r="CW2737">
            <v>0</v>
          </cell>
        </row>
        <row r="2738">
          <cell r="B2738">
            <v>0</v>
          </cell>
          <cell r="O2738">
            <v>0</v>
          </cell>
          <cell r="P2738">
            <v>0</v>
          </cell>
          <cell r="S2738">
            <v>0</v>
          </cell>
          <cell r="V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N2738">
            <v>0</v>
          </cell>
          <cell r="AO2738">
            <v>0</v>
          </cell>
          <cell r="AP2738">
            <v>0</v>
          </cell>
          <cell r="BU2738">
            <v>0</v>
          </cell>
          <cell r="BV2738">
            <v>0</v>
          </cell>
          <cell r="BX2738">
            <v>0</v>
          </cell>
          <cell r="CV2738">
            <v>0</v>
          </cell>
          <cell r="CW2738">
            <v>0</v>
          </cell>
        </row>
        <row r="2739">
          <cell r="B2739">
            <v>0</v>
          </cell>
          <cell r="O2739">
            <v>0</v>
          </cell>
          <cell r="P2739">
            <v>0</v>
          </cell>
          <cell r="S2739">
            <v>0</v>
          </cell>
          <cell r="V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N2739">
            <v>0</v>
          </cell>
          <cell r="AO2739">
            <v>0</v>
          </cell>
          <cell r="AP2739">
            <v>0</v>
          </cell>
          <cell r="BU2739">
            <v>0</v>
          </cell>
          <cell r="BV2739">
            <v>0</v>
          </cell>
          <cell r="BX2739">
            <v>0</v>
          </cell>
          <cell r="CV2739">
            <v>0</v>
          </cell>
          <cell r="CW2739">
            <v>0</v>
          </cell>
        </row>
        <row r="2740">
          <cell r="B2740">
            <v>0</v>
          </cell>
          <cell r="O2740">
            <v>0</v>
          </cell>
          <cell r="P2740">
            <v>0</v>
          </cell>
          <cell r="S2740">
            <v>0</v>
          </cell>
          <cell r="V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N2740">
            <v>0</v>
          </cell>
          <cell r="AO2740">
            <v>0</v>
          </cell>
          <cell r="AP2740">
            <v>0</v>
          </cell>
          <cell r="BU2740">
            <v>0</v>
          </cell>
          <cell r="BV2740">
            <v>0</v>
          </cell>
          <cell r="BX2740">
            <v>0</v>
          </cell>
          <cell r="CV2740">
            <v>0</v>
          </cell>
          <cell r="CW2740">
            <v>0</v>
          </cell>
        </row>
        <row r="2741">
          <cell r="B2741">
            <v>0</v>
          </cell>
          <cell r="O2741">
            <v>0</v>
          </cell>
          <cell r="P2741">
            <v>0</v>
          </cell>
          <cell r="S2741">
            <v>0</v>
          </cell>
          <cell r="V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N2741">
            <v>0</v>
          </cell>
          <cell r="AO2741">
            <v>0</v>
          </cell>
          <cell r="AP2741">
            <v>0</v>
          </cell>
          <cell r="BU2741">
            <v>0</v>
          </cell>
          <cell r="BV2741">
            <v>0</v>
          </cell>
          <cell r="BX2741">
            <v>0</v>
          </cell>
          <cell r="CV2741">
            <v>0</v>
          </cell>
          <cell r="CW2741">
            <v>0</v>
          </cell>
        </row>
        <row r="2742">
          <cell r="B2742">
            <v>0</v>
          </cell>
          <cell r="O2742">
            <v>0</v>
          </cell>
          <cell r="P2742">
            <v>0</v>
          </cell>
          <cell r="S2742">
            <v>0</v>
          </cell>
          <cell r="V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N2742">
            <v>0</v>
          </cell>
          <cell r="AO2742">
            <v>0</v>
          </cell>
          <cell r="AP2742">
            <v>0</v>
          </cell>
          <cell r="BU2742">
            <v>0</v>
          </cell>
          <cell r="BV2742">
            <v>0</v>
          </cell>
          <cell r="BX2742">
            <v>0</v>
          </cell>
          <cell r="CV2742">
            <v>0</v>
          </cell>
          <cell r="CW2742">
            <v>0</v>
          </cell>
        </row>
        <row r="2743">
          <cell r="B2743">
            <v>0</v>
          </cell>
          <cell r="O2743">
            <v>0</v>
          </cell>
          <cell r="P2743">
            <v>0</v>
          </cell>
          <cell r="S2743">
            <v>0</v>
          </cell>
          <cell r="V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N2743">
            <v>0</v>
          </cell>
          <cell r="AO2743">
            <v>0</v>
          </cell>
          <cell r="AP2743">
            <v>0</v>
          </cell>
          <cell r="BU2743">
            <v>0</v>
          </cell>
          <cell r="BV2743">
            <v>0</v>
          </cell>
          <cell r="BX2743">
            <v>0</v>
          </cell>
          <cell r="CV2743">
            <v>0</v>
          </cell>
          <cell r="CW2743">
            <v>0</v>
          </cell>
        </row>
        <row r="2744">
          <cell r="B2744">
            <v>0</v>
          </cell>
          <cell r="O2744">
            <v>0</v>
          </cell>
          <cell r="P2744">
            <v>0</v>
          </cell>
          <cell r="S2744">
            <v>0</v>
          </cell>
          <cell r="V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N2744">
            <v>0</v>
          </cell>
          <cell r="AO2744">
            <v>0</v>
          </cell>
          <cell r="AP2744">
            <v>0</v>
          </cell>
          <cell r="BU2744">
            <v>0</v>
          </cell>
          <cell r="BV2744">
            <v>0</v>
          </cell>
          <cell r="BX2744">
            <v>0</v>
          </cell>
          <cell r="CV2744">
            <v>0</v>
          </cell>
          <cell r="CW2744">
            <v>0</v>
          </cell>
        </row>
        <row r="2745">
          <cell r="B2745">
            <v>0</v>
          </cell>
          <cell r="O2745">
            <v>0</v>
          </cell>
          <cell r="P2745">
            <v>0</v>
          </cell>
          <cell r="S2745">
            <v>0</v>
          </cell>
          <cell r="V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N2745">
            <v>0</v>
          </cell>
          <cell r="AO2745">
            <v>0</v>
          </cell>
          <cell r="AP2745">
            <v>0</v>
          </cell>
          <cell r="BU2745">
            <v>0</v>
          </cell>
          <cell r="BV2745">
            <v>0</v>
          </cell>
          <cell r="BX2745">
            <v>0</v>
          </cell>
          <cell r="CV2745">
            <v>0</v>
          </cell>
          <cell r="CW2745">
            <v>0</v>
          </cell>
        </row>
        <row r="2746">
          <cell r="B2746">
            <v>0</v>
          </cell>
          <cell r="O2746">
            <v>0</v>
          </cell>
          <cell r="P2746">
            <v>0</v>
          </cell>
          <cell r="S2746">
            <v>0</v>
          </cell>
          <cell r="V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N2746">
            <v>0</v>
          </cell>
          <cell r="AO2746">
            <v>0</v>
          </cell>
          <cell r="AP2746">
            <v>0</v>
          </cell>
          <cell r="BU2746">
            <v>0</v>
          </cell>
          <cell r="BV2746">
            <v>0</v>
          </cell>
          <cell r="BX2746">
            <v>0</v>
          </cell>
          <cell r="CV2746">
            <v>0</v>
          </cell>
          <cell r="CW2746">
            <v>0</v>
          </cell>
        </row>
        <row r="2747">
          <cell r="B2747">
            <v>0</v>
          </cell>
          <cell r="O2747">
            <v>0</v>
          </cell>
          <cell r="P2747">
            <v>0</v>
          </cell>
          <cell r="S2747">
            <v>0</v>
          </cell>
          <cell r="V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N2747">
            <v>0</v>
          </cell>
          <cell r="AO2747">
            <v>0</v>
          </cell>
          <cell r="AP2747">
            <v>0</v>
          </cell>
          <cell r="BU2747">
            <v>0</v>
          </cell>
          <cell r="BV2747">
            <v>0</v>
          </cell>
          <cell r="BX2747">
            <v>0</v>
          </cell>
          <cell r="CV2747">
            <v>0</v>
          </cell>
          <cell r="CW2747">
            <v>0</v>
          </cell>
        </row>
        <row r="2748">
          <cell r="B2748">
            <v>0</v>
          </cell>
          <cell r="O2748">
            <v>0</v>
          </cell>
          <cell r="P2748">
            <v>0</v>
          </cell>
          <cell r="S2748">
            <v>0</v>
          </cell>
          <cell r="V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N2748">
            <v>0</v>
          </cell>
          <cell r="AO2748">
            <v>0</v>
          </cell>
          <cell r="AP2748">
            <v>0</v>
          </cell>
          <cell r="BU2748">
            <v>0</v>
          </cell>
          <cell r="BV2748">
            <v>0</v>
          </cell>
          <cell r="BX2748">
            <v>0</v>
          </cell>
          <cell r="CV2748">
            <v>0</v>
          </cell>
          <cell r="CW2748">
            <v>0</v>
          </cell>
        </row>
        <row r="2749">
          <cell r="B2749">
            <v>0</v>
          </cell>
          <cell r="O2749">
            <v>0</v>
          </cell>
          <cell r="P2749">
            <v>0</v>
          </cell>
          <cell r="S2749">
            <v>0</v>
          </cell>
          <cell r="V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N2749">
            <v>0</v>
          </cell>
          <cell r="AO2749">
            <v>0</v>
          </cell>
          <cell r="AP2749">
            <v>0</v>
          </cell>
          <cell r="BU2749">
            <v>0</v>
          </cell>
          <cell r="BV2749">
            <v>0</v>
          </cell>
          <cell r="BX2749">
            <v>0</v>
          </cell>
          <cell r="CV2749">
            <v>0</v>
          </cell>
          <cell r="CW2749">
            <v>0</v>
          </cell>
        </row>
        <row r="2750">
          <cell r="B2750">
            <v>0</v>
          </cell>
          <cell r="O2750">
            <v>0</v>
          </cell>
          <cell r="P2750">
            <v>0</v>
          </cell>
          <cell r="S2750">
            <v>0</v>
          </cell>
          <cell r="V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N2750">
            <v>0</v>
          </cell>
          <cell r="AO2750">
            <v>0</v>
          </cell>
          <cell r="AP2750">
            <v>0</v>
          </cell>
          <cell r="BU2750">
            <v>0</v>
          </cell>
          <cell r="BV2750">
            <v>0</v>
          </cell>
          <cell r="BX2750">
            <v>0</v>
          </cell>
          <cell r="CV2750">
            <v>0</v>
          </cell>
          <cell r="CW2750">
            <v>0</v>
          </cell>
        </row>
        <row r="2751">
          <cell r="B2751">
            <v>0</v>
          </cell>
          <cell r="O2751">
            <v>0</v>
          </cell>
          <cell r="P2751">
            <v>0</v>
          </cell>
          <cell r="S2751">
            <v>0</v>
          </cell>
          <cell r="V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N2751">
            <v>0</v>
          </cell>
          <cell r="AO2751">
            <v>0</v>
          </cell>
          <cell r="AP2751">
            <v>0</v>
          </cell>
          <cell r="BU2751">
            <v>0</v>
          </cell>
          <cell r="BV2751">
            <v>0</v>
          </cell>
          <cell r="BX2751">
            <v>0</v>
          </cell>
          <cell r="CV2751">
            <v>0</v>
          </cell>
          <cell r="CW2751">
            <v>0</v>
          </cell>
        </row>
        <row r="2752">
          <cell r="B2752">
            <v>0</v>
          </cell>
          <cell r="O2752">
            <v>0</v>
          </cell>
          <cell r="P2752">
            <v>0</v>
          </cell>
          <cell r="S2752">
            <v>0</v>
          </cell>
          <cell r="V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N2752">
            <v>0</v>
          </cell>
          <cell r="AO2752">
            <v>0</v>
          </cell>
          <cell r="AP2752">
            <v>0</v>
          </cell>
          <cell r="BU2752">
            <v>0</v>
          </cell>
          <cell r="BV2752">
            <v>0</v>
          </cell>
          <cell r="BX2752">
            <v>0</v>
          </cell>
          <cell r="CV2752">
            <v>0</v>
          </cell>
          <cell r="CW2752">
            <v>0</v>
          </cell>
        </row>
        <row r="2753">
          <cell r="B2753">
            <v>0</v>
          </cell>
          <cell r="O2753">
            <v>0</v>
          </cell>
          <cell r="P2753">
            <v>0</v>
          </cell>
          <cell r="S2753">
            <v>0</v>
          </cell>
          <cell r="V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N2753">
            <v>0</v>
          </cell>
          <cell r="AO2753">
            <v>0</v>
          </cell>
          <cell r="AP2753">
            <v>0</v>
          </cell>
          <cell r="BU2753">
            <v>0</v>
          </cell>
          <cell r="BV2753">
            <v>0</v>
          </cell>
          <cell r="BX2753">
            <v>0</v>
          </cell>
          <cell r="CV2753">
            <v>0</v>
          </cell>
          <cell r="CW2753">
            <v>0</v>
          </cell>
        </row>
        <row r="2754">
          <cell r="B2754">
            <v>0</v>
          </cell>
          <cell r="O2754">
            <v>0</v>
          </cell>
          <cell r="P2754">
            <v>0</v>
          </cell>
          <cell r="S2754">
            <v>0</v>
          </cell>
          <cell r="V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N2754">
            <v>0</v>
          </cell>
          <cell r="AO2754">
            <v>0</v>
          </cell>
          <cell r="AP2754">
            <v>0</v>
          </cell>
          <cell r="BU2754">
            <v>0</v>
          </cell>
          <cell r="BV2754">
            <v>0</v>
          </cell>
          <cell r="BX2754">
            <v>0</v>
          </cell>
          <cell r="CV2754">
            <v>0</v>
          </cell>
          <cell r="CW2754">
            <v>0</v>
          </cell>
        </row>
        <row r="2755">
          <cell r="B2755">
            <v>0</v>
          </cell>
          <cell r="O2755">
            <v>0</v>
          </cell>
          <cell r="P2755">
            <v>0</v>
          </cell>
          <cell r="S2755">
            <v>0</v>
          </cell>
          <cell r="V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N2755">
            <v>0</v>
          </cell>
          <cell r="AO2755">
            <v>0</v>
          </cell>
          <cell r="AP2755">
            <v>0</v>
          </cell>
          <cell r="BU2755">
            <v>0</v>
          </cell>
          <cell r="BV2755">
            <v>0</v>
          </cell>
          <cell r="BX2755">
            <v>0</v>
          </cell>
          <cell r="CV2755">
            <v>0</v>
          </cell>
          <cell r="CW2755">
            <v>0</v>
          </cell>
        </row>
        <row r="2756">
          <cell r="B2756">
            <v>0</v>
          </cell>
          <cell r="O2756">
            <v>0</v>
          </cell>
          <cell r="P2756">
            <v>0</v>
          </cell>
          <cell r="S2756">
            <v>0</v>
          </cell>
          <cell r="V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N2756">
            <v>0</v>
          </cell>
          <cell r="AO2756">
            <v>0</v>
          </cell>
          <cell r="AP2756">
            <v>0</v>
          </cell>
          <cell r="BU2756">
            <v>0</v>
          </cell>
          <cell r="BV2756">
            <v>0</v>
          </cell>
          <cell r="BX2756">
            <v>0</v>
          </cell>
          <cell r="CV2756">
            <v>0</v>
          </cell>
          <cell r="CW2756">
            <v>0</v>
          </cell>
        </row>
        <row r="2757">
          <cell r="B2757">
            <v>0</v>
          </cell>
          <cell r="O2757">
            <v>0</v>
          </cell>
          <cell r="P2757">
            <v>0</v>
          </cell>
          <cell r="S2757">
            <v>0</v>
          </cell>
          <cell r="V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N2757">
            <v>0</v>
          </cell>
          <cell r="AO2757">
            <v>0</v>
          </cell>
          <cell r="AP2757">
            <v>0</v>
          </cell>
          <cell r="BU2757">
            <v>0</v>
          </cell>
          <cell r="BV2757">
            <v>0</v>
          </cell>
          <cell r="BX2757">
            <v>0</v>
          </cell>
          <cell r="CV2757">
            <v>0</v>
          </cell>
          <cell r="CW2757">
            <v>0</v>
          </cell>
        </row>
        <row r="2758">
          <cell r="B2758">
            <v>0</v>
          </cell>
          <cell r="O2758">
            <v>0</v>
          </cell>
          <cell r="P2758">
            <v>0</v>
          </cell>
          <cell r="S2758">
            <v>0</v>
          </cell>
          <cell r="V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N2758">
            <v>0</v>
          </cell>
          <cell r="AO2758">
            <v>0</v>
          </cell>
          <cell r="AP2758">
            <v>0</v>
          </cell>
          <cell r="BU2758">
            <v>0</v>
          </cell>
          <cell r="BV2758">
            <v>0</v>
          </cell>
          <cell r="BX2758">
            <v>0</v>
          </cell>
          <cell r="CV2758">
            <v>0</v>
          </cell>
          <cell r="CW2758">
            <v>0</v>
          </cell>
        </row>
        <row r="2759">
          <cell r="B2759">
            <v>0</v>
          </cell>
          <cell r="O2759">
            <v>0</v>
          </cell>
          <cell r="P2759">
            <v>0</v>
          </cell>
          <cell r="S2759">
            <v>0</v>
          </cell>
          <cell r="V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N2759">
            <v>0</v>
          </cell>
          <cell r="AO2759">
            <v>0</v>
          </cell>
          <cell r="AP2759">
            <v>0</v>
          </cell>
          <cell r="BU2759">
            <v>0</v>
          </cell>
          <cell r="BV2759">
            <v>0</v>
          </cell>
          <cell r="BX2759">
            <v>0</v>
          </cell>
          <cell r="CV2759">
            <v>0</v>
          </cell>
          <cell r="CW2759">
            <v>0</v>
          </cell>
        </row>
        <row r="2760">
          <cell r="B2760">
            <v>0</v>
          </cell>
          <cell r="O2760">
            <v>0</v>
          </cell>
          <cell r="P2760">
            <v>0</v>
          </cell>
          <cell r="S2760">
            <v>0</v>
          </cell>
          <cell r="V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N2760">
            <v>0</v>
          </cell>
          <cell r="AO2760">
            <v>0</v>
          </cell>
          <cell r="AP2760">
            <v>0</v>
          </cell>
          <cell r="BU2760">
            <v>0</v>
          </cell>
          <cell r="BV2760">
            <v>0</v>
          </cell>
          <cell r="BX2760">
            <v>0</v>
          </cell>
          <cell r="CV2760">
            <v>0</v>
          </cell>
          <cell r="CW2760">
            <v>0</v>
          </cell>
        </row>
        <row r="2761">
          <cell r="B2761">
            <v>0</v>
          </cell>
          <cell r="O2761">
            <v>0</v>
          </cell>
          <cell r="P2761">
            <v>0</v>
          </cell>
          <cell r="S2761">
            <v>0</v>
          </cell>
          <cell r="V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N2761">
            <v>0</v>
          </cell>
          <cell r="AO2761">
            <v>0</v>
          </cell>
          <cell r="AP2761">
            <v>0</v>
          </cell>
          <cell r="BU2761">
            <v>0</v>
          </cell>
          <cell r="BV2761">
            <v>0</v>
          </cell>
          <cell r="BX2761">
            <v>0</v>
          </cell>
          <cell r="CV2761">
            <v>0</v>
          </cell>
          <cell r="CW2761">
            <v>0</v>
          </cell>
        </row>
        <row r="2762">
          <cell r="B2762">
            <v>0</v>
          </cell>
          <cell r="O2762">
            <v>0</v>
          </cell>
          <cell r="P2762">
            <v>0</v>
          </cell>
          <cell r="S2762">
            <v>0</v>
          </cell>
          <cell r="V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N2762">
            <v>0</v>
          </cell>
          <cell r="AO2762">
            <v>0</v>
          </cell>
          <cell r="AP2762">
            <v>0</v>
          </cell>
          <cell r="BU2762">
            <v>0</v>
          </cell>
          <cell r="BV2762">
            <v>0</v>
          </cell>
          <cell r="BX2762">
            <v>0</v>
          </cell>
          <cell r="CV2762">
            <v>0</v>
          </cell>
          <cell r="CW2762">
            <v>0</v>
          </cell>
        </row>
        <row r="2763">
          <cell r="B2763">
            <v>0</v>
          </cell>
          <cell r="O2763">
            <v>0</v>
          </cell>
          <cell r="P2763">
            <v>0</v>
          </cell>
          <cell r="S2763">
            <v>0</v>
          </cell>
          <cell r="V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N2763">
            <v>0</v>
          </cell>
          <cell r="AO2763">
            <v>0</v>
          </cell>
          <cell r="AP2763">
            <v>0</v>
          </cell>
          <cell r="BU2763">
            <v>0</v>
          </cell>
          <cell r="BV2763">
            <v>0</v>
          </cell>
          <cell r="BX2763">
            <v>0</v>
          </cell>
          <cell r="CV2763">
            <v>0</v>
          </cell>
          <cell r="CW2763">
            <v>0</v>
          </cell>
        </row>
        <row r="2764">
          <cell r="B2764">
            <v>0</v>
          </cell>
          <cell r="O2764">
            <v>0</v>
          </cell>
          <cell r="P2764">
            <v>0</v>
          </cell>
          <cell r="S2764">
            <v>0</v>
          </cell>
          <cell r="V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N2764">
            <v>0</v>
          </cell>
          <cell r="AO2764">
            <v>0</v>
          </cell>
          <cell r="AP2764">
            <v>0</v>
          </cell>
          <cell r="BU2764">
            <v>0</v>
          </cell>
          <cell r="BV2764">
            <v>0</v>
          </cell>
          <cell r="BX2764">
            <v>0</v>
          </cell>
          <cell r="CV2764">
            <v>0</v>
          </cell>
          <cell r="CW2764">
            <v>0</v>
          </cell>
        </row>
        <row r="2765">
          <cell r="B2765">
            <v>0</v>
          </cell>
          <cell r="O2765">
            <v>0</v>
          </cell>
          <cell r="P2765">
            <v>0</v>
          </cell>
          <cell r="S2765">
            <v>0</v>
          </cell>
          <cell r="V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N2765">
            <v>0</v>
          </cell>
          <cell r="AO2765">
            <v>0</v>
          </cell>
          <cell r="AP2765">
            <v>0</v>
          </cell>
          <cell r="BU2765">
            <v>0</v>
          </cell>
          <cell r="BV2765">
            <v>0</v>
          </cell>
          <cell r="BX2765">
            <v>0</v>
          </cell>
          <cell r="CV2765">
            <v>0</v>
          </cell>
          <cell r="CW2765">
            <v>0</v>
          </cell>
        </row>
        <row r="2766">
          <cell r="B2766">
            <v>0</v>
          </cell>
          <cell r="O2766">
            <v>0</v>
          </cell>
          <cell r="P2766">
            <v>0</v>
          </cell>
          <cell r="S2766">
            <v>0</v>
          </cell>
          <cell r="V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N2766">
            <v>0</v>
          </cell>
          <cell r="AO2766">
            <v>0</v>
          </cell>
          <cell r="AP2766">
            <v>0</v>
          </cell>
          <cell r="BU2766">
            <v>0</v>
          </cell>
          <cell r="BV2766">
            <v>0</v>
          </cell>
          <cell r="BX2766">
            <v>0</v>
          </cell>
          <cell r="CV2766">
            <v>0</v>
          </cell>
          <cell r="CW2766">
            <v>0</v>
          </cell>
        </row>
        <row r="2767">
          <cell r="B2767">
            <v>0</v>
          </cell>
          <cell r="O2767">
            <v>0</v>
          </cell>
          <cell r="P2767">
            <v>0</v>
          </cell>
          <cell r="S2767">
            <v>0</v>
          </cell>
          <cell r="V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N2767">
            <v>0</v>
          </cell>
          <cell r="AO2767">
            <v>0</v>
          </cell>
          <cell r="AP2767">
            <v>0</v>
          </cell>
          <cell r="BU2767">
            <v>0</v>
          </cell>
          <cell r="BV2767">
            <v>0</v>
          </cell>
          <cell r="BX2767">
            <v>0</v>
          </cell>
          <cell r="CV2767">
            <v>0</v>
          </cell>
          <cell r="CW2767">
            <v>0</v>
          </cell>
        </row>
        <row r="2768">
          <cell r="B2768">
            <v>0</v>
          </cell>
          <cell r="O2768">
            <v>0</v>
          </cell>
          <cell r="P2768">
            <v>0</v>
          </cell>
          <cell r="S2768">
            <v>0</v>
          </cell>
          <cell r="V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N2768">
            <v>0</v>
          </cell>
          <cell r="AO2768">
            <v>0</v>
          </cell>
          <cell r="AP2768">
            <v>0</v>
          </cell>
          <cell r="BU2768">
            <v>0</v>
          </cell>
          <cell r="BV2768">
            <v>0</v>
          </cell>
          <cell r="BX2768">
            <v>0</v>
          </cell>
          <cell r="CV2768">
            <v>0</v>
          </cell>
          <cell r="CW2768">
            <v>0</v>
          </cell>
        </row>
        <row r="2769">
          <cell r="B2769">
            <v>0</v>
          </cell>
          <cell r="O2769">
            <v>0</v>
          </cell>
          <cell r="P2769">
            <v>0</v>
          </cell>
          <cell r="S2769">
            <v>0</v>
          </cell>
          <cell r="V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N2769">
            <v>0</v>
          </cell>
          <cell r="AO2769">
            <v>0</v>
          </cell>
          <cell r="AP2769">
            <v>0</v>
          </cell>
          <cell r="BU2769">
            <v>0</v>
          </cell>
          <cell r="BV2769">
            <v>0</v>
          </cell>
          <cell r="BX2769">
            <v>0</v>
          </cell>
          <cell r="CV2769">
            <v>0</v>
          </cell>
          <cell r="CW2769">
            <v>0</v>
          </cell>
        </row>
        <row r="2770">
          <cell r="B2770">
            <v>0</v>
          </cell>
          <cell r="O2770">
            <v>0</v>
          </cell>
          <cell r="P2770">
            <v>0</v>
          </cell>
          <cell r="S2770">
            <v>0</v>
          </cell>
          <cell r="V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N2770">
            <v>0</v>
          </cell>
          <cell r="AO2770">
            <v>0</v>
          </cell>
          <cell r="AP2770">
            <v>0</v>
          </cell>
          <cell r="BU2770">
            <v>0</v>
          </cell>
          <cell r="BV2770">
            <v>0</v>
          </cell>
          <cell r="BX2770">
            <v>0</v>
          </cell>
          <cell r="CV2770">
            <v>0</v>
          </cell>
          <cell r="CW2770">
            <v>0</v>
          </cell>
        </row>
        <row r="2771">
          <cell r="B2771">
            <v>0</v>
          </cell>
          <cell r="O2771">
            <v>0</v>
          </cell>
          <cell r="P2771">
            <v>0</v>
          </cell>
          <cell r="S2771">
            <v>0</v>
          </cell>
          <cell r="V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N2771">
            <v>0</v>
          </cell>
          <cell r="AO2771">
            <v>0</v>
          </cell>
          <cell r="AP2771">
            <v>0</v>
          </cell>
          <cell r="BU2771">
            <v>0</v>
          </cell>
          <cell r="BV2771">
            <v>0</v>
          </cell>
          <cell r="BX2771">
            <v>0</v>
          </cell>
          <cell r="CV2771">
            <v>0</v>
          </cell>
          <cell r="CW2771">
            <v>0</v>
          </cell>
        </row>
        <row r="2772">
          <cell r="B2772">
            <v>0</v>
          </cell>
          <cell r="O2772">
            <v>0</v>
          </cell>
          <cell r="P2772">
            <v>0</v>
          </cell>
          <cell r="S2772">
            <v>0</v>
          </cell>
          <cell r="V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N2772">
            <v>0</v>
          </cell>
          <cell r="AO2772">
            <v>0</v>
          </cell>
          <cell r="AP2772">
            <v>0</v>
          </cell>
          <cell r="BU2772">
            <v>0</v>
          </cell>
          <cell r="BV2772">
            <v>0</v>
          </cell>
          <cell r="BX2772">
            <v>0</v>
          </cell>
          <cell r="CV2772">
            <v>0</v>
          </cell>
          <cell r="CW2772">
            <v>0</v>
          </cell>
        </row>
        <row r="2773">
          <cell r="B2773">
            <v>0</v>
          </cell>
          <cell r="O2773">
            <v>0</v>
          </cell>
          <cell r="P2773">
            <v>0</v>
          </cell>
          <cell r="S2773">
            <v>0</v>
          </cell>
          <cell r="V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N2773">
            <v>0</v>
          </cell>
          <cell r="AO2773">
            <v>0</v>
          </cell>
          <cell r="AP2773">
            <v>0</v>
          </cell>
          <cell r="BU2773">
            <v>0</v>
          </cell>
          <cell r="BV2773">
            <v>0</v>
          </cell>
          <cell r="BX2773">
            <v>0</v>
          </cell>
          <cell r="CV2773">
            <v>0</v>
          </cell>
          <cell r="CW2773">
            <v>0</v>
          </cell>
        </row>
        <row r="2774">
          <cell r="B2774">
            <v>0</v>
          </cell>
          <cell r="O2774">
            <v>0</v>
          </cell>
          <cell r="P2774">
            <v>0</v>
          </cell>
          <cell r="S2774">
            <v>0</v>
          </cell>
          <cell r="V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N2774">
            <v>0</v>
          </cell>
          <cell r="AO2774">
            <v>0</v>
          </cell>
          <cell r="AP2774">
            <v>0</v>
          </cell>
          <cell r="BU2774">
            <v>0</v>
          </cell>
          <cell r="BV2774">
            <v>0</v>
          </cell>
          <cell r="BX2774">
            <v>0</v>
          </cell>
          <cell r="CV2774">
            <v>0</v>
          </cell>
          <cell r="CW2774">
            <v>0</v>
          </cell>
        </row>
        <row r="2775">
          <cell r="B2775">
            <v>0</v>
          </cell>
          <cell r="O2775">
            <v>0</v>
          </cell>
          <cell r="P2775">
            <v>0</v>
          </cell>
          <cell r="S2775">
            <v>0</v>
          </cell>
          <cell r="V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N2775">
            <v>0</v>
          </cell>
          <cell r="AO2775">
            <v>0</v>
          </cell>
          <cell r="AP2775">
            <v>0</v>
          </cell>
          <cell r="BU2775">
            <v>0</v>
          </cell>
          <cell r="BV2775">
            <v>0</v>
          </cell>
          <cell r="BX2775">
            <v>0</v>
          </cell>
          <cell r="CV2775">
            <v>0</v>
          </cell>
          <cell r="CW2775">
            <v>0</v>
          </cell>
        </row>
        <row r="2776">
          <cell r="B2776">
            <v>0</v>
          </cell>
          <cell r="O2776">
            <v>0</v>
          </cell>
          <cell r="P2776">
            <v>0</v>
          </cell>
          <cell r="S2776">
            <v>0</v>
          </cell>
          <cell r="V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N2776">
            <v>0</v>
          </cell>
          <cell r="AO2776">
            <v>0</v>
          </cell>
          <cell r="AP2776">
            <v>0</v>
          </cell>
          <cell r="BU2776">
            <v>0</v>
          </cell>
          <cell r="BV2776">
            <v>0</v>
          </cell>
          <cell r="BX2776">
            <v>0</v>
          </cell>
          <cell r="CV2776">
            <v>0</v>
          </cell>
          <cell r="CW2776">
            <v>0</v>
          </cell>
        </row>
        <row r="2777">
          <cell r="B2777">
            <v>0</v>
          </cell>
          <cell r="O2777">
            <v>0</v>
          </cell>
          <cell r="P2777">
            <v>0</v>
          </cell>
          <cell r="S2777">
            <v>0</v>
          </cell>
          <cell r="V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N2777">
            <v>0</v>
          </cell>
          <cell r="AO2777">
            <v>0</v>
          </cell>
          <cell r="AP2777">
            <v>0</v>
          </cell>
          <cell r="BU2777">
            <v>0</v>
          </cell>
          <cell r="BV2777">
            <v>0</v>
          </cell>
          <cell r="BX2777">
            <v>0</v>
          </cell>
          <cell r="CV2777">
            <v>0</v>
          </cell>
          <cell r="CW2777">
            <v>0</v>
          </cell>
        </row>
        <row r="2778">
          <cell r="B2778">
            <v>0</v>
          </cell>
          <cell r="O2778">
            <v>0</v>
          </cell>
          <cell r="P2778">
            <v>0</v>
          </cell>
          <cell r="S2778">
            <v>0</v>
          </cell>
          <cell r="V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N2778">
            <v>0</v>
          </cell>
          <cell r="AO2778">
            <v>0</v>
          </cell>
          <cell r="AP2778">
            <v>0</v>
          </cell>
          <cell r="BU2778">
            <v>0</v>
          </cell>
          <cell r="BV2778">
            <v>0</v>
          </cell>
          <cell r="BX2778">
            <v>0</v>
          </cell>
          <cell r="CV2778">
            <v>0</v>
          </cell>
          <cell r="CW2778">
            <v>0</v>
          </cell>
        </row>
        <row r="2779">
          <cell r="B2779">
            <v>0</v>
          </cell>
          <cell r="O2779">
            <v>0</v>
          </cell>
          <cell r="P2779">
            <v>0</v>
          </cell>
          <cell r="S2779">
            <v>0</v>
          </cell>
          <cell r="V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N2779">
            <v>0</v>
          </cell>
          <cell r="AO2779">
            <v>0</v>
          </cell>
          <cell r="AP2779">
            <v>0</v>
          </cell>
          <cell r="BU2779">
            <v>0</v>
          </cell>
          <cell r="BV2779">
            <v>0</v>
          </cell>
          <cell r="BX2779">
            <v>0</v>
          </cell>
          <cell r="CV2779">
            <v>0</v>
          </cell>
          <cell r="CW2779">
            <v>0</v>
          </cell>
        </row>
        <row r="2780">
          <cell r="B2780">
            <v>0</v>
          </cell>
          <cell r="O2780">
            <v>0</v>
          </cell>
          <cell r="P2780">
            <v>0</v>
          </cell>
          <cell r="S2780">
            <v>0</v>
          </cell>
          <cell r="V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N2780">
            <v>0</v>
          </cell>
          <cell r="AO2780">
            <v>0</v>
          </cell>
          <cell r="AP2780">
            <v>0</v>
          </cell>
          <cell r="BU2780">
            <v>0</v>
          </cell>
          <cell r="BV2780">
            <v>0</v>
          </cell>
          <cell r="BX2780">
            <v>0</v>
          </cell>
          <cell r="CV2780">
            <v>0</v>
          </cell>
          <cell r="CW2780">
            <v>0</v>
          </cell>
        </row>
        <row r="2781">
          <cell r="B2781">
            <v>0</v>
          </cell>
          <cell r="O2781">
            <v>0</v>
          </cell>
          <cell r="P2781">
            <v>0</v>
          </cell>
          <cell r="S2781">
            <v>0</v>
          </cell>
          <cell r="V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N2781">
            <v>0</v>
          </cell>
          <cell r="AO2781">
            <v>0</v>
          </cell>
          <cell r="AP2781">
            <v>0</v>
          </cell>
          <cell r="BU2781">
            <v>0</v>
          </cell>
          <cell r="BV2781">
            <v>0</v>
          </cell>
          <cell r="BX2781">
            <v>0</v>
          </cell>
          <cell r="CV2781">
            <v>0</v>
          </cell>
          <cell r="CW2781">
            <v>0</v>
          </cell>
        </row>
        <row r="2782">
          <cell r="B2782">
            <v>0</v>
          </cell>
          <cell r="O2782">
            <v>0</v>
          </cell>
          <cell r="P2782">
            <v>0</v>
          </cell>
          <cell r="S2782">
            <v>0</v>
          </cell>
          <cell r="V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N2782">
            <v>0</v>
          </cell>
          <cell r="AO2782">
            <v>0</v>
          </cell>
          <cell r="AP2782">
            <v>0</v>
          </cell>
          <cell r="BU2782">
            <v>0</v>
          </cell>
          <cell r="BV2782">
            <v>0</v>
          </cell>
          <cell r="BX2782">
            <v>0</v>
          </cell>
          <cell r="CV2782">
            <v>0</v>
          </cell>
          <cell r="CW2782">
            <v>0</v>
          </cell>
        </row>
        <row r="2783">
          <cell r="B2783">
            <v>0</v>
          </cell>
          <cell r="O2783">
            <v>0</v>
          </cell>
          <cell r="P2783">
            <v>0</v>
          </cell>
          <cell r="S2783">
            <v>0</v>
          </cell>
          <cell r="V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N2783">
            <v>0</v>
          </cell>
          <cell r="AO2783">
            <v>0</v>
          </cell>
          <cell r="AP2783">
            <v>0</v>
          </cell>
          <cell r="BU2783">
            <v>0</v>
          </cell>
          <cell r="BV2783">
            <v>0</v>
          </cell>
          <cell r="BX2783">
            <v>0</v>
          </cell>
          <cell r="CV2783">
            <v>0</v>
          </cell>
          <cell r="CW2783">
            <v>0</v>
          </cell>
        </row>
        <row r="2784">
          <cell r="B2784">
            <v>0</v>
          </cell>
          <cell r="O2784">
            <v>0</v>
          </cell>
          <cell r="P2784">
            <v>0</v>
          </cell>
          <cell r="S2784">
            <v>0</v>
          </cell>
          <cell r="V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N2784">
            <v>0</v>
          </cell>
          <cell r="AO2784">
            <v>0</v>
          </cell>
          <cell r="AP2784">
            <v>0</v>
          </cell>
          <cell r="BU2784">
            <v>0</v>
          </cell>
          <cell r="BV2784">
            <v>0</v>
          </cell>
          <cell r="BX2784">
            <v>0</v>
          </cell>
          <cell r="CV2784">
            <v>0</v>
          </cell>
          <cell r="CW2784">
            <v>0</v>
          </cell>
        </row>
        <row r="2785">
          <cell r="B2785">
            <v>0</v>
          </cell>
          <cell r="O2785">
            <v>0</v>
          </cell>
          <cell r="P2785">
            <v>0</v>
          </cell>
          <cell r="S2785">
            <v>0</v>
          </cell>
          <cell r="V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N2785">
            <v>0</v>
          </cell>
          <cell r="AO2785">
            <v>0</v>
          </cell>
          <cell r="AP2785">
            <v>0</v>
          </cell>
          <cell r="BU2785">
            <v>0</v>
          </cell>
          <cell r="BV2785">
            <v>0</v>
          </cell>
          <cell r="BX2785">
            <v>0</v>
          </cell>
          <cell r="CV2785">
            <v>0</v>
          </cell>
          <cell r="CW2785">
            <v>0</v>
          </cell>
        </row>
        <row r="2786">
          <cell r="B2786">
            <v>0</v>
          </cell>
          <cell r="O2786">
            <v>0</v>
          </cell>
          <cell r="P2786">
            <v>0</v>
          </cell>
          <cell r="S2786">
            <v>0</v>
          </cell>
          <cell r="V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N2786">
            <v>0</v>
          </cell>
          <cell r="AO2786">
            <v>0</v>
          </cell>
          <cell r="AP2786">
            <v>0</v>
          </cell>
          <cell r="BU2786">
            <v>0</v>
          </cell>
          <cell r="BV2786">
            <v>0</v>
          </cell>
          <cell r="BX2786">
            <v>0</v>
          </cell>
          <cell r="CV2786">
            <v>0</v>
          </cell>
          <cell r="CW2786">
            <v>0</v>
          </cell>
        </row>
        <row r="2787">
          <cell r="B2787">
            <v>0</v>
          </cell>
          <cell r="O2787">
            <v>0</v>
          </cell>
          <cell r="P2787">
            <v>0</v>
          </cell>
          <cell r="S2787">
            <v>0</v>
          </cell>
          <cell r="V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N2787">
            <v>0</v>
          </cell>
          <cell r="AO2787">
            <v>0</v>
          </cell>
          <cell r="AP2787">
            <v>0</v>
          </cell>
          <cell r="BU2787">
            <v>0</v>
          </cell>
          <cell r="BV2787">
            <v>0</v>
          </cell>
          <cell r="BX2787">
            <v>0</v>
          </cell>
          <cell r="CV2787">
            <v>0</v>
          </cell>
          <cell r="CW2787">
            <v>0</v>
          </cell>
        </row>
        <row r="2788">
          <cell r="B2788">
            <v>0</v>
          </cell>
          <cell r="O2788">
            <v>0</v>
          </cell>
          <cell r="P2788">
            <v>0</v>
          </cell>
          <cell r="S2788">
            <v>0</v>
          </cell>
          <cell r="V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N2788">
            <v>0</v>
          </cell>
          <cell r="AO2788">
            <v>0</v>
          </cell>
          <cell r="AP2788">
            <v>0</v>
          </cell>
          <cell r="BU2788">
            <v>0</v>
          </cell>
          <cell r="BV2788">
            <v>0</v>
          </cell>
          <cell r="BX2788">
            <v>0</v>
          </cell>
          <cell r="CV2788">
            <v>0</v>
          </cell>
          <cell r="CW2788">
            <v>0</v>
          </cell>
        </row>
        <row r="2789">
          <cell r="B2789">
            <v>0</v>
          </cell>
          <cell r="O2789">
            <v>0</v>
          </cell>
          <cell r="P2789">
            <v>0</v>
          </cell>
          <cell r="S2789">
            <v>0</v>
          </cell>
          <cell r="V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N2789">
            <v>0</v>
          </cell>
          <cell r="AO2789">
            <v>0</v>
          </cell>
          <cell r="AP2789">
            <v>0</v>
          </cell>
          <cell r="BU2789">
            <v>0</v>
          </cell>
          <cell r="BV2789">
            <v>0</v>
          </cell>
          <cell r="BX2789">
            <v>0</v>
          </cell>
          <cell r="CV2789">
            <v>0</v>
          </cell>
          <cell r="CW2789">
            <v>0</v>
          </cell>
        </row>
        <row r="2790">
          <cell r="B2790">
            <v>0</v>
          </cell>
          <cell r="O2790">
            <v>0</v>
          </cell>
          <cell r="P2790">
            <v>0</v>
          </cell>
          <cell r="S2790">
            <v>0</v>
          </cell>
          <cell r="V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N2790">
            <v>0</v>
          </cell>
          <cell r="AO2790">
            <v>0</v>
          </cell>
          <cell r="AP2790">
            <v>0</v>
          </cell>
          <cell r="BU2790">
            <v>0</v>
          </cell>
          <cell r="BV2790">
            <v>0</v>
          </cell>
          <cell r="BX2790">
            <v>0</v>
          </cell>
          <cell r="CV2790">
            <v>0</v>
          </cell>
          <cell r="CW2790">
            <v>0</v>
          </cell>
        </row>
        <row r="2791">
          <cell r="B2791">
            <v>0</v>
          </cell>
          <cell r="O2791">
            <v>0</v>
          </cell>
          <cell r="P2791">
            <v>0</v>
          </cell>
          <cell r="S2791">
            <v>0</v>
          </cell>
          <cell r="V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N2791">
            <v>0</v>
          </cell>
          <cell r="AO2791">
            <v>0</v>
          </cell>
          <cell r="AP2791">
            <v>0</v>
          </cell>
          <cell r="BU2791">
            <v>0</v>
          </cell>
          <cell r="BV2791">
            <v>0</v>
          </cell>
          <cell r="BX2791">
            <v>0</v>
          </cell>
          <cell r="CV2791">
            <v>0</v>
          </cell>
          <cell r="CW2791">
            <v>0</v>
          </cell>
        </row>
        <row r="2792">
          <cell r="B2792">
            <v>0</v>
          </cell>
          <cell r="O2792">
            <v>0</v>
          </cell>
          <cell r="P2792">
            <v>0</v>
          </cell>
          <cell r="S2792">
            <v>0</v>
          </cell>
          <cell r="V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N2792">
            <v>0</v>
          </cell>
          <cell r="AO2792">
            <v>0</v>
          </cell>
          <cell r="AP2792">
            <v>0</v>
          </cell>
          <cell r="BU2792">
            <v>0</v>
          </cell>
          <cell r="BV2792">
            <v>0</v>
          </cell>
          <cell r="BX2792">
            <v>0</v>
          </cell>
          <cell r="CV2792">
            <v>0</v>
          </cell>
          <cell r="CW2792">
            <v>0</v>
          </cell>
        </row>
        <row r="2793">
          <cell r="B2793">
            <v>0</v>
          </cell>
          <cell r="O2793">
            <v>0</v>
          </cell>
          <cell r="P2793">
            <v>0</v>
          </cell>
          <cell r="S2793">
            <v>0</v>
          </cell>
          <cell r="V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N2793">
            <v>0</v>
          </cell>
          <cell r="AO2793">
            <v>0</v>
          </cell>
          <cell r="AP2793">
            <v>0</v>
          </cell>
          <cell r="BU2793">
            <v>0</v>
          </cell>
          <cell r="BV2793">
            <v>0</v>
          </cell>
          <cell r="BX2793">
            <v>0</v>
          </cell>
          <cell r="CV2793">
            <v>0</v>
          </cell>
          <cell r="CW2793">
            <v>0</v>
          </cell>
        </row>
        <row r="2794">
          <cell r="B2794">
            <v>0</v>
          </cell>
          <cell r="O2794">
            <v>0</v>
          </cell>
          <cell r="P2794">
            <v>0</v>
          </cell>
          <cell r="S2794">
            <v>0</v>
          </cell>
          <cell r="V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N2794">
            <v>0</v>
          </cell>
          <cell r="AO2794">
            <v>0</v>
          </cell>
          <cell r="AP2794">
            <v>0</v>
          </cell>
          <cell r="BU2794">
            <v>0</v>
          </cell>
          <cell r="BV2794">
            <v>0</v>
          </cell>
          <cell r="BX2794">
            <v>0</v>
          </cell>
          <cell r="CV2794">
            <v>0</v>
          </cell>
          <cell r="CW2794">
            <v>0</v>
          </cell>
        </row>
        <row r="2795">
          <cell r="B2795">
            <v>0</v>
          </cell>
          <cell r="O2795">
            <v>0</v>
          </cell>
          <cell r="P2795">
            <v>0</v>
          </cell>
          <cell r="S2795">
            <v>0</v>
          </cell>
          <cell r="V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N2795">
            <v>0</v>
          </cell>
          <cell r="AO2795">
            <v>0</v>
          </cell>
          <cell r="AP2795">
            <v>0</v>
          </cell>
          <cell r="BU2795">
            <v>0</v>
          </cell>
          <cell r="BV2795">
            <v>0</v>
          </cell>
          <cell r="BX2795">
            <v>0</v>
          </cell>
          <cell r="CV2795">
            <v>0</v>
          </cell>
          <cell r="CW2795">
            <v>0</v>
          </cell>
        </row>
        <row r="2796">
          <cell r="B2796">
            <v>0</v>
          </cell>
          <cell r="O2796">
            <v>0</v>
          </cell>
          <cell r="P2796">
            <v>0</v>
          </cell>
          <cell r="S2796">
            <v>0</v>
          </cell>
          <cell r="V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N2796">
            <v>0</v>
          </cell>
          <cell r="AO2796">
            <v>0</v>
          </cell>
          <cell r="AP2796">
            <v>0</v>
          </cell>
          <cell r="BU2796">
            <v>0</v>
          </cell>
          <cell r="BV2796">
            <v>0</v>
          </cell>
          <cell r="BX2796">
            <v>0</v>
          </cell>
          <cell r="CV2796">
            <v>0</v>
          </cell>
          <cell r="CW2796">
            <v>0</v>
          </cell>
        </row>
        <row r="2797">
          <cell r="B2797">
            <v>0</v>
          </cell>
          <cell r="O2797">
            <v>0</v>
          </cell>
          <cell r="P2797">
            <v>0</v>
          </cell>
          <cell r="S2797">
            <v>0</v>
          </cell>
          <cell r="V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N2797">
            <v>0</v>
          </cell>
          <cell r="AO2797">
            <v>0</v>
          </cell>
          <cell r="AP2797">
            <v>0</v>
          </cell>
          <cell r="BU2797">
            <v>0</v>
          </cell>
          <cell r="BV2797">
            <v>0</v>
          </cell>
          <cell r="BX2797">
            <v>0</v>
          </cell>
          <cell r="CV2797">
            <v>0</v>
          </cell>
          <cell r="CW2797">
            <v>0</v>
          </cell>
        </row>
        <row r="2798">
          <cell r="B2798">
            <v>0</v>
          </cell>
          <cell r="O2798">
            <v>0</v>
          </cell>
          <cell r="P2798">
            <v>0</v>
          </cell>
          <cell r="S2798">
            <v>0</v>
          </cell>
          <cell r="V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N2798">
            <v>0</v>
          </cell>
          <cell r="AO2798">
            <v>0</v>
          </cell>
          <cell r="AP2798">
            <v>0</v>
          </cell>
          <cell r="BU2798">
            <v>0</v>
          </cell>
          <cell r="BV2798">
            <v>0</v>
          </cell>
          <cell r="BX2798">
            <v>0</v>
          </cell>
          <cell r="CV2798">
            <v>0</v>
          </cell>
          <cell r="CW2798">
            <v>0</v>
          </cell>
        </row>
        <row r="2799">
          <cell r="B2799">
            <v>0</v>
          </cell>
          <cell r="O2799">
            <v>0</v>
          </cell>
          <cell r="P2799">
            <v>0</v>
          </cell>
          <cell r="S2799">
            <v>0</v>
          </cell>
          <cell r="V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N2799">
            <v>0</v>
          </cell>
          <cell r="AO2799">
            <v>0</v>
          </cell>
          <cell r="AP2799">
            <v>0</v>
          </cell>
          <cell r="BU2799">
            <v>0</v>
          </cell>
          <cell r="BV2799">
            <v>0</v>
          </cell>
          <cell r="BX2799">
            <v>0</v>
          </cell>
          <cell r="CV2799">
            <v>0</v>
          </cell>
          <cell r="CW2799">
            <v>0</v>
          </cell>
        </row>
        <row r="2800">
          <cell r="B2800">
            <v>0</v>
          </cell>
          <cell r="O2800">
            <v>0</v>
          </cell>
          <cell r="P2800">
            <v>0</v>
          </cell>
          <cell r="S2800">
            <v>0</v>
          </cell>
          <cell r="V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N2800">
            <v>0</v>
          </cell>
          <cell r="AO2800">
            <v>0</v>
          </cell>
          <cell r="AP2800">
            <v>0</v>
          </cell>
          <cell r="BU2800">
            <v>0</v>
          </cell>
          <cell r="BV2800">
            <v>0</v>
          </cell>
          <cell r="BX2800">
            <v>0</v>
          </cell>
          <cell r="CV2800">
            <v>0</v>
          </cell>
          <cell r="CW2800">
            <v>0</v>
          </cell>
        </row>
        <row r="2801">
          <cell r="B2801">
            <v>0</v>
          </cell>
          <cell r="O2801">
            <v>0</v>
          </cell>
          <cell r="P2801">
            <v>0</v>
          </cell>
          <cell r="S2801">
            <v>0</v>
          </cell>
          <cell r="V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N2801">
            <v>0</v>
          </cell>
          <cell r="AO2801">
            <v>0</v>
          </cell>
          <cell r="AP2801">
            <v>0</v>
          </cell>
          <cell r="BU2801">
            <v>0</v>
          </cell>
          <cell r="BV2801">
            <v>0</v>
          </cell>
          <cell r="BX2801">
            <v>0</v>
          </cell>
          <cell r="CV2801">
            <v>0</v>
          </cell>
          <cell r="CW2801">
            <v>0</v>
          </cell>
        </row>
        <row r="2802">
          <cell r="B2802">
            <v>0</v>
          </cell>
          <cell r="O2802">
            <v>0</v>
          </cell>
          <cell r="P2802">
            <v>0</v>
          </cell>
          <cell r="S2802">
            <v>0</v>
          </cell>
          <cell r="V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N2802">
            <v>0</v>
          </cell>
          <cell r="AO2802">
            <v>0</v>
          </cell>
          <cell r="AP2802">
            <v>0</v>
          </cell>
          <cell r="BU2802">
            <v>0</v>
          </cell>
          <cell r="BV2802">
            <v>0</v>
          </cell>
          <cell r="BX2802">
            <v>0</v>
          </cell>
          <cell r="CV2802">
            <v>0</v>
          </cell>
          <cell r="CW2802">
            <v>0</v>
          </cell>
        </row>
        <row r="2803">
          <cell r="B2803">
            <v>0</v>
          </cell>
          <cell r="O2803">
            <v>0</v>
          </cell>
          <cell r="P2803">
            <v>0</v>
          </cell>
          <cell r="S2803">
            <v>0</v>
          </cell>
          <cell r="V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N2803">
            <v>0</v>
          </cell>
          <cell r="AO2803">
            <v>0</v>
          </cell>
          <cell r="AP2803">
            <v>0</v>
          </cell>
          <cell r="BU2803">
            <v>0</v>
          </cell>
          <cell r="BV2803">
            <v>0</v>
          </cell>
          <cell r="BX2803">
            <v>0</v>
          </cell>
          <cell r="CV2803">
            <v>0</v>
          </cell>
          <cell r="CW2803">
            <v>0</v>
          </cell>
        </row>
        <row r="2804">
          <cell r="B2804">
            <v>0</v>
          </cell>
          <cell r="O2804">
            <v>0</v>
          </cell>
          <cell r="P2804">
            <v>0</v>
          </cell>
          <cell r="S2804">
            <v>0</v>
          </cell>
          <cell r="V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N2804">
            <v>0</v>
          </cell>
          <cell r="AO2804">
            <v>0</v>
          </cell>
          <cell r="AP2804">
            <v>0</v>
          </cell>
          <cell r="BU2804">
            <v>0</v>
          </cell>
          <cell r="BV2804">
            <v>0</v>
          </cell>
          <cell r="BX2804">
            <v>0</v>
          </cell>
          <cell r="CV2804">
            <v>0</v>
          </cell>
          <cell r="CW2804">
            <v>0</v>
          </cell>
        </row>
        <row r="2805">
          <cell r="B2805">
            <v>0</v>
          </cell>
          <cell r="O2805">
            <v>0</v>
          </cell>
          <cell r="P2805">
            <v>0</v>
          </cell>
          <cell r="S2805">
            <v>0</v>
          </cell>
          <cell r="V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N2805">
            <v>0</v>
          </cell>
          <cell r="AO2805">
            <v>0</v>
          </cell>
          <cell r="AP2805">
            <v>0</v>
          </cell>
          <cell r="BU2805">
            <v>0</v>
          </cell>
          <cell r="BV2805">
            <v>0</v>
          </cell>
          <cell r="BX2805">
            <v>0</v>
          </cell>
          <cell r="CV2805">
            <v>0</v>
          </cell>
          <cell r="CW2805">
            <v>0</v>
          </cell>
        </row>
        <row r="2806">
          <cell r="B2806">
            <v>0</v>
          </cell>
          <cell r="O2806">
            <v>0</v>
          </cell>
          <cell r="P2806">
            <v>0</v>
          </cell>
          <cell r="S2806">
            <v>0</v>
          </cell>
          <cell r="V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N2806">
            <v>0</v>
          </cell>
          <cell r="AO2806">
            <v>0</v>
          </cell>
          <cell r="AP2806">
            <v>0</v>
          </cell>
          <cell r="BU2806">
            <v>0</v>
          </cell>
          <cell r="BV2806">
            <v>0</v>
          </cell>
          <cell r="BX2806">
            <v>0</v>
          </cell>
          <cell r="CV2806">
            <v>0</v>
          </cell>
          <cell r="CW2806">
            <v>0</v>
          </cell>
        </row>
        <row r="2807">
          <cell r="B2807">
            <v>0</v>
          </cell>
          <cell r="O2807">
            <v>0</v>
          </cell>
          <cell r="P2807">
            <v>0</v>
          </cell>
          <cell r="S2807">
            <v>0</v>
          </cell>
          <cell r="V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N2807">
            <v>0</v>
          </cell>
          <cell r="AO2807">
            <v>0</v>
          </cell>
          <cell r="AP2807">
            <v>0</v>
          </cell>
          <cell r="BU2807">
            <v>0</v>
          </cell>
          <cell r="BV2807">
            <v>0</v>
          </cell>
          <cell r="BX2807">
            <v>0</v>
          </cell>
          <cell r="CV2807">
            <v>0</v>
          </cell>
          <cell r="CW2807">
            <v>0</v>
          </cell>
        </row>
        <row r="2808">
          <cell r="B2808">
            <v>0</v>
          </cell>
          <cell r="O2808">
            <v>0</v>
          </cell>
          <cell r="P2808">
            <v>0</v>
          </cell>
          <cell r="S2808">
            <v>0</v>
          </cell>
          <cell r="V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N2808">
            <v>0</v>
          </cell>
          <cell r="AO2808">
            <v>0</v>
          </cell>
          <cell r="AP2808">
            <v>0</v>
          </cell>
          <cell r="BU2808">
            <v>0</v>
          </cell>
          <cell r="BV2808">
            <v>0</v>
          </cell>
          <cell r="BX2808">
            <v>0</v>
          </cell>
          <cell r="CV2808">
            <v>0</v>
          </cell>
          <cell r="CW2808">
            <v>0</v>
          </cell>
        </row>
        <row r="2809">
          <cell r="B2809">
            <v>0</v>
          </cell>
          <cell r="O2809">
            <v>0</v>
          </cell>
          <cell r="P2809">
            <v>0</v>
          </cell>
          <cell r="S2809">
            <v>0</v>
          </cell>
          <cell r="V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N2809">
            <v>0</v>
          </cell>
          <cell r="AO2809">
            <v>0</v>
          </cell>
          <cell r="AP2809">
            <v>0</v>
          </cell>
          <cell r="BU2809">
            <v>0</v>
          </cell>
          <cell r="BV2809">
            <v>0</v>
          </cell>
          <cell r="BX2809">
            <v>0</v>
          </cell>
          <cell r="CV2809">
            <v>0</v>
          </cell>
          <cell r="CW2809">
            <v>0</v>
          </cell>
        </row>
        <row r="2810">
          <cell r="B2810">
            <v>0</v>
          </cell>
          <cell r="O2810">
            <v>0</v>
          </cell>
          <cell r="P2810">
            <v>0</v>
          </cell>
          <cell r="S2810">
            <v>0</v>
          </cell>
          <cell r="V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N2810">
            <v>0</v>
          </cell>
          <cell r="AO2810">
            <v>0</v>
          </cell>
          <cell r="AP2810">
            <v>0</v>
          </cell>
          <cell r="BU2810">
            <v>0</v>
          </cell>
          <cell r="BV2810">
            <v>0</v>
          </cell>
          <cell r="BX2810">
            <v>0</v>
          </cell>
          <cell r="CV2810">
            <v>0</v>
          </cell>
          <cell r="CW2810">
            <v>0</v>
          </cell>
        </row>
        <row r="2811">
          <cell r="B2811">
            <v>0</v>
          </cell>
          <cell r="O2811">
            <v>0</v>
          </cell>
          <cell r="P2811">
            <v>0</v>
          </cell>
          <cell r="S2811">
            <v>0</v>
          </cell>
          <cell r="V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N2811">
            <v>0</v>
          </cell>
          <cell r="AO2811">
            <v>0</v>
          </cell>
          <cell r="AP2811">
            <v>0</v>
          </cell>
          <cell r="BU2811">
            <v>0</v>
          </cell>
          <cell r="BV2811">
            <v>0</v>
          </cell>
          <cell r="BX2811">
            <v>0</v>
          </cell>
          <cell r="CV2811">
            <v>0</v>
          </cell>
          <cell r="CW2811">
            <v>0</v>
          </cell>
        </row>
        <row r="2812">
          <cell r="B2812">
            <v>0</v>
          </cell>
          <cell r="O2812">
            <v>0</v>
          </cell>
          <cell r="P2812">
            <v>0</v>
          </cell>
          <cell r="S2812">
            <v>0</v>
          </cell>
          <cell r="V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N2812">
            <v>0</v>
          </cell>
          <cell r="AO2812">
            <v>0</v>
          </cell>
          <cell r="AP2812">
            <v>0</v>
          </cell>
          <cell r="BU2812">
            <v>0</v>
          </cell>
          <cell r="BV2812">
            <v>0</v>
          </cell>
          <cell r="BX2812">
            <v>0</v>
          </cell>
          <cell r="CV2812">
            <v>0</v>
          </cell>
          <cell r="CW2812">
            <v>0</v>
          </cell>
        </row>
        <row r="2813">
          <cell r="B2813">
            <v>0</v>
          </cell>
          <cell r="O2813">
            <v>0</v>
          </cell>
          <cell r="P2813">
            <v>0</v>
          </cell>
          <cell r="S2813">
            <v>0</v>
          </cell>
          <cell r="V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N2813">
            <v>0</v>
          </cell>
          <cell r="AO2813">
            <v>0</v>
          </cell>
          <cell r="AP2813">
            <v>0</v>
          </cell>
          <cell r="BU2813">
            <v>0</v>
          </cell>
          <cell r="BV2813">
            <v>0</v>
          </cell>
          <cell r="BX2813">
            <v>0</v>
          </cell>
          <cell r="CV2813">
            <v>0</v>
          </cell>
          <cell r="CW2813">
            <v>0</v>
          </cell>
        </row>
        <row r="2814">
          <cell r="B2814">
            <v>0</v>
          </cell>
          <cell r="O2814">
            <v>0</v>
          </cell>
          <cell r="P2814">
            <v>0</v>
          </cell>
          <cell r="S2814">
            <v>0</v>
          </cell>
          <cell r="V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N2814">
            <v>0</v>
          </cell>
          <cell r="AO2814">
            <v>0</v>
          </cell>
          <cell r="AP2814">
            <v>0</v>
          </cell>
          <cell r="BU2814">
            <v>0</v>
          </cell>
          <cell r="BV2814">
            <v>0</v>
          </cell>
          <cell r="BX2814">
            <v>0</v>
          </cell>
          <cell r="CV2814">
            <v>0</v>
          </cell>
          <cell r="CW2814">
            <v>0</v>
          </cell>
        </row>
        <row r="2815">
          <cell r="B2815">
            <v>0</v>
          </cell>
          <cell r="O2815">
            <v>0</v>
          </cell>
          <cell r="P2815">
            <v>0</v>
          </cell>
          <cell r="S2815">
            <v>0</v>
          </cell>
          <cell r="V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N2815">
            <v>0</v>
          </cell>
          <cell r="AO2815">
            <v>0</v>
          </cell>
          <cell r="AP2815">
            <v>0</v>
          </cell>
          <cell r="BU2815">
            <v>0</v>
          </cell>
          <cell r="BV2815">
            <v>0</v>
          </cell>
          <cell r="BX2815">
            <v>0</v>
          </cell>
          <cell r="CV2815">
            <v>0</v>
          </cell>
          <cell r="CW2815">
            <v>0</v>
          </cell>
        </row>
        <row r="2816">
          <cell r="B2816">
            <v>0</v>
          </cell>
          <cell r="O2816">
            <v>0</v>
          </cell>
          <cell r="P2816">
            <v>0</v>
          </cell>
          <cell r="S2816">
            <v>0</v>
          </cell>
          <cell r="V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N2816">
            <v>0</v>
          </cell>
          <cell r="AO2816">
            <v>0</v>
          </cell>
          <cell r="AP2816">
            <v>0</v>
          </cell>
          <cell r="BU2816">
            <v>0</v>
          </cell>
          <cell r="BV2816">
            <v>0</v>
          </cell>
          <cell r="BX2816">
            <v>0</v>
          </cell>
          <cell r="CV2816">
            <v>0</v>
          </cell>
          <cell r="CW2816">
            <v>0</v>
          </cell>
        </row>
        <row r="2817">
          <cell r="B2817">
            <v>0</v>
          </cell>
          <cell r="O2817">
            <v>0</v>
          </cell>
          <cell r="P2817">
            <v>0</v>
          </cell>
          <cell r="S2817">
            <v>0</v>
          </cell>
          <cell r="V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N2817">
            <v>0</v>
          </cell>
          <cell r="AO2817">
            <v>0</v>
          </cell>
          <cell r="AP2817">
            <v>0</v>
          </cell>
          <cell r="BU2817">
            <v>0</v>
          </cell>
          <cell r="BV2817">
            <v>0</v>
          </cell>
          <cell r="BX2817">
            <v>0</v>
          </cell>
          <cell r="CV2817">
            <v>0</v>
          </cell>
          <cell r="CW2817">
            <v>0</v>
          </cell>
        </row>
        <row r="2818">
          <cell r="B2818">
            <v>0</v>
          </cell>
          <cell r="O2818">
            <v>0</v>
          </cell>
          <cell r="P2818">
            <v>0</v>
          </cell>
          <cell r="S2818">
            <v>0</v>
          </cell>
          <cell r="V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N2818">
            <v>0</v>
          </cell>
          <cell r="AO2818">
            <v>0</v>
          </cell>
          <cell r="AP2818">
            <v>0</v>
          </cell>
          <cell r="BU2818">
            <v>0</v>
          </cell>
          <cell r="BV2818">
            <v>0</v>
          </cell>
          <cell r="BX2818">
            <v>0</v>
          </cell>
          <cell r="CV2818">
            <v>0</v>
          </cell>
          <cell r="CW2818">
            <v>0</v>
          </cell>
        </row>
        <row r="2819">
          <cell r="B2819">
            <v>0</v>
          </cell>
          <cell r="O2819">
            <v>0</v>
          </cell>
          <cell r="P2819">
            <v>0</v>
          </cell>
          <cell r="S2819">
            <v>0</v>
          </cell>
          <cell r="V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N2819">
            <v>0</v>
          </cell>
          <cell r="AO2819">
            <v>0</v>
          </cell>
          <cell r="AP2819">
            <v>0</v>
          </cell>
          <cell r="BU2819">
            <v>0</v>
          </cell>
          <cell r="BV2819">
            <v>0</v>
          </cell>
          <cell r="BX2819">
            <v>0</v>
          </cell>
          <cell r="CV2819">
            <v>0</v>
          </cell>
          <cell r="CW2819">
            <v>0</v>
          </cell>
        </row>
        <row r="2820">
          <cell r="B2820">
            <v>0</v>
          </cell>
          <cell r="O2820">
            <v>0</v>
          </cell>
          <cell r="P2820">
            <v>0</v>
          </cell>
          <cell r="S2820">
            <v>0</v>
          </cell>
          <cell r="V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N2820">
            <v>0</v>
          </cell>
          <cell r="AO2820">
            <v>0</v>
          </cell>
          <cell r="AP2820">
            <v>0</v>
          </cell>
          <cell r="BU2820">
            <v>0</v>
          </cell>
          <cell r="BV2820">
            <v>0</v>
          </cell>
          <cell r="BX2820">
            <v>0</v>
          </cell>
          <cell r="CV2820">
            <v>0</v>
          </cell>
          <cell r="CW2820">
            <v>0</v>
          </cell>
        </row>
        <row r="2821">
          <cell r="B2821">
            <v>0</v>
          </cell>
          <cell r="O2821">
            <v>0</v>
          </cell>
          <cell r="P2821">
            <v>0</v>
          </cell>
          <cell r="S2821">
            <v>0</v>
          </cell>
          <cell r="V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N2821">
            <v>0</v>
          </cell>
          <cell r="AO2821">
            <v>0</v>
          </cell>
          <cell r="AP2821">
            <v>0</v>
          </cell>
          <cell r="BU2821">
            <v>0</v>
          </cell>
          <cell r="BV2821">
            <v>0</v>
          </cell>
          <cell r="BX2821">
            <v>0</v>
          </cell>
          <cell r="CV2821">
            <v>0</v>
          </cell>
          <cell r="CW2821">
            <v>0</v>
          </cell>
        </row>
        <row r="2822">
          <cell r="B2822">
            <v>0</v>
          </cell>
          <cell r="O2822">
            <v>0</v>
          </cell>
          <cell r="P2822">
            <v>0</v>
          </cell>
          <cell r="S2822">
            <v>0</v>
          </cell>
          <cell r="V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N2822">
            <v>0</v>
          </cell>
          <cell r="AO2822">
            <v>0</v>
          </cell>
          <cell r="AP2822">
            <v>0</v>
          </cell>
          <cell r="BU2822">
            <v>0</v>
          </cell>
          <cell r="BV2822">
            <v>0</v>
          </cell>
          <cell r="BX2822">
            <v>0</v>
          </cell>
          <cell r="CV2822">
            <v>0</v>
          </cell>
          <cell r="CW2822">
            <v>0</v>
          </cell>
        </row>
        <row r="2823">
          <cell r="B2823">
            <v>0</v>
          </cell>
          <cell r="O2823">
            <v>0</v>
          </cell>
          <cell r="P2823">
            <v>0</v>
          </cell>
          <cell r="S2823">
            <v>0</v>
          </cell>
          <cell r="V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N2823">
            <v>0</v>
          </cell>
          <cell r="AO2823">
            <v>0</v>
          </cell>
          <cell r="AP2823">
            <v>0</v>
          </cell>
          <cell r="BU2823">
            <v>0</v>
          </cell>
          <cell r="BV2823">
            <v>0</v>
          </cell>
          <cell r="BX2823">
            <v>0</v>
          </cell>
          <cell r="CV2823">
            <v>0</v>
          </cell>
          <cell r="CW2823">
            <v>0</v>
          </cell>
        </row>
        <row r="2824">
          <cell r="B2824">
            <v>0</v>
          </cell>
          <cell r="O2824">
            <v>0</v>
          </cell>
          <cell r="P2824">
            <v>0</v>
          </cell>
          <cell r="S2824">
            <v>0</v>
          </cell>
          <cell r="V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N2824">
            <v>0</v>
          </cell>
          <cell r="AO2824">
            <v>0</v>
          </cell>
          <cell r="AP2824">
            <v>0</v>
          </cell>
          <cell r="BU2824">
            <v>0</v>
          </cell>
          <cell r="BV2824">
            <v>0</v>
          </cell>
          <cell r="BX2824">
            <v>0</v>
          </cell>
          <cell r="CV2824">
            <v>0</v>
          </cell>
          <cell r="CW2824">
            <v>0</v>
          </cell>
        </row>
        <row r="2825">
          <cell r="B2825">
            <v>0</v>
          </cell>
          <cell r="O2825">
            <v>0</v>
          </cell>
          <cell r="P2825">
            <v>0</v>
          </cell>
          <cell r="S2825">
            <v>0</v>
          </cell>
          <cell r="V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N2825">
            <v>0</v>
          </cell>
          <cell r="AO2825">
            <v>0</v>
          </cell>
          <cell r="AP2825">
            <v>0</v>
          </cell>
          <cell r="BU2825">
            <v>0</v>
          </cell>
          <cell r="BV2825">
            <v>0</v>
          </cell>
          <cell r="BX2825">
            <v>0</v>
          </cell>
          <cell r="CV2825">
            <v>0</v>
          </cell>
          <cell r="CW2825">
            <v>0</v>
          </cell>
        </row>
        <row r="2826">
          <cell r="B2826">
            <v>0</v>
          </cell>
          <cell r="O2826">
            <v>0</v>
          </cell>
          <cell r="P2826">
            <v>0</v>
          </cell>
          <cell r="S2826">
            <v>0</v>
          </cell>
          <cell r="V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N2826">
            <v>0</v>
          </cell>
          <cell r="AO2826">
            <v>0</v>
          </cell>
          <cell r="AP2826">
            <v>0</v>
          </cell>
          <cell r="BU2826">
            <v>0</v>
          </cell>
          <cell r="BV2826">
            <v>0</v>
          </cell>
          <cell r="BX2826">
            <v>0</v>
          </cell>
          <cell r="CV2826">
            <v>0</v>
          </cell>
          <cell r="CW2826">
            <v>0</v>
          </cell>
        </row>
        <row r="2827">
          <cell r="B2827">
            <v>0</v>
          </cell>
          <cell r="O2827">
            <v>0</v>
          </cell>
          <cell r="P2827">
            <v>0</v>
          </cell>
          <cell r="S2827">
            <v>0</v>
          </cell>
          <cell r="V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N2827">
            <v>0</v>
          </cell>
          <cell r="AO2827">
            <v>0</v>
          </cell>
          <cell r="AP2827">
            <v>0</v>
          </cell>
          <cell r="BU2827">
            <v>0</v>
          </cell>
          <cell r="BV2827">
            <v>0</v>
          </cell>
          <cell r="BX2827">
            <v>0</v>
          </cell>
          <cell r="CV2827">
            <v>0</v>
          </cell>
          <cell r="CW2827">
            <v>0</v>
          </cell>
        </row>
        <row r="2828">
          <cell r="B2828">
            <v>0</v>
          </cell>
          <cell r="O2828">
            <v>0</v>
          </cell>
          <cell r="P2828">
            <v>0</v>
          </cell>
          <cell r="S2828">
            <v>0</v>
          </cell>
          <cell r="V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N2828">
            <v>0</v>
          </cell>
          <cell r="AO2828">
            <v>0</v>
          </cell>
          <cell r="AP2828">
            <v>0</v>
          </cell>
          <cell r="BU2828">
            <v>0</v>
          </cell>
          <cell r="BV2828">
            <v>0</v>
          </cell>
          <cell r="BX2828">
            <v>0</v>
          </cell>
          <cell r="CV2828">
            <v>0</v>
          </cell>
          <cell r="CW2828">
            <v>0</v>
          </cell>
        </row>
        <row r="2829">
          <cell r="B2829">
            <v>0</v>
          </cell>
          <cell r="O2829">
            <v>0</v>
          </cell>
          <cell r="P2829">
            <v>0</v>
          </cell>
          <cell r="S2829">
            <v>0</v>
          </cell>
          <cell r="V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N2829">
            <v>0</v>
          </cell>
          <cell r="AO2829">
            <v>0</v>
          </cell>
          <cell r="AP2829">
            <v>0</v>
          </cell>
          <cell r="BU2829">
            <v>0</v>
          </cell>
          <cell r="BV2829">
            <v>0</v>
          </cell>
          <cell r="BX2829">
            <v>0</v>
          </cell>
          <cell r="CV2829">
            <v>0</v>
          </cell>
          <cell r="CW2829">
            <v>0</v>
          </cell>
        </row>
        <row r="2830">
          <cell r="B2830">
            <v>0</v>
          </cell>
          <cell r="O2830">
            <v>0</v>
          </cell>
          <cell r="P2830">
            <v>0</v>
          </cell>
          <cell r="S2830">
            <v>0</v>
          </cell>
          <cell r="V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N2830">
            <v>0</v>
          </cell>
          <cell r="AO2830">
            <v>0</v>
          </cell>
          <cell r="AP2830">
            <v>0</v>
          </cell>
          <cell r="BU2830">
            <v>0</v>
          </cell>
          <cell r="BV2830">
            <v>0</v>
          </cell>
          <cell r="BX2830">
            <v>0</v>
          </cell>
          <cell r="CV2830">
            <v>0</v>
          </cell>
          <cell r="CW2830">
            <v>0</v>
          </cell>
        </row>
        <row r="2831">
          <cell r="B2831">
            <v>0</v>
          </cell>
          <cell r="O2831">
            <v>0</v>
          </cell>
          <cell r="P2831">
            <v>0</v>
          </cell>
          <cell r="S2831">
            <v>0</v>
          </cell>
          <cell r="V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N2831">
            <v>0</v>
          </cell>
          <cell r="AO2831">
            <v>0</v>
          </cell>
          <cell r="AP2831">
            <v>0</v>
          </cell>
          <cell r="BU2831">
            <v>0</v>
          </cell>
          <cell r="BV2831">
            <v>0</v>
          </cell>
          <cell r="BX2831">
            <v>0</v>
          </cell>
          <cell r="CV2831">
            <v>0</v>
          </cell>
          <cell r="CW2831">
            <v>0</v>
          </cell>
        </row>
        <row r="2832">
          <cell r="B2832">
            <v>0</v>
          </cell>
          <cell r="O2832">
            <v>0</v>
          </cell>
          <cell r="P2832">
            <v>0</v>
          </cell>
          <cell r="S2832">
            <v>0</v>
          </cell>
          <cell r="V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N2832">
            <v>0</v>
          </cell>
          <cell r="AO2832">
            <v>0</v>
          </cell>
          <cell r="AP2832">
            <v>0</v>
          </cell>
          <cell r="BU2832">
            <v>0</v>
          </cell>
          <cell r="BV2832">
            <v>0</v>
          </cell>
          <cell r="BX2832">
            <v>0</v>
          </cell>
          <cell r="CV2832">
            <v>0</v>
          </cell>
          <cell r="CW2832">
            <v>0</v>
          </cell>
        </row>
        <row r="2833">
          <cell r="B2833">
            <v>0</v>
          </cell>
          <cell r="O2833">
            <v>0</v>
          </cell>
          <cell r="P2833">
            <v>0</v>
          </cell>
          <cell r="S2833">
            <v>0</v>
          </cell>
          <cell r="V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N2833">
            <v>0</v>
          </cell>
          <cell r="AO2833">
            <v>0</v>
          </cell>
          <cell r="AP2833">
            <v>0</v>
          </cell>
          <cell r="BU2833">
            <v>0</v>
          </cell>
          <cell r="BV2833">
            <v>0</v>
          </cell>
          <cell r="BX2833">
            <v>0</v>
          </cell>
          <cell r="CV2833">
            <v>0</v>
          </cell>
          <cell r="CW2833">
            <v>0</v>
          </cell>
        </row>
        <row r="2834">
          <cell r="B2834">
            <v>0</v>
          </cell>
          <cell r="O2834">
            <v>0</v>
          </cell>
          <cell r="P2834">
            <v>0</v>
          </cell>
          <cell r="S2834">
            <v>0</v>
          </cell>
          <cell r="V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N2834">
            <v>0</v>
          </cell>
          <cell r="AO2834">
            <v>0</v>
          </cell>
          <cell r="AP2834">
            <v>0</v>
          </cell>
          <cell r="BU2834">
            <v>0</v>
          </cell>
          <cell r="BV2834">
            <v>0</v>
          </cell>
          <cell r="BX2834">
            <v>0</v>
          </cell>
          <cell r="CV2834">
            <v>0</v>
          </cell>
          <cell r="CW2834">
            <v>0</v>
          </cell>
        </row>
        <row r="2835">
          <cell r="B2835">
            <v>0</v>
          </cell>
          <cell r="O2835">
            <v>0</v>
          </cell>
          <cell r="P2835">
            <v>0</v>
          </cell>
          <cell r="S2835">
            <v>0</v>
          </cell>
          <cell r="V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N2835">
            <v>0</v>
          </cell>
          <cell r="AO2835">
            <v>0</v>
          </cell>
          <cell r="AP2835">
            <v>0</v>
          </cell>
          <cell r="BU2835">
            <v>0</v>
          </cell>
          <cell r="BV2835">
            <v>0</v>
          </cell>
          <cell r="BX2835">
            <v>0</v>
          </cell>
          <cell r="CV2835">
            <v>0</v>
          </cell>
          <cell r="CW2835">
            <v>0</v>
          </cell>
        </row>
        <row r="2836">
          <cell r="B2836">
            <v>0</v>
          </cell>
          <cell r="O2836">
            <v>0</v>
          </cell>
          <cell r="P2836">
            <v>0</v>
          </cell>
          <cell r="S2836">
            <v>0</v>
          </cell>
          <cell r="V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N2836">
            <v>0</v>
          </cell>
          <cell r="AO2836">
            <v>0</v>
          </cell>
          <cell r="AP2836">
            <v>0</v>
          </cell>
          <cell r="BU2836">
            <v>0</v>
          </cell>
          <cell r="BV2836">
            <v>0</v>
          </cell>
          <cell r="BX2836">
            <v>0</v>
          </cell>
          <cell r="CV2836">
            <v>0</v>
          </cell>
          <cell r="CW2836">
            <v>0</v>
          </cell>
        </row>
        <row r="2837">
          <cell r="B2837">
            <v>0</v>
          </cell>
          <cell r="O2837">
            <v>0</v>
          </cell>
          <cell r="P2837">
            <v>0</v>
          </cell>
          <cell r="S2837">
            <v>0</v>
          </cell>
          <cell r="V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N2837">
            <v>0</v>
          </cell>
          <cell r="AO2837">
            <v>0</v>
          </cell>
          <cell r="AP2837">
            <v>0</v>
          </cell>
          <cell r="BU2837">
            <v>0</v>
          </cell>
          <cell r="BV2837">
            <v>0</v>
          </cell>
          <cell r="BX2837">
            <v>0</v>
          </cell>
          <cell r="CV2837">
            <v>0</v>
          </cell>
          <cell r="CW2837">
            <v>0</v>
          </cell>
        </row>
        <row r="2838">
          <cell r="B2838">
            <v>0</v>
          </cell>
          <cell r="O2838">
            <v>0</v>
          </cell>
          <cell r="P2838">
            <v>0</v>
          </cell>
          <cell r="S2838">
            <v>0</v>
          </cell>
          <cell r="V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N2838">
            <v>0</v>
          </cell>
          <cell r="AO2838">
            <v>0</v>
          </cell>
          <cell r="AP2838">
            <v>0</v>
          </cell>
          <cell r="BU2838">
            <v>0</v>
          </cell>
          <cell r="BV2838">
            <v>0</v>
          </cell>
          <cell r="BX2838">
            <v>0</v>
          </cell>
          <cell r="CV2838">
            <v>0</v>
          </cell>
          <cell r="CW2838">
            <v>0</v>
          </cell>
        </row>
        <row r="2839">
          <cell r="B2839">
            <v>0</v>
          </cell>
          <cell r="O2839">
            <v>0</v>
          </cell>
          <cell r="P2839">
            <v>0</v>
          </cell>
          <cell r="S2839">
            <v>0</v>
          </cell>
          <cell r="V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N2839">
            <v>0</v>
          </cell>
          <cell r="AO2839">
            <v>0</v>
          </cell>
          <cell r="AP2839">
            <v>0</v>
          </cell>
          <cell r="BU2839">
            <v>0</v>
          </cell>
          <cell r="BV2839">
            <v>0</v>
          </cell>
          <cell r="BX2839">
            <v>0</v>
          </cell>
          <cell r="CV2839">
            <v>0</v>
          </cell>
          <cell r="CW2839">
            <v>0</v>
          </cell>
        </row>
        <row r="2840">
          <cell r="B2840">
            <v>0</v>
          </cell>
          <cell r="O2840">
            <v>0</v>
          </cell>
          <cell r="P2840">
            <v>0</v>
          </cell>
          <cell r="S2840">
            <v>0</v>
          </cell>
          <cell r="V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N2840">
            <v>0</v>
          </cell>
          <cell r="AO2840">
            <v>0</v>
          </cell>
          <cell r="AP2840">
            <v>0</v>
          </cell>
          <cell r="BU2840">
            <v>0</v>
          </cell>
          <cell r="BV2840">
            <v>0</v>
          </cell>
          <cell r="BX2840">
            <v>0</v>
          </cell>
          <cell r="CV2840">
            <v>0</v>
          </cell>
          <cell r="CW2840">
            <v>0</v>
          </cell>
        </row>
        <row r="2841">
          <cell r="B2841">
            <v>0</v>
          </cell>
          <cell r="O2841">
            <v>0</v>
          </cell>
          <cell r="P2841">
            <v>0</v>
          </cell>
          <cell r="S2841">
            <v>0</v>
          </cell>
          <cell r="V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N2841">
            <v>0</v>
          </cell>
          <cell r="AO2841">
            <v>0</v>
          </cell>
          <cell r="AP2841">
            <v>0</v>
          </cell>
          <cell r="BU2841">
            <v>0</v>
          </cell>
          <cell r="BV2841">
            <v>0</v>
          </cell>
          <cell r="BX2841">
            <v>0</v>
          </cell>
          <cell r="CV2841">
            <v>0</v>
          </cell>
          <cell r="CW2841">
            <v>0</v>
          </cell>
        </row>
        <row r="2842">
          <cell r="B2842">
            <v>0</v>
          </cell>
          <cell r="O2842">
            <v>0</v>
          </cell>
          <cell r="P2842">
            <v>0</v>
          </cell>
          <cell r="S2842">
            <v>0</v>
          </cell>
          <cell r="V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N2842">
            <v>0</v>
          </cell>
          <cell r="AO2842">
            <v>0</v>
          </cell>
          <cell r="AP2842">
            <v>0</v>
          </cell>
          <cell r="BU2842">
            <v>0</v>
          </cell>
          <cell r="BV2842">
            <v>0</v>
          </cell>
          <cell r="BX2842">
            <v>0</v>
          </cell>
          <cell r="CV2842">
            <v>0</v>
          </cell>
          <cell r="CW2842">
            <v>0</v>
          </cell>
        </row>
        <row r="2843">
          <cell r="B2843">
            <v>0</v>
          </cell>
          <cell r="O2843">
            <v>0</v>
          </cell>
          <cell r="P2843">
            <v>0</v>
          </cell>
          <cell r="S2843">
            <v>0</v>
          </cell>
          <cell r="V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N2843">
            <v>0</v>
          </cell>
          <cell r="AO2843">
            <v>0</v>
          </cell>
          <cell r="AP2843">
            <v>0</v>
          </cell>
          <cell r="BU2843">
            <v>0</v>
          </cell>
          <cell r="BV2843">
            <v>0</v>
          </cell>
          <cell r="BX2843">
            <v>0</v>
          </cell>
          <cell r="CV2843">
            <v>0</v>
          </cell>
          <cell r="CW2843">
            <v>0</v>
          </cell>
        </row>
        <row r="2844">
          <cell r="B2844">
            <v>0</v>
          </cell>
          <cell r="O2844">
            <v>0</v>
          </cell>
          <cell r="P2844">
            <v>0</v>
          </cell>
          <cell r="S2844">
            <v>0</v>
          </cell>
          <cell r="V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N2844">
            <v>0</v>
          </cell>
          <cell r="AO2844">
            <v>0</v>
          </cell>
          <cell r="AP2844">
            <v>0</v>
          </cell>
          <cell r="BU2844">
            <v>0</v>
          </cell>
          <cell r="BV2844">
            <v>0</v>
          </cell>
          <cell r="BX2844">
            <v>0</v>
          </cell>
          <cell r="CV2844">
            <v>0</v>
          </cell>
          <cell r="CW2844">
            <v>0</v>
          </cell>
        </row>
        <row r="2845">
          <cell r="B2845">
            <v>0</v>
          </cell>
          <cell r="O2845">
            <v>0</v>
          </cell>
          <cell r="P2845">
            <v>0</v>
          </cell>
          <cell r="S2845">
            <v>0</v>
          </cell>
          <cell r="V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N2845">
            <v>0</v>
          </cell>
          <cell r="AO2845">
            <v>0</v>
          </cell>
          <cell r="AP2845">
            <v>0</v>
          </cell>
          <cell r="BU2845">
            <v>0</v>
          </cell>
          <cell r="BV2845">
            <v>0</v>
          </cell>
          <cell r="BX2845">
            <v>0</v>
          </cell>
          <cell r="CV2845">
            <v>0</v>
          </cell>
          <cell r="CW2845">
            <v>0</v>
          </cell>
        </row>
        <row r="2846">
          <cell r="B2846">
            <v>0</v>
          </cell>
          <cell r="O2846">
            <v>0</v>
          </cell>
          <cell r="P2846">
            <v>0</v>
          </cell>
          <cell r="S2846">
            <v>0</v>
          </cell>
          <cell r="V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N2846">
            <v>0</v>
          </cell>
          <cell r="AO2846">
            <v>0</v>
          </cell>
          <cell r="AP2846">
            <v>0</v>
          </cell>
          <cell r="BU2846">
            <v>0</v>
          </cell>
          <cell r="BV2846">
            <v>0</v>
          </cell>
          <cell r="BX2846">
            <v>0</v>
          </cell>
          <cell r="CV2846">
            <v>0</v>
          </cell>
          <cell r="CW2846">
            <v>0</v>
          </cell>
        </row>
        <row r="2847">
          <cell r="B2847">
            <v>0</v>
          </cell>
          <cell r="O2847">
            <v>0</v>
          </cell>
          <cell r="P2847">
            <v>0</v>
          </cell>
          <cell r="S2847">
            <v>0</v>
          </cell>
          <cell r="V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N2847">
            <v>0</v>
          </cell>
          <cell r="AO2847">
            <v>0</v>
          </cell>
          <cell r="AP2847">
            <v>0</v>
          </cell>
          <cell r="BU2847">
            <v>0</v>
          </cell>
          <cell r="BV2847">
            <v>0</v>
          </cell>
          <cell r="BX2847">
            <v>0</v>
          </cell>
          <cell r="CV2847">
            <v>0</v>
          </cell>
          <cell r="CW2847">
            <v>0</v>
          </cell>
        </row>
        <row r="2848">
          <cell r="B2848">
            <v>0</v>
          </cell>
          <cell r="O2848">
            <v>0</v>
          </cell>
          <cell r="P2848">
            <v>0</v>
          </cell>
          <cell r="S2848">
            <v>0</v>
          </cell>
          <cell r="V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N2848">
            <v>0</v>
          </cell>
          <cell r="AO2848">
            <v>0</v>
          </cell>
          <cell r="AP2848">
            <v>0</v>
          </cell>
          <cell r="BU2848">
            <v>0</v>
          </cell>
          <cell r="BV2848">
            <v>0</v>
          </cell>
          <cell r="BX2848">
            <v>0</v>
          </cell>
          <cell r="CV2848">
            <v>0</v>
          </cell>
          <cell r="CW2848">
            <v>0</v>
          </cell>
        </row>
        <row r="2849">
          <cell r="B2849">
            <v>0</v>
          </cell>
          <cell r="O2849">
            <v>0</v>
          </cell>
          <cell r="P2849">
            <v>0</v>
          </cell>
          <cell r="S2849">
            <v>0</v>
          </cell>
          <cell r="V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N2849">
            <v>0</v>
          </cell>
          <cell r="AO2849">
            <v>0</v>
          </cell>
          <cell r="AP2849">
            <v>0</v>
          </cell>
          <cell r="BU2849">
            <v>0</v>
          </cell>
          <cell r="BV2849">
            <v>0</v>
          </cell>
          <cell r="BX2849">
            <v>0</v>
          </cell>
          <cell r="CV2849">
            <v>0</v>
          </cell>
          <cell r="CW2849">
            <v>0</v>
          </cell>
        </row>
        <row r="2850">
          <cell r="B2850">
            <v>0</v>
          </cell>
          <cell r="O2850">
            <v>0</v>
          </cell>
          <cell r="P2850">
            <v>0</v>
          </cell>
          <cell r="S2850">
            <v>0</v>
          </cell>
          <cell r="V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N2850">
            <v>0</v>
          </cell>
          <cell r="AO2850">
            <v>0</v>
          </cell>
          <cell r="AP2850">
            <v>0</v>
          </cell>
          <cell r="BU2850">
            <v>0</v>
          </cell>
          <cell r="BV2850">
            <v>0</v>
          </cell>
          <cell r="BX2850">
            <v>0</v>
          </cell>
          <cell r="CV2850">
            <v>0</v>
          </cell>
          <cell r="CW2850">
            <v>0</v>
          </cell>
        </row>
        <row r="2851">
          <cell r="B2851">
            <v>0</v>
          </cell>
          <cell r="O2851">
            <v>0</v>
          </cell>
          <cell r="P2851">
            <v>0</v>
          </cell>
          <cell r="S2851">
            <v>0</v>
          </cell>
          <cell r="V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N2851">
            <v>0</v>
          </cell>
          <cell r="AO2851">
            <v>0</v>
          </cell>
          <cell r="AP2851">
            <v>0</v>
          </cell>
          <cell r="BU2851">
            <v>0</v>
          </cell>
          <cell r="BV2851">
            <v>0</v>
          </cell>
          <cell r="BX2851">
            <v>0</v>
          </cell>
          <cell r="CV2851">
            <v>0</v>
          </cell>
          <cell r="CW2851">
            <v>0</v>
          </cell>
        </row>
        <row r="2852">
          <cell r="B2852">
            <v>0</v>
          </cell>
          <cell r="O2852">
            <v>0</v>
          </cell>
          <cell r="P2852">
            <v>0</v>
          </cell>
          <cell r="S2852">
            <v>0</v>
          </cell>
          <cell r="V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N2852">
            <v>0</v>
          </cell>
          <cell r="AO2852">
            <v>0</v>
          </cell>
          <cell r="AP2852">
            <v>0</v>
          </cell>
          <cell r="BU2852">
            <v>0</v>
          </cell>
          <cell r="BV2852">
            <v>0</v>
          </cell>
          <cell r="BX2852">
            <v>0</v>
          </cell>
          <cell r="CV2852">
            <v>0</v>
          </cell>
          <cell r="CW2852">
            <v>0</v>
          </cell>
        </row>
        <row r="2853">
          <cell r="B2853">
            <v>0</v>
          </cell>
          <cell r="O2853">
            <v>0</v>
          </cell>
          <cell r="P2853">
            <v>0</v>
          </cell>
          <cell r="S2853">
            <v>0</v>
          </cell>
          <cell r="V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N2853">
            <v>0</v>
          </cell>
          <cell r="AO2853">
            <v>0</v>
          </cell>
          <cell r="AP2853">
            <v>0</v>
          </cell>
          <cell r="BU2853">
            <v>0</v>
          </cell>
          <cell r="BV2853">
            <v>0</v>
          </cell>
          <cell r="BX2853">
            <v>0</v>
          </cell>
          <cell r="CV2853">
            <v>0</v>
          </cell>
          <cell r="CW2853">
            <v>0</v>
          </cell>
        </row>
        <row r="2854">
          <cell r="B2854">
            <v>0</v>
          </cell>
          <cell r="O2854">
            <v>0</v>
          </cell>
          <cell r="P2854">
            <v>0</v>
          </cell>
          <cell r="S2854">
            <v>0</v>
          </cell>
          <cell r="V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N2854">
            <v>0</v>
          </cell>
          <cell r="AO2854">
            <v>0</v>
          </cell>
          <cell r="AP2854">
            <v>0</v>
          </cell>
          <cell r="BU2854">
            <v>0</v>
          </cell>
          <cell r="BV2854">
            <v>0</v>
          </cell>
          <cell r="BX2854">
            <v>0</v>
          </cell>
          <cell r="CV2854">
            <v>0</v>
          </cell>
          <cell r="CW2854">
            <v>0</v>
          </cell>
        </row>
        <row r="2855">
          <cell r="B2855">
            <v>0</v>
          </cell>
          <cell r="O2855">
            <v>0</v>
          </cell>
          <cell r="P2855">
            <v>0</v>
          </cell>
          <cell r="S2855">
            <v>0</v>
          </cell>
          <cell r="V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N2855">
            <v>0</v>
          </cell>
          <cell r="AO2855">
            <v>0</v>
          </cell>
          <cell r="AP2855">
            <v>0</v>
          </cell>
          <cell r="BU2855">
            <v>0</v>
          </cell>
          <cell r="BV2855">
            <v>0</v>
          </cell>
          <cell r="BX2855">
            <v>0</v>
          </cell>
          <cell r="CV2855">
            <v>0</v>
          </cell>
          <cell r="CW2855">
            <v>0</v>
          </cell>
        </row>
        <row r="2856">
          <cell r="B2856">
            <v>0</v>
          </cell>
          <cell r="O2856">
            <v>0</v>
          </cell>
          <cell r="P2856">
            <v>0</v>
          </cell>
          <cell r="S2856">
            <v>0</v>
          </cell>
          <cell r="V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N2856">
            <v>0</v>
          </cell>
          <cell r="AO2856">
            <v>0</v>
          </cell>
          <cell r="AP2856">
            <v>0</v>
          </cell>
          <cell r="BU2856">
            <v>0</v>
          </cell>
          <cell r="BV2856">
            <v>0</v>
          </cell>
          <cell r="BX2856">
            <v>0</v>
          </cell>
          <cell r="CV2856">
            <v>0</v>
          </cell>
          <cell r="CW2856">
            <v>0</v>
          </cell>
        </row>
        <row r="2857">
          <cell r="B2857">
            <v>0</v>
          </cell>
          <cell r="O2857">
            <v>0</v>
          </cell>
          <cell r="P2857">
            <v>0</v>
          </cell>
          <cell r="S2857">
            <v>0</v>
          </cell>
          <cell r="V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N2857">
            <v>0</v>
          </cell>
          <cell r="AO2857">
            <v>0</v>
          </cell>
          <cell r="AP2857">
            <v>0</v>
          </cell>
          <cell r="BU2857">
            <v>0</v>
          </cell>
          <cell r="BV2857">
            <v>0</v>
          </cell>
          <cell r="BX2857">
            <v>0</v>
          </cell>
          <cell r="CV2857">
            <v>0</v>
          </cell>
          <cell r="CW2857">
            <v>0</v>
          </cell>
        </row>
        <row r="2858">
          <cell r="B2858">
            <v>0</v>
          </cell>
          <cell r="O2858">
            <v>0</v>
          </cell>
          <cell r="P2858">
            <v>0</v>
          </cell>
          <cell r="S2858">
            <v>0</v>
          </cell>
          <cell r="V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N2858">
            <v>0</v>
          </cell>
          <cell r="AO2858">
            <v>0</v>
          </cell>
          <cell r="AP2858">
            <v>0</v>
          </cell>
          <cell r="BU2858">
            <v>0</v>
          </cell>
          <cell r="BV2858">
            <v>0</v>
          </cell>
          <cell r="BX2858">
            <v>0</v>
          </cell>
          <cell r="CV2858">
            <v>0</v>
          </cell>
          <cell r="CW2858">
            <v>0</v>
          </cell>
        </row>
        <row r="2859">
          <cell r="B2859">
            <v>0</v>
          </cell>
          <cell r="O2859">
            <v>0</v>
          </cell>
          <cell r="P2859">
            <v>0</v>
          </cell>
          <cell r="S2859">
            <v>0</v>
          </cell>
          <cell r="V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N2859">
            <v>0</v>
          </cell>
          <cell r="AO2859">
            <v>0</v>
          </cell>
          <cell r="AP2859">
            <v>0</v>
          </cell>
          <cell r="BU2859">
            <v>0</v>
          </cell>
          <cell r="BV2859">
            <v>0</v>
          </cell>
          <cell r="BX2859">
            <v>0</v>
          </cell>
          <cell r="CV2859">
            <v>0</v>
          </cell>
          <cell r="CW2859">
            <v>0</v>
          </cell>
        </row>
        <row r="2860">
          <cell r="B2860">
            <v>0</v>
          </cell>
          <cell r="O2860">
            <v>0</v>
          </cell>
          <cell r="P2860">
            <v>0</v>
          </cell>
          <cell r="S2860">
            <v>0</v>
          </cell>
          <cell r="V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N2860">
            <v>0</v>
          </cell>
          <cell r="AO2860">
            <v>0</v>
          </cell>
          <cell r="AP2860">
            <v>0</v>
          </cell>
          <cell r="BU2860">
            <v>0</v>
          </cell>
          <cell r="BV2860">
            <v>0</v>
          </cell>
          <cell r="BX2860">
            <v>0</v>
          </cell>
          <cell r="CV2860">
            <v>0</v>
          </cell>
          <cell r="CW2860">
            <v>0</v>
          </cell>
        </row>
        <row r="2861">
          <cell r="B2861">
            <v>0</v>
          </cell>
          <cell r="O2861">
            <v>0</v>
          </cell>
          <cell r="P2861">
            <v>0</v>
          </cell>
          <cell r="S2861">
            <v>0</v>
          </cell>
          <cell r="V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N2861">
            <v>0</v>
          </cell>
          <cell r="AO2861">
            <v>0</v>
          </cell>
          <cell r="AP2861">
            <v>0</v>
          </cell>
          <cell r="BU2861">
            <v>0</v>
          </cell>
          <cell r="BV2861">
            <v>0</v>
          </cell>
          <cell r="BX2861">
            <v>0</v>
          </cell>
          <cell r="CV2861">
            <v>0</v>
          </cell>
          <cell r="CW2861">
            <v>0</v>
          </cell>
        </row>
        <row r="2862">
          <cell r="B2862">
            <v>0</v>
          </cell>
          <cell r="O2862">
            <v>0</v>
          </cell>
          <cell r="P2862">
            <v>0</v>
          </cell>
          <cell r="S2862">
            <v>0</v>
          </cell>
          <cell r="V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N2862">
            <v>0</v>
          </cell>
          <cell r="AO2862">
            <v>0</v>
          </cell>
          <cell r="AP2862">
            <v>0</v>
          </cell>
          <cell r="BU2862">
            <v>0</v>
          </cell>
          <cell r="BV2862">
            <v>0</v>
          </cell>
          <cell r="BX2862">
            <v>0</v>
          </cell>
          <cell r="CV2862">
            <v>0</v>
          </cell>
          <cell r="CW2862">
            <v>0</v>
          </cell>
        </row>
        <row r="2863">
          <cell r="B2863">
            <v>0</v>
          </cell>
          <cell r="O2863">
            <v>0</v>
          </cell>
          <cell r="P2863">
            <v>0</v>
          </cell>
          <cell r="S2863">
            <v>0</v>
          </cell>
          <cell r="V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N2863">
            <v>0</v>
          </cell>
          <cell r="AO2863">
            <v>0</v>
          </cell>
          <cell r="AP2863">
            <v>0</v>
          </cell>
          <cell r="BU2863">
            <v>0</v>
          </cell>
          <cell r="BV2863">
            <v>0</v>
          </cell>
          <cell r="BX2863">
            <v>0</v>
          </cell>
          <cell r="CV2863">
            <v>0</v>
          </cell>
          <cell r="CW2863">
            <v>0</v>
          </cell>
        </row>
        <row r="2864">
          <cell r="B2864">
            <v>0</v>
          </cell>
          <cell r="O2864">
            <v>0</v>
          </cell>
          <cell r="P2864">
            <v>0</v>
          </cell>
          <cell r="S2864">
            <v>0</v>
          </cell>
          <cell r="V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N2864">
            <v>0</v>
          </cell>
          <cell r="AO2864">
            <v>0</v>
          </cell>
          <cell r="AP2864">
            <v>0</v>
          </cell>
          <cell r="BU2864">
            <v>0</v>
          </cell>
          <cell r="BV2864">
            <v>0</v>
          </cell>
          <cell r="BX2864">
            <v>0</v>
          </cell>
          <cell r="CV2864">
            <v>0</v>
          </cell>
          <cell r="CW2864">
            <v>0</v>
          </cell>
        </row>
        <row r="2865">
          <cell r="B2865">
            <v>0</v>
          </cell>
          <cell r="O2865">
            <v>0</v>
          </cell>
          <cell r="P2865">
            <v>0</v>
          </cell>
          <cell r="S2865">
            <v>0</v>
          </cell>
          <cell r="V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N2865">
            <v>0</v>
          </cell>
          <cell r="AO2865">
            <v>0</v>
          </cell>
          <cell r="AP2865">
            <v>0</v>
          </cell>
          <cell r="BU2865">
            <v>0</v>
          </cell>
          <cell r="BV2865">
            <v>0</v>
          </cell>
          <cell r="BX2865">
            <v>0</v>
          </cell>
          <cell r="CV2865">
            <v>0</v>
          </cell>
          <cell r="CW2865">
            <v>0</v>
          </cell>
        </row>
        <row r="2866">
          <cell r="B2866">
            <v>0</v>
          </cell>
          <cell r="O2866">
            <v>0</v>
          </cell>
          <cell r="P2866">
            <v>0</v>
          </cell>
          <cell r="S2866">
            <v>0</v>
          </cell>
          <cell r="V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N2866">
            <v>0</v>
          </cell>
          <cell r="AO2866">
            <v>0</v>
          </cell>
          <cell r="AP2866">
            <v>0</v>
          </cell>
          <cell r="BU2866">
            <v>0</v>
          </cell>
          <cell r="BV2866">
            <v>0</v>
          </cell>
          <cell r="BX2866">
            <v>0</v>
          </cell>
          <cell r="CV2866">
            <v>0</v>
          </cell>
          <cell r="CW2866">
            <v>0</v>
          </cell>
        </row>
        <row r="2867">
          <cell r="B2867">
            <v>0</v>
          </cell>
          <cell r="O2867">
            <v>0</v>
          </cell>
          <cell r="P2867">
            <v>0</v>
          </cell>
          <cell r="S2867">
            <v>0</v>
          </cell>
          <cell r="V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N2867">
            <v>0</v>
          </cell>
          <cell r="AO2867">
            <v>0</v>
          </cell>
          <cell r="AP2867">
            <v>0</v>
          </cell>
          <cell r="BU2867">
            <v>0</v>
          </cell>
          <cell r="BV2867">
            <v>0</v>
          </cell>
          <cell r="BX2867">
            <v>0</v>
          </cell>
          <cell r="CV2867">
            <v>0</v>
          </cell>
          <cell r="CW2867">
            <v>0</v>
          </cell>
        </row>
        <row r="2868">
          <cell r="B2868">
            <v>0</v>
          </cell>
          <cell r="O2868">
            <v>0</v>
          </cell>
          <cell r="P2868">
            <v>0</v>
          </cell>
          <cell r="S2868">
            <v>0</v>
          </cell>
          <cell r="V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N2868">
            <v>0</v>
          </cell>
          <cell r="AO2868">
            <v>0</v>
          </cell>
          <cell r="AP2868">
            <v>0</v>
          </cell>
          <cell r="BU2868">
            <v>0</v>
          </cell>
          <cell r="BV2868">
            <v>0</v>
          </cell>
          <cell r="BX2868">
            <v>0</v>
          </cell>
          <cell r="CV2868">
            <v>0</v>
          </cell>
          <cell r="CW2868">
            <v>0</v>
          </cell>
        </row>
        <row r="2869">
          <cell r="B2869">
            <v>0</v>
          </cell>
          <cell r="O2869">
            <v>0</v>
          </cell>
          <cell r="P2869">
            <v>0</v>
          </cell>
          <cell r="S2869">
            <v>0</v>
          </cell>
          <cell r="V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N2869">
            <v>0</v>
          </cell>
          <cell r="AO2869">
            <v>0</v>
          </cell>
          <cell r="AP2869">
            <v>0</v>
          </cell>
          <cell r="BU2869">
            <v>0</v>
          </cell>
          <cell r="BV2869">
            <v>0</v>
          </cell>
          <cell r="BX2869">
            <v>0</v>
          </cell>
          <cell r="CV2869">
            <v>0</v>
          </cell>
          <cell r="CW2869">
            <v>0</v>
          </cell>
        </row>
        <row r="2870">
          <cell r="B2870">
            <v>0</v>
          </cell>
          <cell r="O2870">
            <v>0</v>
          </cell>
          <cell r="P2870">
            <v>0</v>
          </cell>
          <cell r="S2870">
            <v>0</v>
          </cell>
          <cell r="V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N2870">
            <v>0</v>
          </cell>
          <cell r="AO2870">
            <v>0</v>
          </cell>
          <cell r="AP2870">
            <v>0</v>
          </cell>
          <cell r="BU2870">
            <v>0</v>
          </cell>
          <cell r="BV2870">
            <v>0</v>
          </cell>
          <cell r="BX2870">
            <v>0</v>
          </cell>
          <cell r="CV2870">
            <v>0</v>
          </cell>
          <cell r="CW2870">
            <v>0</v>
          </cell>
        </row>
        <row r="2871">
          <cell r="B2871">
            <v>0</v>
          </cell>
          <cell r="O2871">
            <v>0</v>
          </cell>
          <cell r="P2871">
            <v>0</v>
          </cell>
          <cell r="S2871">
            <v>0</v>
          </cell>
          <cell r="V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N2871">
            <v>0</v>
          </cell>
          <cell r="AO2871">
            <v>0</v>
          </cell>
          <cell r="AP2871">
            <v>0</v>
          </cell>
          <cell r="BU2871">
            <v>0</v>
          </cell>
          <cell r="BV2871">
            <v>0</v>
          </cell>
          <cell r="BX2871">
            <v>0</v>
          </cell>
          <cell r="CV2871">
            <v>0</v>
          </cell>
          <cell r="CW2871">
            <v>0</v>
          </cell>
        </row>
        <row r="2872">
          <cell r="B2872">
            <v>0</v>
          </cell>
          <cell r="O2872">
            <v>0</v>
          </cell>
          <cell r="P2872">
            <v>0</v>
          </cell>
          <cell r="S2872">
            <v>0</v>
          </cell>
          <cell r="V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N2872">
            <v>0</v>
          </cell>
          <cell r="AO2872">
            <v>0</v>
          </cell>
          <cell r="AP2872">
            <v>0</v>
          </cell>
          <cell r="BU2872">
            <v>0</v>
          </cell>
          <cell r="BV2872">
            <v>0</v>
          </cell>
          <cell r="BX2872">
            <v>0</v>
          </cell>
          <cell r="CV2872">
            <v>0</v>
          </cell>
          <cell r="CW2872">
            <v>0</v>
          </cell>
        </row>
        <row r="2873">
          <cell r="B2873">
            <v>0</v>
          </cell>
          <cell r="O2873">
            <v>0</v>
          </cell>
          <cell r="P2873">
            <v>0</v>
          </cell>
          <cell r="S2873">
            <v>0</v>
          </cell>
          <cell r="V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N2873">
            <v>0</v>
          </cell>
          <cell r="AO2873">
            <v>0</v>
          </cell>
          <cell r="AP2873">
            <v>0</v>
          </cell>
          <cell r="BU2873">
            <v>0</v>
          </cell>
          <cell r="BV2873">
            <v>0</v>
          </cell>
          <cell r="BX2873">
            <v>0</v>
          </cell>
          <cell r="CV2873">
            <v>0</v>
          </cell>
          <cell r="CW2873">
            <v>0</v>
          </cell>
        </row>
        <row r="2874">
          <cell r="B2874">
            <v>0</v>
          </cell>
          <cell r="O2874">
            <v>0</v>
          </cell>
          <cell r="P2874">
            <v>0</v>
          </cell>
          <cell r="S2874">
            <v>0</v>
          </cell>
          <cell r="V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N2874">
            <v>0</v>
          </cell>
          <cell r="AO2874">
            <v>0</v>
          </cell>
          <cell r="AP2874">
            <v>0</v>
          </cell>
          <cell r="BU2874">
            <v>0</v>
          </cell>
          <cell r="BV2874">
            <v>0</v>
          </cell>
          <cell r="BX2874">
            <v>0</v>
          </cell>
          <cell r="CV2874">
            <v>0</v>
          </cell>
          <cell r="CW2874">
            <v>0</v>
          </cell>
        </row>
        <row r="2875">
          <cell r="B2875">
            <v>0</v>
          </cell>
          <cell r="O2875">
            <v>0</v>
          </cell>
          <cell r="P2875">
            <v>0</v>
          </cell>
          <cell r="S2875">
            <v>0</v>
          </cell>
          <cell r="V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N2875">
            <v>0</v>
          </cell>
          <cell r="AO2875">
            <v>0</v>
          </cell>
          <cell r="AP2875">
            <v>0</v>
          </cell>
          <cell r="BU2875">
            <v>0</v>
          </cell>
          <cell r="BV2875">
            <v>0</v>
          </cell>
          <cell r="BX2875">
            <v>0</v>
          </cell>
          <cell r="CV2875">
            <v>0</v>
          </cell>
          <cell r="CW2875">
            <v>0</v>
          </cell>
        </row>
        <row r="2876">
          <cell r="B2876">
            <v>0</v>
          </cell>
          <cell r="O2876">
            <v>0</v>
          </cell>
          <cell r="P2876">
            <v>0</v>
          </cell>
          <cell r="S2876">
            <v>0</v>
          </cell>
          <cell r="V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N2876">
            <v>0</v>
          </cell>
          <cell r="AO2876">
            <v>0</v>
          </cell>
          <cell r="AP2876">
            <v>0</v>
          </cell>
          <cell r="BU2876">
            <v>0</v>
          </cell>
          <cell r="BV2876">
            <v>0</v>
          </cell>
          <cell r="BX2876">
            <v>0</v>
          </cell>
          <cell r="CV2876">
            <v>0</v>
          </cell>
          <cell r="CW2876">
            <v>0</v>
          </cell>
        </row>
        <row r="2877">
          <cell r="B2877">
            <v>0</v>
          </cell>
          <cell r="O2877">
            <v>0</v>
          </cell>
          <cell r="P2877">
            <v>0</v>
          </cell>
          <cell r="S2877">
            <v>0</v>
          </cell>
          <cell r="V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N2877">
            <v>0</v>
          </cell>
          <cell r="AO2877">
            <v>0</v>
          </cell>
          <cell r="AP2877">
            <v>0</v>
          </cell>
          <cell r="BU2877">
            <v>0</v>
          </cell>
          <cell r="BV2877">
            <v>0</v>
          </cell>
          <cell r="BX2877">
            <v>0</v>
          </cell>
          <cell r="CV2877">
            <v>0</v>
          </cell>
          <cell r="CW2877">
            <v>0</v>
          </cell>
        </row>
        <row r="2878">
          <cell r="B2878">
            <v>0</v>
          </cell>
          <cell r="O2878">
            <v>0</v>
          </cell>
          <cell r="P2878">
            <v>0</v>
          </cell>
          <cell r="S2878">
            <v>0</v>
          </cell>
          <cell r="V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N2878">
            <v>0</v>
          </cell>
          <cell r="AO2878">
            <v>0</v>
          </cell>
          <cell r="AP2878">
            <v>0</v>
          </cell>
          <cell r="BU2878">
            <v>0</v>
          </cell>
          <cell r="BV2878">
            <v>0</v>
          </cell>
          <cell r="BX2878">
            <v>0</v>
          </cell>
          <cell r="CV2878">
            <v>0</v>
          </cell>
          <cell r="CW2878">
            <v>0</v>
          </cell>
        </row>
        <row r="2879">
          <cell r="B2879">
            <v>0</v>
          </cell>
          <cell r="O2879">
            <v>0</v>
          </cell>
          <cell r="P2879">
            <v>0</v>
          </cell>
          <cell r="S2879">
            <v>0</v>
          </cell>
          <cell r="V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N2879">
            <v>0</v>
          </cell>
          <cell r="AO2879">
            <v>0</v>
          </cell>
          <cell r="AP2879">
            <v>0</v>
          </cell>
          <cell r="BU2879">
            <v>0</v>
          </cell>
          <cell r="BV2879">
            <v>0</v>
          </cell>
          <cell r="BX2879">
            <v>0</v>
          </cell>
          <cell r="CV2879">
            <v>0</v>
          </cell>
          <cell r="CW2879">
            <v>0</v>
          </cell>
        </row>
        <row r="2880">
          <cell r="B2880">
            <v>0</v>
          </cell>
          <cell r="O2880">
            <v>0</v>
          </cell>
          <cell r="P2880">
            <v>0</v>
          </cell>
          <cell r="S2880">
            <v>0</v>
          </cell>
          <cell r="V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N2880">
            <v>0</v>
          </cell>
          <cell r="AO2880">
            <v>0</v>
          </cell>
          <cell r="AP2880">
            <v>0</v>
          </cell>
          <cell r="BU2880">
            <v>0</v>
          </cell>
          <cell r="BV2880">
            <v>0</v>
          </cell>
          <cell r="BX2880">
            <v>0</v>
          </cell>
          <cell r="CV2880">
            <v>0</v>
          </cell>
          <cell r="CW2880">
            <v>0</v>
          </cell>
        </row>
        <row r="2881">
          <cell r="B2881">
            <v>0</v>
          </cell>
          <cell r="O2881">
            <v>0</v>
          </cell>
          <cell r="P2881">
            <v>0</v>
          </cell>
          <cell r="S2881">
            <v>0</v>
          </cell>
          <cell r="V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N2881">
            <v>0</v>
          </cell>
          <cell r="AO2881">
            <v>0</v>
          </cell>
          <cell r="AP2881">
            <v>0</v>
          </cell>
          <cell r="BU2881">
            <v>0</v>
          </cell>
          <cell r="BV2881">
            <v>0</v>
          </cell>
          <cell r="BX2881">
            <v>0</v>
          </cell>
          <cell r="CV2881">
            <v>0</v>
          </cell>
          <cell r="CW2881">
            <v>0</v>
          </cell>
        </row>
        <row r="2882">
          <cell r="B2882">
            <v>0</v>
          </cell>
          <cell r="O2882">
            <v>0</v>
          </cell>
          <cell r="P2882">
            <v>0</v>
          </cell>
          <cell r="S2882">
            <v>0</v>
          </cell>
          <cell r="V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N2882">
            <v>0</v>
          </cell>
          <cell r="AO2882">
            <v>0</v>
          </cell>
          <cell r="AP2882">
            <v>0</v>
          </cell>
          <cell r="BU2882">
            <v>0</v>
          </cell>
          <cell r="BV2882">
            <v>0</v>
          </cell>
          <cell r="BX2882">
            <v>0</v>
          </cell>
          <cell r="CV2882">
            <v>0</v>
          </cell>
          <cell r="CW2882">
            <v>0</v>
          </cell>
        </row>
        <row r="2883">
          <cell r="B2883">
            <v>0</v>
          </cell>
          <cell r="O2883">
            <v>0</v>
          </cell>
          <cell r="P2883">
            <v>0</v>
          </cell>
          <cell r="S2883">
            <v>0</v>
          </cell>
          <cell r="V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N2883">
            <v>0</v>
          </cell>
          <cell r="AO2883">
            <v>0</v>
          </cell>
          <cell r="AP2883">
            <v>0</v>
          </cell>
          <cell r="BU2883">
            <v>0</v>
          </cell>
          <cell r="BV2883">
            <v>0</v>
          </cell>
          <cell r="BX2883">
            <v>0</v>
          </cell>
          <cell r="CV2883">
            <v>0</v>
          </cell>
          <cell r="CW2883">
            <v>0</v>
          </cell>
        </row>
        <row r="2884">
          <cell r="B2884">
            <v>0</v>
          </cell>
          <cell r="O2884">
            <v>0</v>
          </cell>
          <cell r="P2884">
            <v>0</v>
          </cell>
          <cell r="S2884">
            <v>0</v>
          </cell>
          <cell r="V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N2884">
            <v>0</v>
          </cell>
          <cell r="AO2884">
            <v>0</v>
          </cell>
          <cell r="AP2884">
            <v>0</v>
          </cell>
          <cell r="BU2884">
            <v>0</v>
          </cell>
          <cell r="BV2884">
            <v>0</v>
          </cell>
          <cell r="BX2884">
            <v>0</v>
          </cell>
          <cell r="CV2884">
            <v>0</v>
          </cell>
          <cell r="CW2884">
            <v>0</v>
          </cell>
        </row>
        <row r="2885">
          <cell r="B2885">
            <v>0</v>
          </cell>
          <cell r="O2885">
            <v>0</v>
          </cell>
          <cell r="P2885">
            <v>0</v>
          </cell>
          <cell r="S2885">
            <v>0</v>
          </cell>
          <cell r="V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N2885">
            <v>0</v>
          </cell>
          <cell r="AO2885">
            <v>0</v>
          </cell>
          <cell r="AP2885">
            <v>0</v>
          </cell>
          <cell r="BU2885">
            <v>0</v>
          </cell>
          <cell r="BV2885">
            <v>0</v>
          </cell>
          <cell r="BX2885">
            <v>0</v>
          </cell>
          <cell r="CV2885">
            <v>0</v>
          </cell>
          <cell r="CW2885">
            <v>0</v>
          </cell>
        </row>
        <row r="2886">
          <cell r="B2886">
            <v>0</v>
          </cell>
          <cell r="O2886">
            <v>0</v>
          </cell>
          <cell r="P2886">
            <v>0</v>
          </cell>
          <cell r="S2886">
            <v>0</v>
          </cell>
          <cell r="V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N2886">
            <v>0</v>
          </cell>
          <cell r="AO2886">
            <v>0</v>
          </cell>
          <cell r="AP2886">
            <v>0</v>
          </cell>
          <cell r="BU2886">
            <v>0</v>
          </cell>
          <cell r="BV2886">
            <v>0</v>
          </cell>
          <cell r="BX2886">
            <v>0</v>
          </cell>
          <cell r="CV2886">
            <v>0</v>
          </cell>
          <cell r="CW2886">
            <v>0</v>
          </cell>
        </row>
        <row r="2887">
          <cell r="B2887">
            <v>0</v>
          </cell>
          <cell r="O2887">
            <v>0</v>
          </cell>
          <cell r="P2887">
            <v>0</v>
          </cell>
          <cell r="S2887">
            <v>0</v>
          </cell>
          <cell r="V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N2887">
            <v>0</v>
          </cell>
          <cell r="AO2887">
            <v>0</v>
          </cell>
          <cell r="AP2887">
            <v>0</v>
          </cell>
          <cell r="BU2887">
            <v>0</v>
          </cell>
          <cell r="BV2887">
            <v>0</v>
          </cell>
          <cell r="BX2887">
            <v>0</v>
          </cell>
          <cell r="CV2887">
            <v>0</v>
          </cell>
          <cell r="CW2887">
            <v>0</v>
          </cell>
        </row>
        <row r="2888">
          <cell r="B2888">
            <v>0</v>
          </cell>
          <cell r="O2888">
            <v>0</v>
          </cell>
          <cell r="P2888">
            <v>0</v>
          </cell>
          <cell r="S2888">
            <v>0</v>
          </cell>
          <cell r="V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N2888">
            <v>0</v>
          </cell>
          <cell r="AO2888">
            <v>0</v>
          </cell>
          <cell r="AP2888">
            <v>0</v>
          </cell>
          <cell r="BU2888">
            <v>0</v>
          </cell>
          <cell r="BV2888">
            <v>0</v>
          </cell>
          <cell r="BX2888">
            <v>0</v>
          </cell>
          <cell r="CV2888">
            <v>0</v>
          </cell>
          <cell r="CW2888">
            <v>0</v>
          </cell>
        </row>
        <row r="2889">
          <cell r="B2889">
            <v>0</v>
          </cell>
          <cell r="O2889">
            <v>0</v>
          </cell>
          <cell r="P2889">
            <v>0</v>
          </cell>
          <cell r="S2889">
            <v>0</v>
          </cell>
          <cell r="V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N2889">
            <v>0</v>
          </cell>
          <cell r="AO2889">
            <v>0</v>
          </cell>
          <cell r="AP2889">
            <v>0</v>
          </cell>
          <cell r="BU2889">
            <v>0</v>
          </cell>
          <cell r="BV2889">
            <v>0</v>
          </cell>
          <cell r="BX2889">
            <v>0</v>
          </cell>
          <cell r="CV2889">
            <v>0</v>
          </cell>
          <cell r="CW2889">
            <v>0</v>
          </cell>
        </row>
        <row r="2890">
          <cell r="B2890">
            <v>0</v>
          </cell>
          <cell r="O2890">
            <v>0</v>
          </cell>
          <cell r="P2890">
            <v>0</v>
          </cell>
          <cell r="S2890">
            <v>0</v>
          </cell>
          <cell r="V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N2890">
            <v>0</v>
          </cell>
          <cell r="AO2890">
            <v>0</v>
          </cell>
          <cell r="AP2890">
            <v>0</v>
          </cell>
          <cell r="BU2890">
            <v>0</v>
          </cell>
          <cell r="BV2890">
            <v>0</v>
          </cell>
          <cell r="BX2890">
            <v>0</v>
          </cell>
          <cell r="CV2890">
            <v>0</v>
          </cell>
          <cell r="CW2890">
            <v>0</v>
          </cell>
        </row>
        <row r="2891">
          <cell r="B2891">
            <v>0</v>
          </cell>
          <cell r="O2891">
            <v>0</v>
          </cell>
          <cell r="P2891">
            <v>0</v>
          </cell>
          <cell r="S2891">
            <v>0</v>
          </cell>
          <cell r="V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N2891">
            <v>0</v>
          </cell>
          <cell r="AO2891">
            <v>0</v>
          </cell>
          <cell r="AP2891">
            <v>0</v>
          </cell>
          <cell r="BU2891">
            <v>0</v>
          </cell>
          <cell r="BV2891">
            <v>0</v>
          </cell>
          <cell r="BX2891">
            <v>0</v>
          </cell>
          <cell r="CV2891">
            <v>0</v>
          </cell>
          <cell r="CW2891">
            <v>0</v>
          </cell>
        </row>
        <row r="2892">
          <cell r="B2892">
            <v>0</v>
          </cell>
          <cell r="O2892">
            <v>0</v>
          </cell>
          <cell r="P2892">
            <v>0</v>
          </cell>
          <cell r="S2892">
            <v>0</v>
          </cell>
          <cell r="V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N2892">
            <v>0</v>
          </cell>
          <cell r="AO2892">
            <v>0</v>
          </cell>
          <cell r="AP2892">
            <v>0</v>
          </cell>
          <cell r="BU2892">
            <v>0</v>
          </cell>
          <cell r="BV2892">
            <v>0</v>
          </cell>
          <cell r="BX2892">
            <v>0</v>
          </cell>
          <cell r="CV2892">
            <v>0</v>
          </cell>
          <cell r="CW2892">
            <v>0</v>
          </cell>
        </row>
        <row r="2893">
          <cell r="B2893">
            <v>0</v>
          </cell>
          <cell r="O2893">
            <v>0</v>
          </cell>
          <cell r="P2893">
            <v>0</v>
          </cell>
          <cell r="S2893">
            <v>0</v>
          </cell>
          <cell r="V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N2893">
            <v>0</v>
          </cell>
          <cell r="AO2893">
            <v>0</v>
          </cell>
          <cell r="AP2893">
            <v>0</v>
          </cell>
          <cell r="BU2893">
            <v>0</v>
          </cell>
          <cell r="BV2893">
            <v>0</v>
          </cell>
          <cell r="BX2893">
            <v>0</v>
          </cell>
          <cell r="CV2893">
            <v>0</v>
          </cell>
          <cell r="CW2893">
            <v>0</v>
          </cell>
        </row>
        <row r="2894">
          <cell r="B2894">
            <v>0</v>
          </cell>
          <cell r="O2894">
            <v>0</v>
          </cell>
          <cell r="P2894">
            <v>0</v>
          </cell>
          <cell r="S2894">
            <v>0</v>
          </cell>
          <cell r="V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N2894">
            <v>0</v>
          </cell>
          <cell r="AO2894">
            <v>0</v>
          </cell>
          <cell r="AP2894">
            <v>0</v>
          </cell>
          <cell r="BU2894">
            <v>0</v>
          </cell>
          <cell r="BV2894">
            <v>0</v>
          </cell>
          <cell r="BX2894">
            <v>0</v>
          </cell>
          <cell r="CV2894">
            <v>0</v>
          </cell>
          <cell r="CW2894">
            <v>0</v>
          </cell>
        </row>
        <row r="2895">
          <cell r="B2895">
            <v>0</v>
          </cell>
          <cell r="O2895">
            <v>0</v>
          </cell>
          <cell r="P2895">
            <v>0</v>
          </cell>
          <cell r="S2895">
            <v>0</v>
          </cell>
          <cell r="V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N2895">
            <v>0</v>
          </cell>
          <cell r="AO2895">
            <v>0</v>
          </cell>
          <cell r="AP2895">
            <v>0</v>
          </cell>
          <cell r="BU2895">
            <v>0</v>
          </cell>
          <cell r="BV2895">
            <v>0</v>
          </cell>
          <cell r="BX2895">
            <v>0</v>
          </cell>
          <cell r="CV2895">
            <v>0</v>
          </cell>
          <cell r="CW2895">
            <v>0</v>
          </cell>
        </row>
        <row r="2896">
          <cell r="B2896">
            <v>0</v>
          </cell>
          <cell r="O2896">
            <v>0</v>
          </cell>
          <cell r="P2896">
            <v>0</v>
          </cell>
          <cell r="S2896">
            <v>0</v>
          </cell>
          <cell r="V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N2896">
            <v>0</v>
          </cell>
          <cell r="AO2896">
            <v>0</v>
          </cell>
          <cell r="AP2896">
            <v>0</v>
          </cell>
          <cell r="BU2896">
            <v>0</v>
          </cell>
          <cell r="BV2896">
            <v>0</v>
          </cell>
          <cell r="BX2896">
            <v>0</v>
          </cell>
          <cell r="CV2896">
            <v>0</v>
          </cell>
          <cell r="CW2896">
            <v>0</v>
          </cell>
        </row>
        <row r="2897">
          <cell r="B2897">
            <v>0</v>
          </cell>
          <cell r="O2897">
            <v>0</v>
          </cell>
          <cell r="P2897">
            <v>0</v>
          </cell>
          <cell r="S2897">
            <v>0</v>
          </cell>
          <cell r="V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N2897">
            <v>0</v>
          </cell>
          <cell r="AO2897">
            <v>0</v>
          </cell>
          <cell r="AP2897">
            <v>0</v>
          </cell>
          <cell r="BU2897">
            <v>0</v>
          </cell>
          <cell r="BV2897">
            <v>0</v>
          </cell>
          <cell r="BX2897">
            <v>0</v>
          </cell>
          <cell r="CV2897">
            <v>0</v>
          </cell>
          <cell r="CW2897">
            <v>0</v>
          </cell>
        </row>
        <row r="2898">
          <cell r="B2898">
            <v>0</v>
          </cell>
          <cell r="O2898">
            <v>0</v>
          </cell>
          <cell r="P2898">
            <v>0</v>
          </cell>
          <cell r="S2898">
            <v>0</v>
          </cell>
          <cell r="V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N2898">
            <v>0</v>
          </cell>
          <cell r="AO2898">
            <v>0</v>
          </cell>
          <cell r="AP2898">
            <v>0</v>
          </cell>
          <cell r="BU2898">
            <v>0</v>
          </cell>
          <cell r="BV2898">
            <v>0</v>
          </cell>
          <cell r="BX2898">
            <v>0</v>
          </cell>
          <cell r="CV2898">
            <v>0</v>
          </cell>
          <cell r="CW2898">
            <v>0</v>
          </cell>
        </row>
        <row r="2899">
          <cell r="B2899">
            <v>0</v>
          </cell>
          <cell r="O2899">
            <v>0</v>
          </cell>
          <cell r="P2899">
            <v>0</v>
          </cell>
          <cell r="S2899">
            <v>0</v>
          </cell>
          <cell r="V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N2899">
            <v>0</v>
          </cell>
          <cell r="AO2899">
            <v>0</v>
          </cell>
          <cell r="AP2899">
            <v>0</v>
          </cell>
          <cell r="BU2899">
            <v>0</v>
          </cell>
          <cell r="BV2899">
            <v>0</v>
          </cell>
          <cell r="BX2899">
            <v>0</v>
          </cell>
          <cell r="CV2899">
            <v>0</v>
          </cell>
          <cell r="CW2899">
            <v>0</v>
          </cell>
        </row>
        <row r="2900">
          <cell r="B2900">
            <v>0</v>
          </cell>
          <cell r="O2900">
            <v>0</v>
          </cell>
          <cell r="P2900">
            <v>0</v>
          </cell>
          <cell r="S2900">
            <v>0</v>
          </cell>
          <cell r="V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N2900">
            <v>0</v>
          </cell>
          <cell r="AO2900">
            <v>0</v>
          </cell>
          <cell r="AP2900">
            <v>0</v>
          </cell>
          <cell r="BU2900">
            <v>0</v>
          </cell>
          <cell r="BV2900">
            <v>0</v>
          </cell>
          <cell r="BX2900">
            <v>0</v>
          </cell>
          <cell r="CV2900">
            <v>0</v>
          </cell>
          <cell r="CW2900">
            <v>0</v>
          </cell>
        </row>
        <row r="2901">
          <cell r="B2901">
            <v>0</v>
          </cell>
          <cell r="O2901">
            <v>0</v>
          </cell>
          <cell r="P2901">
            <v>0</v>
          </cell>
          <cell r="S2901">
            <v>0</v>
          </cell>
          <cell r="V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N2901">
            <v>0</v>
          </cell>
          <cell r="AO2901">
            <v>0</v>
          </cell>
          <cell r="AP2901">
            <v>0</v>
          </cell>
          <cell r="BU2901">
            <v>0</v>
          </cell>
          <cell r="BV2901">
            <v>0</v>
          </cell>
          <cell r="BX2901">
            <v>0</v>
          </cell>
          <cell r="CV2901">
            <v>0</v>
          </cell>
          <cell r="CW2901">
            <v>0</v>
          </cell>
        </row>
        <row r="2902">
          <cell r="B2902">
            <v>0</v>
          </cell>
          <cell r="O2902">
            <v>0</v>
          </cell>
          <cell r="P2902">
            <v>0</v>
          </cell>
          <cell r="S2902">
            <v>0</v>
          </cell>
          <cell r="V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N2902">
            <v>0</v>
          </cell>
          <cell r="AO2902">
            <v>0</v>
          </cell>
          <cell r="AP2902">
            <v>0</v>
          </cell>
          <cell r="BU2902">
            <v>0</v>
          </cell>
          <cell r="BV2902">
            <v>0</v>
          </cell>
          <cell r="BX2902">
            <v>0</v>
          </cell>
          <cell r="CV2902">
            <v>0</v>
          </cell>
          <cell r="CW2902">
            <v>0</v>
          </cell>
        </row>
        <row r="2903">
          <cell r="B2903">
            <v>0</v>
          </cell>
          <cell r="O2903">
            <v>0</v>
          </cell>
          <cell r="P2903">
            <v>0</v>
          </cell>
          <cell r="S2903">
            <v>0</v>
          </cell>
          <cell r="V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N2903">
            <v>0</v>
          </cell>
          <cell r="AO2903">
            <v>0</v>
          </cell>
          <cell r="AP2903">
            <v>0</v>
          </cell>
          <cell r="BU2903">
            <v>0</v>
          </cell>
          <cell r="BV2903">
            <v>0</v>
          </cell>
          <cell r="BX2903">
            <v>0</v>
          </cell>
          <cell r="CV2903">
            <v>0</v>
          </cell>
          <cell r="CW2903">
            <v>0</v>
          </cell>
        </row>
        <row r="2904">
          <cell r="B2904">
            <v>0</v>
          </cell>
          <cell r="O2904">
            <v>0</v>
          </cell>
          <cell r="P2904">
            <v>0</v>
          </cell>
          <cell r="S2904">
            <v>0</v>
          </cell>
          <cell r="V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N2904">
            <v>0</v>
          </cell>
          <cell r="AO2904">
            <v>0</v>
          </cell>
          <cell r="AP2904">
            <v>0</v>
          </cell>
          <cell r="BU2904">
            <v>0</v>
          </cell>
          <cell r="BV2904">
            <v>0</v>
          </cell>
          <cell r="BX2904">
            <v>0</v>
          </cell>
          <cell r="CV2904">
            <v>0</v>
          </cell>
          <cell r="CW2904">
            <v>0</v>
          </cell>
        </row>
        <row r="2905">
          <cell r="B2905">
            <v>0</v>
          </cell>
          <cell r="O2905">
            <v>0</v>
          </cell>
          <cell r="P2905">
            <v>0</v>
          </cell>
          <cell r="S2905">
            <v>0</v>
          </cell>
          <cell r="V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N2905">
            <v>0</v>
          </cell>
          <cell r="AO2905">
            <v>0</v>
          </cell>
          <cell r="AP2905">
            <v>0</v>
          </cell>
          <cell r="BU2905">
            <v>0</v>
          </cell>
          <cell r="BV2905">
            <v>0</v>
          </cell>
          <cell r="BX2905">
            <v>0</v>
          </cell>
          <cell r="CV2905">
            <v>0</v>
          </cell>
          <cell r="CW2905">
            <v>0</v>
          </cell>
        </row>
        <row r="2906">
          <cell r="B2906">
            <v>0</v>
          </cell>
          <cell r="O2906">
            <v>0</v>
          </cell>
          <cell r="P2906">
            <v>0</v>
          </cell>
          <cell r="S2906">
            <v>0</v>
          </cell>
          <cell r="V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N2906">
            <v>0</v>
          </cell>
          <cell r="AO2906">
            <v>0</v>
          </cell>
          <cell r="AP2906">
            <v>0</v>
          </cell>
          <cell r="BU2906">
            <v>0</v>
          </cell>
          <cell r="BV2906">
            <v>0</v>
          </cell>
          <cell r="BX2906">
            <v>0</v>
          </cell>
          <cell r="CV2906">
            <v>0</v>
          </cell>
          <cell r="CW2906">
            <v>0</v>
          </cell>
        </row>
        <row r="2907">
          <cell r="B2907">
            <v>0</v>
          </cell>
          <cell r="O2907">
            <v>0</v>
          </cell>
          <cell r="P2907">
            <v>0</v>
          </cell>
          <cell r="S2907">
            <v>0</v>
          </cell>
          <cell r="V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N2907">
            <v>0</v>
          </cell>
          <cell r="AO2907">
            <v>0</v>
          </cell>
          <cell r="AP2907">
            <v>0</v>
          </cell>
          <cell r="BU2907">
            <v>0</v>
          </cell>
          <cell r="BV2907">
            <v>0</v>
          </cell>
          <cell r="BX2907">
            <v>0</v>
          </cell>
          <cell r="CV2907">
            <v>0</v>
          </cell>
          <cell r="CW2907">
            <v>0</v>
          </cell>
        </row>
        <row r="2908">
          <cell r="B2908">
            <v>0</v>
          </cell>
          <cell r="O2908">
            <v>0</v>
          </cell>
          <cell r="P2908">
            <v>0</v>
          </cell>
          <cell r="S2908">
            <v>0</v>
          </cell>
          <cell r="V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N2908">
            <v>0</v>
          </cell>
          <cell r="AO2908">
            <v>0</v>
          </cell>
          <cell r="AP2908">
            <v>0</v>
          </cell>
          <cell r="BU2908">
            <v>0</v>
          </cell>
          <cell r="BV2908">
            <v>0</v>
          </cell>
          <cell r="BX2908">
            <v>0</v>
          </cell>
          <cell r="CV2908">
            <v>0</v>
          </cell>
          <cell r="CW2908">
            <v>0</v>
          </cell>
        </row>
        <row r="2909">
          <cell r="B2909">
            <v>0</v>
          </cell>
          <cell r="O2909">
            <v>0</v>
          </cell>
          <cell r="P2909">
            <v>0</v>
          </cell>
          <cell r="S2909">
            <v>0</v>
          </cell>
          <cell r="V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N2909">
            <v>0</v>
          </cell>
          <cell r="AO2909">
            <v>0</v>
          </cell>
          <cell r="AP2909">
            <v>0</v>
          </cell>
          <cell r="BU2909">
            <v>0</v>
          </cell>
          <cell r="BV2909">
            <v>0</v>
          </cell>
          <cell r="BX2909">
            <v>0</v>
          </cell>
          <cell r="CV2909">
            <v>0</v>
          </cell>
          <cell r="CW2909">
            <v>0</v>
          </cell>
        </row>
        <row r="2910">
          <cell r="B2910">
            <v>0</v>
          </cell>
          <cell r="O2910">
            <v>0</v>
          </cell>
          <cell r="P2910">
            <v>0</v>
          </cell>
          <cell r="S2910">
            <v>0</v>
          </cell>
          <cell r="V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N2910">
            <v>0</v>
          </cell>
          <cell r="AO2910">
            <v>0</v>
          </cell>
          <cell r="AP2910">
            <v>0</v>
          </cell>
          <cell r="BU2910">
            <v>0</v>
          </cell>
          <cell r="BV2910">
            <v>0</v>
          </cell>
          <cell r="BX2910">
            <v>0</v>
          </cell>
          <cell r="CV2910">
            <v>0</v>
          </cell>
          <cell r="CW2910">
            <v>0</v>
          </cell>
        </row>
        <row r="2911">
          <cell r="B2911">
            <v>0</v>
          </cell>
          <cell r="O2911">
            <v>0</v>
          </cell>
          <cell r="P2911">
            <v>0</v>
          </cell>
          <cell r="S2911">
            <v>0</v>
          </cell>
          <cell r="V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N2911">
            <v>0</v>
          </cell>
          <cell r="AO2911">
            <v>0</v>
          </cell>
          <cell r="AP2911">
            <v>0</v>
          </cell>
          <cell r="BU2911">
            <v>0</v>
          </cell>
          <cell r="BV2911">
            <v>0</v>
          </cell>
          <cell r="BX2911">
            <v>0</v>
          </cell>
          <cell r="CV2911">
            <v>0</v>
          </cell>
          <cell r="CW2911">
            <v>0</v>
          </cell>
        </row>
        <row r="2912">
          <cell r="B2912">
            <v>0</v>
          </cell>
          <cell r="O2912">
            <v>0</v>
          </cell>
          <cell r="P2912">
            <v>0</v>
          </cell>
          <cell r="S2912">
            <v>0</v>
          </cell>
          <cell r="V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N2912">
            <v>0</v>
          </cell>
          <cell r="AO2912">
            <v>0</v>
          </cell>
          <cell r="AP2912">
            <v>0</v>
          </cell>
          <cell r="BU2912">
            <v>0</v>
          </cell>
          <cell r="BV2912">
            <v>0</v>
          </cell>
          <cell r="BX2912">
            <v>0</v>
          </cell>
          <cell r="CV2912">
            <v>0</v>
          </cell>
          <cell r="CW2912">
            <v>0</v>
          </cell>
        </row>
        <row r="2913">
          <cell r="B2913">
            <v>0</v>
          </cell>
          <cell r="O2913">
            <v>0</v>
          </cell>
          <cell r="P2913">
            <v>0</v>
          </cell>
          <cell r="S2913">
            <v>0</v>
          </cell>
          <cell r="V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N2913">
            <v>0</v>
          </cell>
          <cell r="AO2913">
            <v>0</v>
          </cell>
          <cell r="AP2913">
            <v>0</v>
          </cell>
          <cell r="BU2913">
            <v>0</v>
          </cell>
          <cell r="BV2913">
            <v>0</v>
          </cell>
          <cell r="BX2913">
            <v>0</v>
          </cell>
          <cell r="CV2913">
            <v>0</v>
          </cell>
          <cell r="CW2913">
            <v>0</v>
          </cell>
        </row>
        <row r="2914">
          <cell r="B2914">
            <v>0</v>
          </cell>
          <cell r="O2914">
            <v>0</v>
          </cell>
          <cell r="P2914">
            <v>0</v>
          </cell>
          <cell r="S2914">
            <v>0</v>
          </cell>
          <cell r="V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N2914">
            <v>0</v>
          </cell>
          <cell r="AO2914">
            <v>0</v>
          </cell>
          <cell r="AP2914">
            <v>0</v>
          </cell>
          <cell r="BU2914">
            <v>0</v>
          </cell>
          <cell r="BV2914">
            <v>0</v>
          </cell>
          <cell r="BX2914">
            <v>0</v>
          </cell>
          <cell r="CV2914">
            <v>0</v>
          </cell>
          <cell r="CW2914">
            <v>0</v>
          </cell>
        </row>
        <row r="2915">
          <cell r="B2915">
            <v>0</v>
          </cell>
          <cell r="O2915">
            <v>0</v>
          </cell>
          <cell r="P2915">
            <v>0</v>
          </cell>
          <cell r="S2915">
            <v>0</v>
          </cell>
          <cell r="V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N2915">
            <v>0</v>
          </cell>
          <cell r="AO2915">
            <v>0</v>
          </cell>
          <cell r="AP2915">
            <v>0</v>
          </cell>
          <cell r="BU2915">
            <v>0</v>
          </cell>
          <cell r="BV2915">
            <v>0</v>
          </cell>
          <cell r="BX2915">
            <v>0</v>
          </cell>
          <cell r="CV2915">
            <v>0</v>
          </cell>
          <cell r="CW2915">
            <v>0</v>
          </cell>
        </row>
        <row r="2916">
          <cell r="B2916">
            <v>0</v>
          </cell>
          <cell r="O2916">
            <v>0</v>
          </cell>
          <cell r="P2916">
            <v>0</v>
          </cell>
          <cell r="S2916">
            <v>0</v>
          </cell>
          <cell r="V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N2916">
            <v>0</v>
          </cell>
          <cell r="AO2916">
            <v>0</v>
          </cell>
          <cell r="AP2916">
            <v>0</v>
          </cell>
          <cell r="BU2916">
            <v>0</v>
          </cell>
          <cell r="BV2916">
            <v>0</v>
          </cell>
          <cell r="BX2916">
            <v>0</v>
          </cell>
          <cell r="CV2916">
            <v>0</v>
          </cell>
          <cell r="CW2916">
            <v>0</v>
          </cell>
        </row>
        <row r="2917">
          <cell r="B2917">
            <v>0</v>
          </cell>
          <cell r="O2917">
            <v>0</v>
          </cell>
          <cell r="P2917">
            <v>0</v>
          </cell>
          <cell r="S2917">
            <v>0</v>
          </cell>
          <cell r="V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N2917">
            <v>0</v>
          </cell>
          <cell r="AO2917">
            <v>0</v>
          </cell>
          <cell r="AP2917">
            <v>0</v>
          </cell>
          <cell r="BU2917">
            <v>0</v>
          </cell>
          <cell r="BV2917">
            <v>0</v>
          </cell>
          <cell r="BX2917">
            <v>0</v>
          </cell>
          <cell r="CV2917">
            <v>0</v>
          </cell>
          <cell r="CW2917">
            <v>0</v>
          </cell>
        </row>
        <row r="2918">
          <cell r="B2918">
            <v>0</v>
          </cell>
          <cell r="O2918">
            <v>0</v>
          </cell>
          <cell r="P2918">
            <v>0</v>
          </cell>
          <cell r="S2918">
            <v>0</v>
          </cell>
          <cell r="V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N2918">
            <v>0</v>
          </cell>
          <cell r="AO2918">
            <v>0</v>
          </cell>
          <cell r="AP2918">
            <v>0</v>
          </cell>
          <cell r="BU2918">
            <v>0</v>
          </cell>
          <cell r="BV2918">
            <v>0</v>
          </cell>
          <cell r="BX2918">
            <v>0</v>
          </cell>
          <cell r="CV2918">
            <v>0</v>
          </cell>
          <cell r="CW2918">
            <v>0</v>
          </cell>
        </row>
        <row r="2919">
          <cell r="B2919">
            <v>0</v>
          </cell>
          <cell r="O2919">
            <v>0</v>
          </cell>
          <cell r="P2919">
            <v>0</v>
          </cell>
          <cell r="S2919">
            <v>0</v>
          </cell>
          <cell r="V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N2919">
            <v>0</v>
          </cell>
          <cell r="AO2919">
            <v>0</v>
          </cell>
          <cell r="AP2919">
            <v>0</v>
          </cell>
          <cell r="BU2919">
            <v>0</v>
          </cell>
          <cell r="BV2919">
            <v>0</v>
          </cell>
          <cell r="BX2919">
            <v>0</v>
          </cell>
          <cell r="CV2919">
            <v>0</v>
          </cell>
          <cell r="CW2919">
            <v>0</v>
          </cell>
        </row>
        <row r="2920">
          <cell r="B2920">
            <v>0</v>
          </cell>
          <cell r="O2920">
            <v>0</v>
          </cell>
          <cell r="P2920">
            <v>0</v>
          </cell>
          <cell r="S2920">
            <v>0</v>
          </cell>
          <cell r="V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N2920">
            <v>0</v>
          </cell>
          <cell r="AO2920">
            <v>0</v>
          </cell>
          <cell r="AP2920">
            <v>0</v>
          </cell>
          <cell r="BU2920">
            <v>0</v>
          </cell>
          <cell r="BV2920">
            <v>0</v>
          </cell>
          <cell r="BX2920">
            <v>0</v>
          </cell>
          <cell r="CV2920">
            <v>0</v>
          </cell>
          <cell r="CW2920">
            <v>0</v>
          </cell>
        </row>
        <row r="2921">
          <cell r="B2921">
            <v>0</v>
          </cell>
          <cell r="O2921">
            <v>0</v>
          </cell>
          <cell r="P2921">
            <v>0</v>
          </cell>
          <cell r="S2921">
            <v>0</v>
          </cell>
          <cell r="V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N2921">
            <v>0</v>
          </cell>
          <cell r="AO2921">
            <v>0</v>
          </cell>
          <cell r="AP2921">
            <v>0</v>
          </cell>
          <cell r="BU2921">
            <v>0</v>
          </cell>
          <cell r="BV2921">
            <v>0</v>
          </cell>
          <cell r="BX2921">
            <v>0</v>
          </cell>
          <cell r="CV2921">
            <v>0</v>
          </cell>
          <cell r="CW2921">
            <v>0</v>
          </cell>
        </row>
        <row r="2922">
          <cell r="B2922">
            <v>0</v>
          </cell>
          <cell r="O2922">
            <v>0</v>
          </cell>
          <cell r="P2922">
            <v>0</v>
          </cell>
          <cell r="S2922">
            <v>0</v>
          </cell>
          <cell r="V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N2922">
            <v>0</v>
          </cell>
          <cell r="AO2922">
            <v>0</v>
          </cell>
          <cell r="AP2922">
            <v>0</v>
          </cell>
          <cell r="BU2922">
            <v>0</v>
          </cell>
          <cell r="BV2922">
            <v>0</v>
          </cell>
          <cell r="BX2922">
            <v>0</v>
          </cell>
          <cell r="CV2922">
            <v>0</v>
          </cell>
          <cell r="CW2922">
            <v>0</v>
          </cell>
        </row>
        <row r="2923">
          <cell r="B2923">
            <v>0</v>
          </cell>
          <cell r="O2923">
            <v>0</v>
          </cell>
          <cell r="P2923">
            <v>0</v>
          </cell>
          <cell r="S2923">
            <v>0</v>
          </cell>
          <cell r="V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N2923">
            <v>0</v>
          </cell>
          <cell r="AO2923">
            <v>0</v>
          </cell>
          <cell r="AP2923">
            <v>0</v>
          </cell>
          <cell r="BU2923">
            <v>0</v>
          </cell>
          <cell r="BV2923">
            <v>0</v>
          </cell>
          <cell r="BX2923">
            <v>0</v>
          </cell>
          <cell r="CV2923">
            <v>0</v>
          </cell>
          <cell r="CW2923">
            <v>0</v>
          </cell>
        </row>
        <row r="2924">
          <cell r="B2924">
            <v>0</v>
          </cell>
          <cell r="O2924">
            <v>0</v>
          </cell>
          <cell r="P2924">
            <v>0</v>
          </cell>
          <cell r="S2924">
            <v>0</v>
          </cell>
          <cell r="V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N2924">
            <v>0</v>
          </cell>
          <cell r="AO2924">
            <v>0</v>
          </cell>
          <cell r="AP2924">
            <v>0</v>
          </cell>
          <cell r="BU2924">
            <v>0</v>
          </cell>
          <cell r="BV2924">
            <v>0</v>
          </cell>
          <cell r="BX2924">
            <v>0</v>
          </cell>
          <cell r="CV2924">
            <v>0</v>
          </cell>
          <cell r="CW2924">
            <v>0</v>
          </cell>
        </row>
        <row r="2925">
          <cell r="B2925">
            <v>0</v>
          </cell>
          <cell r="O2925">
            <v>0</v>
          </cell>
          <cell r="P2925">
            <v>0</v>
          </cell>
          <cell r="S2925">
            <v>0</v>
          </cell>
          <cell r="V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N2925">
            <v>0</v>
          </cell>
          <cell r="AO2925">
            <v>0</v>
          </cell>
          <cell r="AP2925">
            <v>0</v>
          </cell>
          <cell r="BU2925">
            <v>0</v>
          </cell>
          <cell r="BV2925">
            <v>0</v>
          </cell>
          <cell r="BX2925">
            <v>0</v>
          </cell>
          <cell r="CV2925">
            <v>0</v>
          </cell>
          <cell r="CW2925">
            <v>0</v>
          </cell>
        </row>
        <row r="2926">
          <cell r="B2926">
            <v>0</v>
          </cell>
          <cell r="O2926">
            <v>0</v>
          </cell>
          <cell r="P2926">
            <v>0</v>
          </cell>
          <cell r="S2926">
            <v>0</v>
          </cell>
          <cell r="V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N2926">
            <v>0</v>
          </cell>
          <cell r="AO2926">
            <v>0</v>
          </cell>
          <cell r="AP2926">
            <v>0</v>
          </cell>
          <cell r="BU2926">
            <v>0</v>
          </cell>
          <cell r="BV2926">
            <v>0</v>
          </cell>
          <cell r="BX2926">
            <v>0</v>
          </cell>
          <cell r="CV2926">
            <v>0</v>
          </cell>
          <cell r="CW2926">
            <v>0</v>
          </cell>
        </row>
        <row r="2927">
          <cell r="B2927">
            <v>0</v>
          </cell>
          <cell r="O2927">
            <v>0</v>
          </cell>
          <cell r="P2927">
            <v>0</v>
          </cell>
          <cell r="S2927">
            <v>0</v>
          </cell>
          <cell r="V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N2927">
            <v>0</v>
          </cell>
          <cell r="AO2927">
            <v>0</v>
          </cell>
          <cell r="AP2927">
            <v>0</v>
          </cell>
          <cell r="BU2927">
            <v>0</v>
          </cell>
          <cell r="BV2927">
            <v>0</v>
          </cell>
          <cell r="BX2927">
            <v>0</v>
          </cell>
          <cell r="CV2927">
            <v>0</v>
          </cell>
          <cell r="CW2927">
            <v>0</v>
          </cell>
        </row>
        <row r="2928">
          <cell r="B2928">
            <v>0</v>
          </cell>
          <cell r="O2928">
            <v>0</v>
          </cell>
          <cell r="P2928">
            <v>0</v>
          </cell>
          <cell r="S2928">
            <v>0</v>
          </cell>
          <cell r="V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N2928">
            <v>0</v>
          </cell>
          <cell r="AO2928">
            <v>0</v>
          </cell>
          <cell r="AP2928">
            <v>0</v>
          </cell>
          <cell r="BU2928">
            <v>0</v>
          </cell>
          <cell r="BV2928">
            <v>0</v>
          </cell>
          <cell r="BX2928">
            <v>0</v>
          </cell>
          <cell r="CV2928">
            <v>0</v>
          </cell>
          <cell r="CW2928">
            <v>0</v>
          </cell>
        </row>
        <row r="2929">
          <cell r="B2929">
            <v>0</v>
          </cell>
          <cell r="O2929">
            <v>0</v>
          </cell>
          <cell r="P2929">
            <v>0</v>
          </cell>
          <cell r="S2929">
            <v>0</v>
          </cell>
          <cell r="V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N2929">
            <v>0</v>
          </cell>
          <cell r="AO2929">
            <v>0</v>
          </cell>
          <cell r="AP2929">
            <v>0</v>
          </cell>
          <cell r="BU2929">
            <v>0</v>
          </cell>
          <cell r="BV2929">
            <v>0</v>
          </cell>
          <cell r="BX2929">
            <v>0</v>
          </cell>
          <cell r="CV2929">
            <v>0</v>
          </cell>
          <cell r="CW2929">
            <v>0</v>
          </cell>
        </row>
        <row r="2930">
          <cell r="B2930">
            <v>0</v>
          </cell>
          <cell r="O2930">
            <v>0</v>
          </cell>
          <cell r="P2930">
            <v>0</v>
          </cell>
          <cell r="S2930">
            <v>0</v>
          </cell>
          <cell r="V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N2930">
            <v>0</v>
          </cell>
          <cell r="AO2930">
            <v>0</v>
          </cell>
          <cell r="AP2930">
            <v>0</v>
          </cell>
          <cell r="BU2930">
            <v>0</v>
          </cell>
          <cell r="BV2930">
            <v>0</v>
          </cell>
          <cell r="BX2930">
            <v>0</v>
          </cell>
          <cell r="CV2930">
            <v>0</v>
          </cell>
          <cell r="CW2930">
            <v>0</v>
          </cell>
        </row>
        <row r="2931">
          <cell r="B2931">
            <v>0</v>
          </cell>
          <cell r="O2931">
            <v>0</v>
          </cell>
          <cell r="P2931">
            <v>0</v>
          </cell>
          <cell r="S2931">
            <v>0</v>
          </cell>
          <cell r="V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N2931">
            <v>0</v>
          </cell>
          <cell r="AO2931">
            <v>0</v>
          </cell>
          <cell r="AP2931">
            <v>0</v>
          </cell>
          <cell r="BU2931">
            <v>0</v>
          </cell>
          <cell r="BV2931">
            <v>0</v>
          </cell>
          <cell r="BX2931">
            <v>0</v>
          </cell>
          <cell r="CV2931">
            <v>0</v>
          </cell>
          <cell r="CW2931">
            <v>0</v>
          </cell>
        </row>
        <row r="2932">
          <cell r="B2932">
            <v>0</v>
          </cell>
          <cell r="O2932">
            <v>0</v>
          </cell>
          <cell r="P2932">
            <v>0</v>
          </cell>
          <cell r="S2932">
            <v>0</v>
          </cell>
          <cell r="V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N2932">
            <v>0</v>
          </cell>
          <cell r="AO2932">
            <v>0</v>
          </cell>
          <cell r="AP2932">
            <v>0</v>
          </cell>
          <cell r="BU2932">
            <v>0</v>
          </cell>
          <cell r="BV2932">
            <v>0</v>
          </cell>
          <cell r="BX2932">
            <v>0</v>
          </cell>
          <cell r="CV2932">
            <v>0</v>
          </cell>
          <cell r="CW2932">
            <v>0</v>
          </cell>
        </row>
        <row r="2933">
          <cell r="B2933">
            <v>0</v>
          </cell>
          <cell r="O2933">
            <v>0</v>
          </cell>
          <cell r="P2933">
            <v>0</v>
          </cell>
          <cell r="S2933">
            <v>0</v>
          </cell>
          <cell r="V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N2933">
            <v>0</v>
          </cell>
          <cell r="AO2933">
            <v>0</v>
          </cell>
          <cell r="AP2933">
            <v>0</v>
          </cell>
          <cell r="BU2933">
            <v>0</v>
          </cell>
          <cell r="BV2933">
            <v>0</v>
          </cell>
          <cell r="BX2933">
            <v>0</v>
          </cell>
          <cell r="CV2933">
            <v>0</v>
          </cell>
          <cell r="CW2933">
            <v>0</v>
          </cell>
        </row>
        <row r="2934">
          <cell r="B2934">
            <v>0</v>
          </cell>
          <cell r="O2934">
            <v>0</v>
          </cell>
          <cell r="P2934">
            <v>0</v>
          </cell>
          <cell r="S2934">
            <v>0</v>
          </cell>
          <cell r="V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N2934">
            <v>0</v>
          </cell>
          <cell r="AO2934">
            <v>0</v>
          </cell>
          <cell r="AP2934">
            <v>0</v>
          </cell>
          <cell r="BU2934">
            <v>0</v>
          </cell>
          <cell r="BV2934">
            <v>0</v>
          </cell>
          <cell r="BX2934">
            <v>0</v>
          </cell>
          <cell r="CV2934">
            <v>0</v>
          </cell>
          <cell r="CW2934">
            <v>0</v>
          </cell>
        </row>
        <row r="2935">
          <cell r="B2935">
            <v>0</v>
          </cell>
          <cell r="O2935">
            <v>0</v>
          </cell>
          <cell r="P2935">
            <v>0</v>
          </cell>
          <cell r="S2935">
            <v>0</v>
          </cell>
          <cell r="V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N2935">
            <v>0</v>
          </cell>
          <cell r="AO2935">
            <v>0</v>
          </cell>
          <cell r="AP2935">
            <v>0</v>
          </cell>
          <cell r="BU2935">
            <v>0</v>
          </cell>
          <cell r="BV2935">
            <v>0</v>
          </cell>
          <cell r="BX2935">
            <v>0</v>
          </cell>
          <cell r="CV2935">
            <v>0</v>
          </cell>
          <cell r="CW2935">
            <v>0</v>
          </cell>
        </row>
        <row r="2936">
          <cell r="B2936">
            <v>0</v>
          </cell>
          <cell r="O2936">
            <v>0</v>
          </cell>
          <cell r="P2936">
            <v>0</v>
          </cell>
          <cell r="S2936">
            <v>0</v>
          </cell>
          <cell r="V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N2936">
            <v>0</v>
          </cell>
          <cell r="AO2936">
            <v>0</v>
          </cell>
          <cell r="AP2936">
            <v>0</v>
          </cell>
          <cell r="BU2936">
            <v>0</v>
          </cell>
          <cell r="BV2936">
            <v>0</v>
          </cell>
          <cell r="BX2936">
            <v>0</v>
          </cell>
          <cell r="CV2936">
            <v>0</v>
          </cell>
          <cell r="CW2936">
            <v>0</v>
          </cell>
        </row>
        <row r="2937">
          <cell r="B2937">
            <v>0</v>
          </cell>
          <cell r="O2937">
            <v>0</v>
          </cell>
          <cell r="P2937">
            <v>0</v>
          </cell>
          <cell r="S2937">
            <v>0</v>
          </cell>
          <cell r="V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N2937">
            <v>0</v>
          </cell>
          <cell r="AO2937">
            <v>0</v>
          </cell>
          <cell r="AP2937">
            <v>0</v>
          </cell>
          <cell r="BU2937">
            <v>0</v>
          </cell>
          <cell r="BV2937">
            <v>0</v>
          </cell>
          <cell r="BX2937">
            <v>0</v>
          </cell>
          <cell r="CV2937">
            <v>0</v>
          </cell>
          <cell r="CW2937">
            <v>0</v>
          </cell>
        </row>
        <row r="2938">
          <cell r="B2938">
            <v>0</v>
          </cell>
          <cell r="O2938">
            <v>0</v>
          </cell>
          <cell r="P2938">
            <v>0</v>
          </cell>
          <cell r="S2938">
            <v>0</v>
          </cell>
          <cell r="V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N2938">
            <v>0</v>
          </cell>
          <cell r="AO2938">
            <v>0</v>
          </cell>
          <cell r="AP2938">
            <v>0</v>
          </cell>
          <cell r="BU2938">
            <v>0</v>
          </cell>
          <cell r="BV2938">
            <v>0</v>
          </cell>
          <cell r="BX2938">
            <v>0</v>
          </cell>
          <cell r="CV2938">
            <v>0</v>
          </cell>
          <cell r="CW2938">
            <v>0</v>
          </cell>
        </row>
        <row r="2939">
          <cell r="B2939">
            <v>0</v>
          </cell>
          <cell r="O2939">
            <v>0</v>
          </cell>
          <cell r="P2939">
            <v>0</v>
          </cell>
          <cell r="S2939">
            <v>0</v>
          </cell>
          <cell r="V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N2939">
            <v>0</v>
          </cell>
          <cell r="AO2939">
            <v>0</v>
          </cell>
          <cell r="AP2939">
            <v>0</v>
          </cell>
          <cell r="BU2939">
            <v>0</v>
          </cell>
          <cell r="BV2939">
            <v>0</v>
          </cell>
          <cell r="BX2939">
            <v>0</v>
          </cell>
          <cell r="CV2939">
            <v>0</v>
          </cell>
          <cell r="CW2939">
            <v>0</v>
          </cell>
        </row>
        <row r="2940">
          <cell r="B2940">
            <v>0</v>
          </cell>
          <cell r="O2940">
            <v>0</v>
          </cell>
          <cell r="P2940">
            <v>0</v>
          </cell>
          <cell r="S2940">
            <v>0</v>
          </cell>
          <cell r="V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N2940">
            <v>0</v>
          </cell>
          <cell r="AO2940">
            <v>0</v>
          </cell>
          <cell r="AP2940">
            <v>0</v>
          </cell>
          <cell r="BU2940">
            <v>0</v>
          </cell>
          <cell r="BV2940">
            <v>0</v>
          </cell>
          <cell r="BX2940">
            <v>0</v>
          </cell>
          <cell r="CV2940">
            <v>0</v>
          </cell>
          <cell r="CW2940">
            <v>0</v>
          </cell>
        </row>
        <row r="2941">
          <cell r="B2941">
            <v>0</v>
          </cell>
          <cell r="O2941">
            <v>0</v>
          </cell>
          <cell r="P2941">
            <v>0</v>
          </cell>
          <cell r="S2941">
            <v>0</v>
          </cell>
          <cell r="V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N2941">
            <v>0</v>
          </cell>
          <cell r="AO2941">
            <v>0</v>
          </cell>
          <cell r="AP2941">
            <v>0</v>
          </cell>
          <cell r="BU2941">
            <v>0</v>
          </cell>
          <cell r="BV2941">
            <v>0</v>
          </cell>
          <cell r="BX2941">
            <v>0</v>
          </cell>
          <cell r="CV2941">
            <v>0</v>
          </cell>
          <cell r="CW2941">
            <v>0</v>
          </cell>
        </row>
        <row r="2942">
          <cell r="B2942">
            <v>0</v>
          </cell>
          <cell r="O2942">
            <v>0</v>
          </cell>
          <cell r="P2942">
            <v>0</v>
          </cell>
          <cell r="S2942">
            <v>0</v>
          </cell>
          <cell r="V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N2942">
            <v>0</v>
          </cell>
          <cell r="AO2942">
            <v>0</v>
          </cell>
          <cell r="AP2942">
            <v>0</v>
          </cell>
          <cell r="BU2942">
            <v>0</v>
          </cell>
          <cell r="BV2942">
            <v>0</v>
          </cell>
          <cell r="BX2942">
            <v>0</v>
          </cell>
          <cell r="CV2942">
            <v>0</v>
          </cell>
          <cell r="CW2942">
            <v>0</v>
          </cell>
        </row>
        <row r="2943">
          <cell r="B2943">
            <v>0</v>
          </cell>
          <cell r="O2943">
            <v>0</v>
          </cell>
          <cell r="P2943">
            <v>0</v>
          </cell>
          <cell r="S2943">
            <v>0</v>
          </cell>
          <cell r="V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N2943">
            <v>0</v>
          </cell>
          <cell r="AO2943">
            <v>0</v>
          </cell>
          <cell r="AP2943">
            <v>0</v>
          </cell>
          <cell r="BU2943">
            <v>0</v>
          </cell>
          <cell r="BV2943">
            <v>0</v>
          </cell>
          <cell r="BX2943">
            <v>0</v>
          </cell>
          <cell r="CV2943">
            <v>0</v>
          </cell>
          <cell r="CW2943">
            <v>0</v>
          </cell>
        </row>
        <row r="2944">
          <cell r="B2944">
            <v>0</v>
          </cell>
          <cell r="O2944">
            <v>0</v>
          </cell>
          <cell r="P2944">
            <v>0</v>
          </cell>
          <cell r="S2944">
            <v>0</v>
          </cell>
          <cell r="V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N2944">
            <v>0</v>
          </cell>
          <cell r="AO2944">
            <v>0</v>
          </cell>
          <cell r="AP2944">
            <v>0</v>
          </cell>
          <cell r="BU2944">
            <v>0</v>
          </cell>
          <cell r="BV2944">
            <v>0</v>
          </cell>
          <cell r="BX2944">
            <v>0</v>
          </cell>
          <cell r="CV2944">
            <v>0</v>
          </cell>
          <cell r="CW2944">
            <v>0</v>
          </cell>
        </row>
        <row r="2945">
          <cell r="B2945">
            <v>0</v>
          </cell>
          <cell r="O2945">
            <v>0</v>
          </cell>
          <cell r="P2945">
            <v>0</v>
          </cell>
          <cell r="S2945">
            <v>0</v>
          </cell>
          <cell r="V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N2945">
            <v>0</v>
          </cell>
          <cell r="AO2945">
            <v>0</v>
          </cell>
          <cell r="AP2945">
            <v>0</v>
          </cell>
          <cell r="BU2945">
            <v>0</v>
          </cell>
          <cell r="BV2945">
            <v>0</v>
          </cell>
          <cell r="BX2945">
            <v>0</v>
          </cell>
          <cell r="CV2945">
            <v>0</v>
          </cell>
          <cell r="CW2945">
            <v>0</v>
          </cell>
        </row>
        <row r="2946">
          <cell r="B2946">
            <v>0</v>
          </cell>
          <cell r="O2946">
            <v>0</v>
          </cell>
          <cell r="P2946">
            <v>0</v>
          </cell>
          <cell r="S2946">
            <v>0</v>
          </cell>
          <cell r="V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N2946">
            <v>0</v>
          </cell>
          <cell r="AO2946">
            <v>0</v>
          </cell>
          <cell r="AP2946">
            <v>0</v>
          </cell>
          <cell r="BU2946">
            <v>0</v>
          </cell>
          <cell r="BV2946">
            <v>0</v>
          </cell>
          <cell r="BX2946">
            <v>0</v>
          </cell>
          <cell r="CV2946">
            <v>0</v>
          </cell>
          <cell r="CW2946">
            <v>0</v>
          </cell>
        </row>
        <row r="2947">
          <cell r="B2947">
            <v>0</v>
          </cell>
          <cell r="O2947">
            <v>0</v>
          </cell>
          <cell r="P2947">
            <v>0</v>
          </cell>
          <cell r="S2947">
            <v>0</v>
          </cell>
          <cell r="V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N2947">
            <v>0</v>
          </cell>
          <cell r="AO2947">
            <v>0</v>
          </cell>
          <cell r="AP2947">
            <v>0</v>
          </cell>
          <cell r="BU2947">
            <v>0</v>
          </cell>
          <cell r="BV2947">
            <v>0</v>
          </cell>
          <cell r="BX2947">
            <v>0</v>
          </cell>
          <cell r="CV2947">
            <v>0</v>
          </cell>
          <cell r="CW2947">
            <v>0</v>
          </cell>
        </row>
        <row r="2948">
          <cell r="B2948">
            <v>0</v>
          </cell>
          <cell r="O2948">
            <v>0</v>
          </cell>
          <cell r="P2948">
            <v>0</v>
          </cell>
          <cell r="S2948">
            <v>0</v>
          </cell>
          <cell r="V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N2948">
            <v>0</v>
          </cell>
          <cell r="AO2948">
            <v>0</v>
          </cell>
          <cell r="AP2948">
            <v>0</v>
          </cell>
          <cell r="BU2948">
            <v>0</v>
          </cell>
          <cell r="BV2948">
            <v>0</v>
          </cell>
          <cell r="BX2948">
            <v>0</v>
          </cell>
          <cell r="CV2948">
            <v>0</v>
          </cell>
          <cell r="CW2948">
            <v>0</v>
          </cell>
        </row>
        <row r="2949">
          <cell r="B2949">
            <v>0</v>
          </cell>
          <cell r="O2949">
            <v>0</v>
          </cell>
          <cell r="P2949">
            <v>0</v>
          </cell>
          <cell r="S2949">
            <v>0</v>
          </cell>
          <cell r="V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N2949">
            <v>0</v>
          </cell>
          <cell r="AO2949">
            <v>0</v>
          </cell>
          <cell r="AP2949">
            <v>0</v>
          </cell>
          <cell r="BU2949">
            <v>0</v>
          </cell>
          <cell r="BV2949">
            <v>0</v>
          </cell>
          <cell r="BX2949">
            <v>0</v>
          </cell>
          <cell r="CV2949">
            <v>0</v>
          </cell>
          <cell r="CW2949">
            <v>0</v>
          </cell>
        </row>
        <row r="2950">
          <cell r="B2950">
            <v>0</v>
          </cell>
          <cell r="O2950">
            <v>0</v>
          </cell>
          <cell r="P2950">
            <v>0</v>
          </cell>
          <cell r="S2950">
            <v>0</v>
          </cell>
          <cell r="V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N2950">
            <v>0</v>
          </cell>
          <cell r="AO2950">
            <v>0</v>
          </cell>
          <cell r="AP2950">
            <v>0</v>
          </cell>
          <cell r="BU2950">
            <v>0</v>
          </cell>
          <cell r="BV2950">
            <v>0</v>
          </cell>
          <cell r="BX2950">
            <v>0</v>
          </cell>
          <cell r="CV2950">
            <v>0</v>
          </cell>
          <cell r="CW2950">
            <v>0</v>
          </cell>
        </row>
        <row r="2951">
          <cell r="B2951">
            <v>0</v>
          </cell>
          <cell r="O2951">
            <v>0</v>
          </cell>
          <cell r="P2951">
            <v>0</v>
          </cell>
          <cell r="S2951">
            <v>0</v>
          </cell>
          <cell r="V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N2951">
            <v>0</v>
          </cell>
          <cell r="AO2951">
            <v>0</v>
          </cell>
          <cell r="AP2951">
            <v>0</v>
          </cell>
          <cell r="BU2951">
            <v>0</v>
          </cell>
          <cell r="BV2951">
            <v>0</v>
          </cell>
          <cell r="BX2951">
            <v>0</v>
          </cell>
          <cell r="CV2951">
            <v>0</v>
          </cell>
          <cell r="CW2951">
            <v>0</v>
          </cell>
        </row>
        <row r="2952">
          <cell r="B2952">
            <v>0</v>
          </cell>
          <cell r="O2952">
            <v>0</v>
          </cell>
          <cell r="P2952">
            <v>0</v>
          </cell>
          <cell r="S2952">
            <v>0</v>
          </cell>
          <cell r="V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N2952">
            <v>0</v>
          </cell>
          <cell r="AO2952">
            <v>0</v>
          </cell>
          <cell r="AP2952">
            <v>0</v>
          </cell>
          <cell r="BU2952">
            <v>0</v>
          </cell>
          <cell r="BV2952">
            <v>0</v>
          </cell>
          <cell r="BX2952">
            <v>0</v>
          </cell>
          <cell r="CV2952">
            <v>0</v>
          </cell>
          <cell r="CW2952">
            <v>0</v>
          </cell>
        </row>
        <row r="2953">
          <cell r="B2953">
            <v>0</v>
          </cell>
          <cell r="O2953">
            <v>0</v>
          </cell>
          <cell r="P2953">
            <v>0</v>
          </cell>
          <cell r="S2953">
            <v>0</v>
          </cell>
          <cell r="V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N2953">
            <v>0</v>
          </cell>
          <cell r="AO2953">
            <v>0</v>
          </cell>
          <cell r="AP2953">
            <v>0</v>
          </cell>
          <cell r="BU2953">
            <v>0</v>
          </cell>
          <cell r="BV2953">
            <v>0</v>
          </cell>
          <cell r="BX2953">
            <v>0</v>
          </cell>
          <cell r="CV2953">
            <v>0</v>
          </cell>
          <cell r="CW2953">
            <v>0</v>
          </cell>
        </row>
        <row r="2954">
          <cell r="B2954">
            <v>0</v>
          </cell>
          <cell r="O2954">
            <v>0</v>
          </cell>
          <cell r="P2954">
            <v>0</v>
          </cell>
          <cell r="S2954">
            <v>0</v>
          </cell>
          <cell r="V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N2954">
            <v>0</v>
          </cell>
          <cell r="AO2954">
            <v>0</v>
          </cell>
          <cell r="AP2954">
            <v>0</v>
          </cell>
          <cell r="BU2954">
            <v>0</v>
          </cell>
          <cell r="BV2954">
            <v>0</v>
          </cell>
          <cell r="BX2954">
            <v>0</v>
          </cell>
          <cell r="CV2954">
            <v>0</v>
          </cell>
          <cell r="CW2954">
            <v>0</v>
          </cell>
        </row>
        <row r="2955">
          <cell r="B2955">
            <v>0</v>
          </cell>
          <cell r="O2955">
            <v>0</v>
          </cell>
          <cell r="P2955">
            <v>0</v>
          </cell>
          <cell r="S2955">
            <v>0</v>
          </cell>
          <cell r="V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N2955">
            <v>0</v>
          </cell>
          <cell r="AO2955">
            <v>0</v>
          </cell>
          <cell r="AP2955">
            <v>0</v>
          </cell>
          <cell r="BU2955">
            <v>0</v>
          </cell>
          <cell r="BV2955">
            <v>0</v>
          </cell>
          <cell r="BX2955">
            <v>0</v>
          </cell>
          <cell r="CV2955">
            <v>0</v>
          </cell>
          <cell r="CW2955">
            <v>0</v>
          </cell>
        </row>
        <row r="2956">
          <cell r="B2956">
            <v>0</v>
          </cell>
          <cell r="O2956">
            <v>0</v>
          </cell>
          <cell r="P2956">
            <v>0</v>
          </cell>
          <cell r="S2956">
            <v>0</v>
          </cell>
          <cell r="V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N2956">
            <v>0</v>
          </cell>
          <cell r="AO2956">
            <v>0</v>
          </cell>
          <cell r="AP2956">
            <v>0</v>
          </cell>
          <cell r="BU2956">
            <v>0</v>
          </cell>
          <cell r="BV2956">
            <v>0</v>
          </cell>
          <cell r="BX2956">
            <v>0</v>
          </cell>
          <cell r="CV2956">
            <v>0</v>
          </cell>
          <cell r="CW2956">
            <v>0</v>
          </cell>
        </row>
        <row r="2957">
          <cell r="B2957">
            <v>0</v>
          </cell>
          <cell r="O2957">
            <v>0</v>
          </cell>
          <cell r="P2957">
            <v>0</v>
          </cell>
          <cell r="S2957">
            <v>0</v>
          </cell>
          <cell r="V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N2957">
            <v>0</v>
          </cell>
          <cell r="AO2957">
            <v>0</v>
          </cell>
          <cell r="AP2957">
            <v>0</v>
          </cell>
          <cell r="BU2957">
            <v>0</v>
          </cell>
          <cell r="BV2957">
            <v>0</v>
          </cell>
          <cell r="BX2957">
            <v>0</v>
          </cell>
          <cell r="CV2957">
            <v>0</v>
          </cell>
          <cell r="CW2957">
            <v>0</v>
          </cell>
        </row>
        <row r="2958">
          <cell r="B2958">
            <v>0</v>
          </cell>
          <cell r="O2958">
            <v>0</v>
          </cell>
          <cell r="P2958">
            <v>0</v>
          </cell>
          <cell r="S2958">
            <v>0</v>
          </cell>
          <cell r="V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N2958">
            <v>0</v>
          </cell>
          <cell r="AO2958">
            <v>0</v>
          </cell>
          <cell r="AP2958">
            <v>0</v>
          </cell>
          <cell r="BU2958">
            <v>0</v>
          </cell>
          <cell r="BV2958">
            <v>0</v>
          </cell>
          <cell r="BX2958">
            <v>0</v>
          </cell>
          <cell r="CV2958">
            <v>0</v>
          </cell>
          <cell r="CW2958">
            <v>0</v>
          </cell>
        </row>
        <row r="2959">
          <cell r="B2959">
            <v>0</v>
          </cell>
          <cell r="O2959">
            <v>0</v>
          </cell>
          <cell r="P2959">
            <v>0</v>
          </cell>
          <cell r="S2959">
            <v>0</v>
          </cell>
          <cell r="V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N2959">
            <v>0</v>
          </cell>
          <cell r="AO2959">
            <v>0</v>
          </cell>
          <cell r="AP2959">
            <v>0</v>
          </cell>
          <cell r="BU2959">
            <v>0</v>
          </cell>
          <cell r="BV2959">
            <v>0</v>
          </cell>
          <cell r="BX2959">
            <v>0</v>
          </cell>
          <cell r="CV2959">
            <v>0</v>
          </cell>
          <cell r="CW2959">
            <v>0</v>
          </cell>
        </row>
        <row r="2960">
          <cell r="B2960">
            <v>0</v>
          </cell>
          <cell r="O2960">
            <v>0</v>
          </cell>
          <cell r="P2960">
            <v>0</v>
          </cell>
          <cell r="S2960">
            <v>0</v>
          </cell>
          <cell r="V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N2960">
            <v>0</v>
          </cell>
          <cell r="AO2960">
            <v>0</v>
          </cell>
          <cell r="AP2960">
            <v>0</v>
          </cell>
          <cell r="BU2960">
            <v>0</v>
          </cell>
          <cell r="BV2960">
            <v>0</v>
          </cell>
          <cell r="BX2960">
            <v>0</v>
          </cell>
          <cell r="CV2960">
            <v>0</v>
          </cell>
          <cell r="CW2960">
            <v>0</v>
          </cell>
        </row>
        <row r="2961">
          <cell r="B2961">
            <v>0</v>
          </cell>
          <cell r="O2961">
            <v>0</v>
          </cell>
          <cell r="P2961">
            <v>0</v>
          </cell>
          <cell r="S2961">
            <v>0</v>
          </cell>
          <cell r="V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N2961">
            <v>0</v>
          </cell>
          <cell r="AO2961">
            <v>0</v>
          </cell>
          <cell r="AP2961">
            <v>0</v>
          </cell>
          <cell r="BU2961">
            <v>0</v>
          </cell>
          <cell r="BV2961">
            <v>0</v>
          </cell>
          <cell r="BX2961">
            <v>0</v>
          </cell>
          <cell r="CV2961">
            <v>0</v>
          </cell>
          <cell r="CW2961">
            <v>0</v>
          </cell>
        </row>
        <row r="2962">
          <cell r="B2962">
            <v>0</v>
          </cell>
          <cell r="O2962">
            <v>0</v>
          </cell>
          <cell r="P2962">
            <v>0</v>
          </cell>
          <cell r="S2962">
            <v>0</v>
          </cell>
          <cell r="V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N2962">
            <v>0</v>
          </cell>
          <cell r="AO2962">
            <v>0</v>
          </cell>
          <cell r="AP2962">
            <v>0</v>
          </cell>
          <cell r="BU2962">
            <v>0</v>
          </cell>
          <cell r="BV2962">
            <v>0</v>
          </cell>
          <cell r="BX2962">
            <v>0</v>
          </cell>
          <cell r="CV2962">
            <v>0</v>
          </cell>
          <cell r="CW2962">
            <v>0</v>
          </cell>
        </row>
        <row r="2963">
          <cell r="B2963">
            <v>0</v>
          </cell>
          <cell r="O2963">
            <v>0</v>
          </cell>
          <cell r="P2963">
            <v>0</v>
          </cell>
          <cell r="S2963">
            <v>0</v>
          </cell>
          <cell r="V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N2963">
            <v>0</v>
          </cell>
          <cell r="AO2963">
            <v>0</v>
          </cell>
          <cell r="AP2963">
            <v>0</v>
          </cell>
          <cell r="BU2963">
            <v>0</v>
          </cell>
          <cell r="BV2963">
            <v>0</v>
          </cell>
          <cell r="BX2963">
            <v>0</v>
          </cell>
          <cell r="CV2963">
            <v>0</v>
          </cell>
          <cell r="CW2963">
            <v>0</v>
          </cell>
        </row>
        <row r="2964">
          <cell r="B2964">
            <v>0</v>
          </cell>
          <cell r="O2964">
            <v>0</v>
          </cell>
          <cell r="P2964">
            <v>0</v>
          </cell>
          <cell r="S2964">
            <v>0</v>
          </cell>
          <cell r="V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N2964">
            <v>0</v>
          </cell>
          <cell r="AO2964">
            <v>0</v>
          </cell>
          <cell r="AP2964">
            <v>0</v>
          </cell>
          <cell r="BU2964">
            <v>0</v>
          </cell>
          <cell r="BV2964">
            <v>0</v>
          </cell>
          <cell r="BX2964">
            <v>0</v>
          </cell>
          <cell r="CV2964">
            <v>0</v>
          </cell>
          <cell r="CW2964">
            <v>0</v>
          </cell>
        </row>
        <row r="2965">
          <cell r="B2965">
            <v>0</v>
          </cell>
          <cell r="O2965">
            <v>0</v>
          </cell>
          <cell r="P2965">
            <v>0</v>
          </cell>
          <cell r="S2965">
            <v>0</v>
          </cell>
          <cell r="V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N2965">
            <v>0</v>
          </cell>
          <cell r="AO2965">
            <v>0</v>
          </cell>
          <cell r="AP2965">
            <v>0</v>
          </cell>
          <cell r="BU2965">
            <v>0</v>
          </cell>
          <cell r="BV2965">
            <v>0</v>
          </cell>
          <cell r="BX2965">
            <v>0</v>
          </cell>
          <cell r="CV2965">
            <v>0</v>
          </cell>
          <cell r="CW2965">
            <v>0</v>
          </cell>
        </row>
        <row r="2966">
          <cell r="B2966">
            <v>0</v>
          </cell>
          <cell r="O2966">
            <v>0</v>
          </cell>
          <cell r="P2966">
            <v>0</v>
          </cell>
          <cell r="S2966">
            <v>0</v>
          </cell>
          <cell r="V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N2966">
            <v>0</v>
          </cell>
          <cell r="AO2966">
            <v>0</v>
          </cell>
          <cell r="AP2966">
            <v>0</v>
          </cell>
          <cell r="BU2966">
            <v>0</v>
          </cell>
          <cell r="BV2966">
            <v>0</v>
          </cell>
          <cell r="BX2966">
            <v>0</v>
          </cell>
          <cell r="CV2966">
            <v>0</v>
          </cell>
          <cell r="CW2966">
            <v>0</v>
          </cell>
        </row>
        <row r="2967">
          <cell r="B2967">
            <v>0</v>
          </cell>
          <cell r="O2967">
            <v>0</v>
          </cell>
          <cell r="P2967">
            <v>0</v>
          </cell>
          <cell r="S2967">
            <v>0</v>
          </cell>
          <cell r="V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N2967">
            <v>0</v>
          </cell>
          <cell r="AO2967">
            <v>0</v>
          </cell>
          <cell r="AP2967">
            <v>0</v>
          </cell>
          <cell r="BU2967">
            <v>0</v>
          </cell>
          <cell r="BV2967">
            <v>0</v>
          </cell>
          <cell r="BX2967">
            <v>0</v>
          </cell>
          <cell r="CV2967">
            <v>0</v>
          </cell>
          <cell r="CW2967">
            <v>0</v>
          </cell>
        </row>
        <row r="2968">
          <cell r="B2968">
            <v>0</v>
          </cell>
          <cell r="O2968">
            <v>0</v>
          </cell>
          <cell r="P2968">
            <v>0</v>
          </cell>
          <cell r="S2968">
            <v>0</v>
          </cell>
          <cell r="V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N2968">
            <v>0</v>
          </cell>
          <cell r="AO2968">
            <v>0</v>
          </cell>
          <cell r="AP2968">
            <v>0</v>
          </cell>
          <cell r="BU2968">
            <v>0</v>
          </cell>
          <cell r="BV2968">
            <v>0</v>
          </cell>
          <cell r="BX2968">
            <v>0</v>
          </cell>
          <cell r="CV2968">
            <v>0</v>
          </cell>
          <cell r="CW2968">
            <v>0</v>
          </cell>
        </row>
        <row r="2969">
          <cell r="B2969">
            <v>0</v>
          </cell>
          <cell r="O2969">
            <v>0</v>
          </cell>
          <cell r="P2969">
            <v>0</v>
          </cell>
          <cell r="S2969">
            <v>0</v>
          </cell>
          <cell r="V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N2969">
            <v>0</v>
          </cell>
          <cell r="AO2969">
            <v>0</v>
          </cell>
          <cell r="AP2969">
            <v>0</v>
          </cell>
          <cell r="BU2969">
            <v>0</v>
          </cell>
          <cell r="BV2969">
            <v>0</v>
          </cell>
          <cell r="BX2969">
            <v>0</v>
          </cell>
          <cell r="CV2969">
            <v>0</v>
          </cell>
          <cell r="CW2969">
            <v>0</v>
          </cell>
        </row>
        <row r="2970">
          <cell r="B2970">
            <v>0</v>
          </cell>
          <cell r="O2970">
            <v>0</v>
          </cell>
          <cell r="P2970">
            <v>0</v>
          </cell>
          <cell r="S2970">
            <v>0</v>
          </cell>
          <cell r="V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N2970">
            <v>0</v>
          </cell>
          <cell r="AO2970">
            <v>0</v>
          </cell>
          <cell r="AP2970">
            <v>0</v>
          </cell>
          <cell r="BU2970">
            <v>0</v>
          </cell>
          <cell r="BV2970">
            <v>0</v>
          </cell>
          <cell r="BX2970">
            <v>0</v>
          </cell>
          <cell r="CV2970">
            <v>0</v>
          </cell>
          <cell r="CW2970">
            <v>0</v>
          </cell>
        </row>
        <row r="2971">
          <cell r="B2971">
            <v>0</v>
          </cell>
          <cell r="O2971">
            <v>0</v>
          </cell>
          <cell r="P2971">
            <v>0</v>
          </cell>
          <cell r="S2971">
            <v>0</v>
          </cell>
          <cell r="V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N2971">
            <v>0</v>
          </cell>
          <cell r="AO2971">
            <v>0</v>
          </cell>
          <cell r="AP2971">
            <v>0</v>
          </cell>
          <cell r="BU2971">
            <v>0</v>
          </cell>
          <cell r="BV2971">
            <v>0</v>
          </cell>
          <cell r="BX2971">
            <v>0</v>
          </cell>
          <cell r="CV2971">
            <v>0</v>
          </cell>
          <cell r="CW2971">
            <v>0</v>
          </cell>
        </row>
        <row r="2972">
          <cell r="B2972">
            <v>0</v>
          </cell>
          <cell r="O2972">
            <v>0</v>
          </cell>
          <cell r="P2972">
            <v>0</v>
          </cell>
          <cell r="S2972">
            <v>0</v>
          </cell>
          <cell r="V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N2972">
            <v>0</v>
          </cell>
          <cell r="AO2972">
            <v>0</v>
          </cell>
          <cell r="AP2972">
            <v>0</v>
          </cell>
          <cell r="BU2972">
            <v>0</v>
          </cell>
          <cell r="BV2972">
            <v>0</v>
          </cell>
          <cell r="BX2972">
            <v>0</v>
          </cell>
          <cell r="CV2972">
            <v>0</v>
          </cell>
          <cell r="CW2972">
            <v>0</v>
          </cell>
        </row>
        <row r="2973">
          <cell r="B2973">
            <v>0</v>
          </cell>
          <cell r="O2973">
            <v>0</v>
          </cell>
          <cell r="P2973">
            <v>0</v>
          </cell>
          <cell r="S2973">
            <v>0</v>
          </cell>
          <cell r="V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N2973">
            <v>0</v>
          </cell>
          <cell r="AO2973">
            <v>0</v>
          </cell>
          <cell r="AP2973">
            <v>0</v>
          </cell>
          <cell r="BU2973">
            <v>0</v>
          </cell>
          <cell r="BV2973">
            <v>0</v>
          </cell>
          <cell r="BX2973">
            <v>0</v>
          </cell>
          <cell r="CV2973">
            <v>0</v>
          </cell>
          <cell r="CW2973">
            <v>0</v>
          </cell>
        </row>
        <row r="2974">
          <cell r="B2974">
            <v>0</v>
          </cell>
          <cell r="O2974">
            <v>0</v>
          </cell>
          <cell r="P2974">
            <v>0</v>
          </cell>
          <cell r="S2974">
            <v>0</v>
          </cell>
          <cell r="V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N2974">
            <v>0</v>
          </cell>
          <cell r="AO2974">
            <v>0</v>
          </cell>
          <cell r="AP2974">
            <v>0</v>
          </cell>
          <cell r="BU2974">
            <v>0</v>
          </cell>
          <cell r="BV2974">
            <v>0</v>
          </cell>
          <cell r="BX2974">
            <v>0</v>
          </cell>
          <cell r="CV2974">
            <v>0</v>
          </cell>
          <cell r="CW2974">
            <v>0</v>
          </cell>
        </row>
        <row r="2975">
          <cell r="B2975">
            <v>0</v>
          </cell>
          <cell r="O2975">
            <v>0</v>
          </cell>
          <cell r="P2975">
            <v>0</v>
          </cell>
          <cell r="S2975">
            <v>0</v>
          </cell>
          <cell r="V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N2975">
            <v>0</v>
          </cell>
          <cell r="AO2975">
            <v>0</v>
          </cell>
          <cell r="AP2975">
            <v>0</v>
          </cell>
          <cell r="BU2975">
            <v>0</v>
          </cell>
          <cell r="BV2975">
            <v>0</v>
          </cell>
          <cell r="BX2975">
            <v>0</v>
          </cell>
          <cell r="CV2975">
            <v>0</v>
          </cell>
          <cell r="CW2975">
            <v>0</v>
          </cell>
        </row>
        <row r="2976">
          <cell r="B2976">
            <v>0</v>
          </cell>
          <cell r="O2976">
            <v>0</v>
          </cell>
          <cell r="P2976">
            <v>0</v>
          </cell>
          <cell r="S2976">
            <v>0</v>
          </cell>
          <cell r="V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N2976">
            <v>0</v>
          </cell>
          <cell r="AO2976">
            <v>0</v>
          </cell>
          <cell r="AP2976">
            <v>0</v>
          </cell>
          <cell r="BU2976">
            <v>0</v>
          </cell>
          <cell r="BV2976">
            <v>0</v>
          </cell>
          <cell r="BX2976">
            <v>0</v>
          </cell>
          <cell r="CV2976">
            <v>0</v>
          </cell>
          <cell r="CW2976">
            <v>0</v>
          </cell>
        </row>
        <row r="2977">
          <cell r="B2977">
            <v>0</v>
          </cell>
          <cell r="O2977">
            <v>0</v>
          </cell>
          <cell r="P2977">
            <v>0</v>
          </cell>
          <cell r="S2977">
            <v>0</v>
          </cell>
          <cell r="V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N2977">
            <v>0</v>
          </cell>
          <cell r="AO2977">
            <v>0</v>
          </cell>
          <cell r="AP2977">
            <v>0</v>
          </cell>
          <cell r="BU2977">
            <v>0</v>
          </cell>
          <cell r="BV2977">
            <v>0</v>
          </cell>
          <cell r="BX2977">
            <v>0</v>
          </cell>
          <cell r="CV2977">
            <v>0</v>
          </cell>
          <cell r="CW2977">
            <v>0</v>
          </cell>
        </row>
        <row r="2978">
          <cell r="B2978">
            <v>0</v>
          </cell>
          <cell r="O2978">
            <v>0</v>
          </cell>
          <cell r="P2978">
            <v>0</v>
          </cell>
          <cell r="S2978">
            <v>0</v>
          </cell>
          <cell r="V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N2978">
            <v>0</v>
          </cell>
          <cell r="AO2978">
            <v>0</v>
          </cell>
          <cell r="AP2978">
            <v>0</v>
          </cell>
          <cell r="BU2978">
            <v>0</v>
          </cell>
          <cell r="BV2978">
            <v>0</v>
          </cell>
          <cell r="BX2978">
            <v>0</v>
          </cell>
          <cell r="CV2978">
            <v>0</v>
          </cell>
          <cell r="CW2978">
            <v>0</v>
          </cell>
        </row>
        <row r="2979">
          <cell r="B2979">
            <v>0</v>
          </cell>
          <cell r="O2979">
            <v>0</v>
          </cell>
          <cell r="P2979">
            <v>0</v>
          </cell>
          <cell r="S2979">
            <v>0</v>
          </cell>
          <cell r="V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N2979">
            <v>0</v>
          </cell>
          <cell r="AO2979">
            <v>0</v>
          </cell>
          <cell r="AP2979">
            <v>0</v>
          </cell>
          <cell r="BU2979">
            <v>0</v>
          </cell>
          <cell r="BV2979">
            <v>0</v>
          </cell>
          <cell r="BX2979">
            <v>0</v>
          </cell>
          <cell r="CV2979">
            <v>0</v>
          </cell>
          <cell r="CW2979">
            <v>0</v>
          </cell>
        </row>
        <row r="2980">
          <cell r="B2980">
            <v>0</v>
          </cell>
          <cell r="O2980">
            <v>0</v>
          </cell>
          <cell r="P2980">
            <v>0</v>
          </cell>
          <cell r="S2980">
            <v>0</v>
          </cell>
          <cell r="V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N2980">
            <v>0</v>
          </cell>
          <cell r="AO2980">
            <v>0</v>
          </cell>
          <cell r="AP2980">
            <v>0</v>
          </cell>
          <cell r="BU2980">
            <v>0</v>
          </cell>
          <cell r="BV2980">
            <v>0</v>
          </cell>
          <cell r="BX2980">
            <v>0</v>
          </cell>
          <cell r="CV2980">
            <v>0</v>
          </cell>
          <cell r="CW2980">
            <v>0</v>
          </cell>
        </row>
        <row r="2981">
          <cell r="B2981">
            <v>0</v>
          </cell>
          <cell r="O2981">
            <v>0</v>
          </cell>
          <cell r="P2981">
            <v>0</v>
          </cell>
          <cell r="S2981">
            <v>0</v>
          </cell>
          <cell r="V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N2981">
            <v>0</v>
          </cell>
          <cell r="AO2981">
            <v>0</v>
          </cell>
          <cell r="AP2981">
            <v>0</v>
          </cell>
          <cell r="BU2981">
            <v>0</v>
          </cell>
          <cell r="BV2981">
            <v>0</v>
          </cell>
          <cell r="BX2981">
            <v>0</v>
          </cell>
          <cell r="CV2981">
            <v>0</v>
          </cell>
          <cell r="CW2981">
            <v>0</v>
          </cell>
        </row>
        <row r="2982">
          <cell r="B2982">
            <v>0</v>
          </cell>
          <cell r="O2982">
            <v>0</v>
          </cell>
          <cell r="P2982">
            <v>0</v>
          </cell>
          <cell r="S2982">
            <v>0</v>
          </cell>
          <cell r="V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N2982">
            <v>0</v>
          </cell>
          <cell r="AO2982">
            <v>0</v>
          </cell>
          <cell r="AP2982">
            <v>0</v>
          </cell>
          <cell r="BU2982">
            <v>0</v>
          </cell>
          <cell r="BV2982">
            <v>0</v>
          </cell>
          <cell r="BX2982">
            <v>0</v>
          </cell>
          <cell r="CV2982">
            <v>0</v>
          </cell>
          <cell r="CW2982">
            <v>0</v>
          </cell>
        </row>
        <row r="2983">
          <cell r="B2983">
            <v>0</v>
          </cell>
          <cell r="O2983">
            <v>0</v>
          </cell>
          <cell r="P2983">
            <v>0</v>
          </cell>
          <cell r="S2983">
            <v>0</v>
          </cell>
          <cell r="V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N2983">
            <v>0</v>
          </cell>
          <cell r="AO2983">
            <v>0</v>
          </cell>
          <cell r="AP2983">
            <v>0</v>
          </cell>
          <cell r="BU2983">
            <v>0</v>
          </cell>
          <cell r="BV2983">
            <v>0</v>
          </cell>
          <cell r="BX2983">
            <v>0</v>
          </cell>
          <cell r="CV2983">
            <v>0</v>
          </cell>
          <cell r="CW2983">
            <v>0</v>
          </cell>
        </row>
        <row r="2984">
          <cell r="B2984">
            <v>0</v>
          </cell>
          <cell r="O2984">
            <v>0</v>
          </cell>
          <cell r="P2984">
            <v>0</v>
          </cell>
          <cell r="S2984">
            <v>0</v>
          </cell>
          <cell r="V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N2984">
            <v>0</v>
          </cell>
          <cell r="AO2984">
            <v>0</v>
          </cell>
          <cell r="AP2984">
            <v>0</v>
          </cell>
          <cell r="BU2984">
            <v>0</v>
          </cell>
          <cell r="BV2984">
            <v>0</v>
          </cell>
          <cell r="BX2984">
            <v>0</v>
          </cell>
          <cell r="CV2984">
            <v>0</v>
          </cell>
          <cell r="CW2984">
            <v>0</v>
          </cell>
        </row>
        <row r="2985">
          <cell r="B2985">
            <v>0</v>
          </cell>
          <cell r="O2985">
            <v>0</v>
          </cell>
          <cell r="P2985">
            <v>0</v>
          </cell>
          <cell r="S2985">
            <v>0</v>
          </cell>
          <cell r="V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N2985">
            <v>0</v>
          </cell>
          <cell r="AO2985">
            <v>0</v>
          </cell>
          <cell r="AP2985">
            <v>0</v>
          </cell>
          <cell r="BU2985">
            <v>0</v>
          </cell>
          <cell r="BV2985">
            <v>0</v>
          </cell>
          <cell r="BX2985">
            <v>0</v>
          </cell>
          <cell r="CV2985">
            <v>0</v>
          </cell>
          <cell r="CW2985">
            <v>0</v>
          </cell>
        </row>
        <row r="2986">
          <cell r="B2986">
            <v>0</v>
          </cell>
          <cell r="O2986">
            <v>0</v>
          </cell>
          <cell r="P2986">
            <v>0</v>
          </cell>
          <cell r="S2986">
            <v>0</v>
          </cell>
          <cell r="V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N2986">
            <v>0</v>
          </cell>
          <cell r="AO2986">
            <v>0</v>
          </cell>
          <cell r="AP2986">
            <v>0</v>
          </cell>
          <cell r="BU2986">
            <v>0</v>
          </cell>
          <cell r="BV2986">
            <v>0</v>
          </cell>
          <cell r="BX2986">
            <v>0</v>
          </cell>
          <cell r="CV2986">
            <v>0</v>
          </cell>
          <cell r="CW2986">
            <v>0</v>
          </cell>
        </row>
        <row r="2987">
          <cell r="B2987">
            <v>0</v>
          </cell>
          <cell r="O2987">
            <v>0</v>
          </cell>
          <cell r="P2987">
            <v>0</v>
          </cell>
          <cell r="S2987">
            <v>0</v>
          </cell>
          <cell r="V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N2987">
            <v>0</v>
          </cell>
          <cell r="AO2987">
            <v>0</v>
          </cell>
          <cell r="AP2987">
            <v>0</v>
          </cell>
          <cell r="BU2987">
            <v>0</v>
          </cell>
          <cell r="BV2987">
            <v>0</v>
          </cell>
          <cell r="BX2987">
            <v>0</v>
          </cell>
          <cell r="CV2987">
            <v>0</v>
          </cell>
          <cell r="CW2987">
            <v>0</v>
          </cell>
        </row>
        <row r="2988">
          <cell r="B2988">
            <v>0</v>
          </cell>
          <cell r="O2988">
            <v>0</v>
          </cell>
          <cell r="P2988">
            <v>0</v>
          </cell>
          <cell r="S2988">
            <v>0</v>
          </cell>
          <cell r="V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N2988">
            <v>0</v>
          </cell>
          <cell r="AO2988">
            <v>0</v>
          </cell>
          <cell r="AP2988">
            <v>0</v>
          </cell>
          <cell r="BU2988">
            <v>0</v>
          </cell>
          <cell r="BV2988">
            <v>0</v>
          </cell>
          <cell r="BX2988">
            <v>0</v>
          </cell>
          <cell r="CV2988">
            <v>0</v>
          </cell>
          <cell r="CW2988">
            <v>0</v>
          </cell>
        </row>
        <row r="2989">
          <cell r="B2989">
            <v>0</v>
          </cell>
          <cell r="O2989">
            <v>0</v>
          </cell>
          <cell r="P2989">
            <v>0</v>
          </cell>
          <cell r="S2989">
            <v>0</v>
          </cell>
          <cell r="V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N2989">
            <v>0</v>
          </cell>
          <cell r="AO2989">
            <v>0</v>
          </cell>
          <cell r="AP2989">
            <v>0</v>
          </cell>
          <cell r="BU2989">
            <v>0</v>
          </cell>
          <cell r="BV2989">
            <v>0</v>
          </cell>
          <cell r="BX2989">
            <v>0</v>
          </cell>
          <cell r="CV2989">
            <v>0</v>
          </cell>
          <cell r="CW2989">
            <v>0</v>
          </cell>
        </row>
        <row r="2990">
          <cell r="B2990">
            <v>0</v>
          </cell>
          <cell r="O2990">
            <v>0</v>
          </cell>
          <cell r="P2990">
            <v>0</v>
          </cell>
          <cell r="S2990">
            <v>0</v>
          </cell>
          <cell r="V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N2990">
            <v>0</v>
          </cell>
          <cell r="AO2990">
            <v>0</v>
          </cell>
          <cell r="AP2990">
            <v>0</v>
          </cell>
          <cell r="BU2990">
            <v>0</v>
          </cell>
          <cell r="BV2990">
            <v>0</v>
          </cell>
          <cell r="BX2990">
            <v>0</v>
          </cell>
          <cell r="CV2990">
            <v>0</v>
          </cell>
          <cell r="CW2990">
            <v>0</v>
          </cell>
        </row>
        <row r="2991">
          <cell r="B2991">
            <v>0</v>
          </cell>
          <cell r="O2991">
            <v>0</v>
          </cell>
          <cell r="P2991">
            <v>0</v>
          </cell>
          <cell r="S2991">
            <v>0</v>
          </cell>
          <cell r="V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N2991">
            <v>0</v>
          </cell>
          <cell r="AO2991">
            <v>0</v>
          </cell>
          <cell r="AP2991">
            <v>0</v>
          </cell>
          <cell r="BU2991">
            <v>0</v>
          </cell>
          <cell r="BV2991">
            <v>0</v>
          </cell>
          <cell r="BX2991">
            <v>0</v>
          </cell>
          <cell r="CV2991">
            <v>0</v>
          </cell>
          <cell r="CW2991">
            <v>0</v>
          </cell>
        </row>
        <row r="2992">
          <cell r="B2992">
            <v>0</v>
          </cell>
          <cell r="O2992">
            <v>0</v>
          </cell>
          <cell r="P2992">
            <v>0</v>
          </cell>
          <cell r="S2992">
            <v>0</v>
          </cell>
          <cell r="V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N2992">
            <v>0</v>
          </cell>
          <cell r="AO2992">
            <v>0</v>
          </cell>
          <cell r="AP2992">
            <v>0</v>
          </cell>
          <cell r="BU2992">
            <v>0</v>
          </cell>
          <cell r="BV2992">
            <v>0</v>
          </cell>
          <cell r="BX2992">
            <v>0</v>
          </cell>
          <cell r="CV2992">
            <v>0</v>
          </cell>
          <cell r="CW2992">
            <v>0</v>
          </cell>
        </row>
        <row r="2993">
          <cell r="B2993">
            <v>0</v>
          </cell>
          <cell r="O2993">
            <v>0</v>
          </cell>
          <cell r="P2993">
            <v>0</v>
          </cell>
          <cell r="S2993">
            <v>0</v>
          </cell>
          <cell r="V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N2993">
            <v>0</v>
          </cell>
          <cell r="AO2993">
            <v>0</v>
          </cell>
          <cell r="AP2993">
            <v>0</v>
          </cell>
          <cell r="BU2993">
            <v>0</v>
          </cell>
          <cell r="BV2993">
            <v>0</v>
          </cell>
          <cell r="BX2993">
            <v>0</v>
          </cell>
          <cell r="CV2993">
            <v>0</v>
          </cell>
          <cell r="CW2993">
            <v>0</v>
          </cell>
        </row>
        <row r="2994">
          <cell r="B2994">
            <v>0</v>
          </cell>
          <cell r="O2994">
            <v>0</v>
          </cell>
          <cell r="P2994">
            <v>0</v>
          </cell>
          <cell r="S2994">
            <v>0</v>
          </cell>
          <cell r="V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N2994">
            <v>0</v>
          </cell>
          <cell r="AO2994">
            <v>0</v>
          </cell>
          <cell r="AP2994">
            <v>0</v>
          </cell>
          <cell r="BU2994">
            <v>0</v>
          </cell>
          <cell r="BV2994">
            <v>0</v>
          </cell>
          <cell r="BX2994">
            <v>0</v>
          </cell>
          <cell r="CV2994">
            <v>0</v>
          </cell>
          <cell r="CW2994">
            <v>0</v>
          </cell>
        </row>
        <row r="2995">
          <cell r="B2995">
            <v>0</v>
          </cell>
          <cell r="O2995">
            <v>0</v>
          </cell>
          <cell r="P2995">
            <v>0</v>
          </cell>
          <cell r="S2995">
            <v>0</v>
          </cell>
          <cell r="V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N2995">
            <v>0</v>
          </cell>
          <cell r="AO2995">
            <v>0</v>
          </cell>
          <cell r="AP2995">
            <v>0</v>
          </cell>
          <cell r="BU2995">
            <v>0</v>
          </cell>
          <cell r="BV2995">
            <v>0</v>
          </cell>
          <cell r="BX2995">
            <v>0</v>
          </cell>
          <cell r="CV2995">
            <v>0</v>
          </cell>
          <cell r="CW2995">
            <v>0</v>
          </cell>
        </row>
        <row r="2996">
          <cell r="B2996">
            <v>0</v>
          </cell>
          <cell r="O2996">
            <v>0</v>
          </cell>
          <cell r="P2996">
            <v>0</v>
          </cell>
          <cell r="S2996">
            <v>0</v>
          </cell>
          <cell r="V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N2996">
            <v>0</v>
          </cell>
          <cell r="AO2996">
            <v>0</v>
          </cell>
          <cell r="AP2996">
            <v>0</v>
          </cell>
          <cell r="BU2996">
            <v>0</v>
          </cell>
          <cell r="BV2996">
            <v>0</v>
          </cell>
          <cell r="BX2996">
            <v>0</v>
          </cell>
          <cell r="CV2996">
            <v>0</v>
          </cell>
          <cell r="CW2996">
            <v>0</v>
          </cell>
        </row>
        <row r="2997">
          <cell r="B2997">
            <v>0</v>
          </cell>
          <cell r="O2997">
            <v>0</v>
          </cell>
          <cell r="P2997">
            <v>0</v>
          </cell>
          <cell r="S2997">
            <v>0</v>
          </cell>
          <cell r="V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N2997">
            <v>0</v>
          </cell>
          <cell r="AO2997">
            <v>0</v>
          </cell>
          <cell r="AP2997">
            <v>0</v>
          </cell>
          <cell r="BU2997">
            <v>0</v>
          </cell>
          <cell r="BV2997">
            <v>0</v>
          </cell>
          <cell r="BX2997">
            <v>0</v>
          </cell>
          <cell r="CV2997">
            <v>0</v>
          </cell>
          <cell r="CW2997">
            <v>0</v>
          </cell>
        </row>
        <row r="2998">
          <cell r="B2998">
            <v>0</v>
          </cell>
          <cell r="O2998">
            <v>0</v>
          </cell>
          <cell r="P2998">
            <v>0</v>
          </cell>
          <cell r="S2998">
            <v>0</v>
          </cell>
          <cell r="V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N2998">
            <v>0</v>
          </cell>
          <cell r="AO2998">
            <v>0</v>
          </cell>
          <cell r="AP2998">
            <v>0</v>
          </cell>
          <cell r="BU2998">
            <v>0</v>
          </cell>
          <cell r="BV2998">
            <v>0</v>
          </cell>
          <cell r="BX2998">
            <v>0</v>
          </cell>
          <cell r="CV2998">
            <v>0</v>
          </cell>
          <cell r="CW2998">
            <v>0</v>
          </cell>
        </row>
        <row r="2999">
          <cell r="B2999">
            <v>0</v>
          </cell>
          <cell r="O2999">
            <v>0</v>
          </cell>
          <cell r="P2999">
            <v>0</v>
          </cell>
          <cell r="S2999">
            <v>0</v>
          </cell>
          <cell r="V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N2999">
            <v>0</v>
          </cell>
          <cell r="AO2999">
            <v>0</v>
          </cell>
          <cell r="AP2999">
            <v>0</v>
          </cell>
          <cell r="BU2999">
            <v>0</v>
          </cell>
          <cell r="BV2999">
            <v>0</v>
          </cell>
          <cell r="BX2999">
            <v>0</v>
          </cell>
          <cell r="CV2999">
            <v>0</v>
          </cell>
          <cell r="CW2999">
            <v>0</v>
          </cell>
        </row>
        <row r="3000">
          <cell r="B3000">
            <v>0</v>
          </cell>
          <cell r="O3000">
            <v>0</v>
          </cell>
          <cell r="P3000">
            <v>0</v>
          </cell>
          <cell r="S3000">
            <v>0</v>
          </cell>
          <cell r="V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N3000">
            <v>0</v>
          </cell>
          <cell r="AO3000">
            <v>0</v>
          </cell>
          <cell r="AP3000">
            <v>0</v>
          </cell>
          <cell r="BU3000">
            <v>0</v>
          </cell>
          <cell r="BV3000">
            <v>0</v>
          </cell>
          <cell r="BX3000">
            <v>0</v>
          </cell>
          <cell r="CV3000">
            <v>0</v>
          </cell>
          <cell r="CW3000">
            <v>0</v>
          </cell>
        </row>
        <row r="3001">
          <cell r="B3001">
            <v>0</v>
          </cell>
          <cell r="O3001">
            <v>0</v>
          </cell>
          <cell r="P3001">
            <v>0</v>
          </cell>
          <cell r="S3001">
            <v>0</v>
          </cell>
          <cell r="V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N3001">
            <v>0</v>
          </cell>
          <cell r="AO3001">
            <v>0</v>
          </cell>
          <cell r="AP3001">
            <v>0</v>
          </cell>
          <cell r="BU3001">
            <v>0</v>
          </cell>
          <cell r="BV3001">
            <v>0</v>
          </cell>
          <cell r="BX3001">
            <v>0</v>
          </cell>
          <cell r="CV3001">
            <v>0</v>
          </cell>
          <cell r="CW3001">
            <v>0</v>
          </cell>
        </row>
        <row r="3002">
          <cell r="B3002">
            <v>0</v>
          </cell>
          <cell r="O3002">
            <v>0</v>
          </cell>
          <cell r="P3002">
            <v>0</v>
          </cell>
          <cell r="S3002">
            <v>0</v>
          </cell>
          <cell r="V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N3002">
            <v>0</v>
          </cell>
          <cell r="AO3002">
            <v>0</v>
          </cell>
          <cell r="AP3002">
            <v>0</v>
          </cell>
          <cell r="BU3002">
            <v>0</v>
          </cell>
          <cell r="BV3002">
            <v>0</v>
          </cell>
          <cell r="BX3002">
            <v>0</v>
          </cell>
          <cell r="CV3002">
            <v>0</v>
          </cell>
          <cell r="CW3002">
            <v>0</v>
          </cell>
        </row>
        <row r="3003">
          <cell r="B3003">
            <v>0</v>
          </cell>
          <cell r="O3003">
            <v>0</v>
          </cell>
          <cell r="P3003">
            <v>0</v>
          </cell>
          <cell r="S3003">
            <v>0</v>
          </cell>
          <cell r="V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N3003">
            <v>0</v>
          </cell>
          <cell r="AO3003">
            <v>0</v>
          </cell>
          <cell r="AP3003">
            <v>0</v>
          </cell>
          <cell r="BU3003">
            <v>0</v>
          </cell>
          <cell r="BV3003">
            <v>0</v>
          </cell>
          <cell r="BX3003">
            <v>0</v>
          </cell>
          <cell r="CV3003">
            <v>0</v>
          </cell>
          <cell r="CW3003">
            <v>0</v>
          </cell>
        </row>
        <row r="3004">
          <cell r="B3004">
            <v>0</v>
          </cell>
          <cell r="O3004">
            <v>0</v>
          </cell>
          <cell r="P3004">
            <v>0</v>
          </cell>
          <cell r="S3004">
            <v>0</v>
          </cell>
          <cell r="V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N3004">
            <v>0</v>
          </cell>
          <cell r="AO3004">
            <v>0</v>
          </cell>
          <cell r="AP3004">
            <v>0</v>
          </cell>
          <cell r="BU3004">
            <v>0</v>
          </cell>
          <cell r="BV3004">
            <v>0</v>
          </cell>
          <cell r="BX3004">
            <v>0</v>
          </cell>
          <cell r="CV3004">
            <v>0</v>
          </cell>
          <cell r="CW3004">
            <v>0</v>
          </cell>
        </row>
        <row r="3005">
          <cell r="B3005">
            <v>0</v>
          </cell>
          <cell r="O3005">
            <v>0</v>
          </cell>
          <cell r="P3005">
            <v>0</v>
          </cell>
          <cell r="S3005">
            <v>0</v>
          </cell>
          <cell r="V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N3005">
            <v>0</v>
          </cell>
          <cell r="AO3005">
            <v>0</v>
          </cell>
          <cell r="AP3005">
            <v>0</v>
          </cell>
          <cell r="BU3005">
            <v>0</v>
          </cell>
          <cell r="BV3005">
            <v>0</v>
          </cell>
          <cell r="BX3005">
            <v>0</v>
          </cell>
          <cell r="CV3005">
            <v>0</v>
          </cell>
          <cell r="CW3005">
            <v>0</v>
          </cell>
        </row>
        <row r="3006">
          <cell r="B3006">
            <v>0</v>
          </cell>
          <cell r="O3006">
            <v>0</v>
          </cell>
          <cell r="P3006">
            <v>0</v>
          </cell>
          <cell r="S3006">
            <v>0</v>
          </cell>
          <cell r="V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N3006">
            <v>0</v>
          </cell>
          <cell r="AO3006">
            <v>0</v>
          </cell>
          <cell r="AP3006">
            <v>0</v>
          </cell>
          <cell r="BU3006">
            <v>0</v>
          </cell>
          <cell r="BV3006">
            <v>0</v>
          </cell>
          <cell r="BX3006">
            <v>0</v>
          </cell>
          <cell r="CV3006">
            <v>0</v>
          </cell>
          <cell r="CW3006">
            <v>0</v>
          </cell>
        </row>
        <row r="3007">
          <cell r="B3007">
            <v>0</v>
          </cell>
          <cell r="O3007">
            <v>0</v>
          </cell>
          <cell r="P3007">
            <v>0</v>
          </cell>
          <cell r="S3007">
            <v>0</v>
          </cell>
          <cell r="V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N3007">
            <v>0</v>
          </cell>
          <cell r="AO3007">
            <v>0</v>
          </cell>
          <cell r="AP3007">
            <v>0</v>
          </cell>
          <cell r="BU3007">
            <v>0</v>
          </cell>
          <cell r="BV3007">
            <v>0</v>
          </cell>
          <cell r="BX3007">
            <v>0</v>
          </cell>
          <cell r="CV3007">
            <v>0</v>
          </cell>
          <cell r="CW3007">
            <v>0</v>
          </cell>
        </row>
        <row r="3008">
          <cell r="B3008">
            <v>0</v>
          </cell>
          <cell r="O3008">
            <v>0</v>
          </cell>
          <cell r="P3008">
            <v>0</v>
          </cell>
          <cell r="S3008">
            <v>0</v>
          </cell>
          <cell r="V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N3008">
            <v>0</v>
          </cell>
          <cell r="AO3008">
            <v>0</v>
          </cell>
          <cell r="AP3008">
            <v>0</v>
          </cell>
          <cell r="BU3008">
            <v>0</v>
          </cell>
          <cell r="BV3008">
            <v>0</v>
          </cell>
          <cell r="BX3008">
            <v>0</v>
          </cell>
          <cell r="CV3008">
            <v>0</v>
          </cell>
          <cell r="CW3008">
            <v>0</v>
          </cell>
        </row>
        <row r="3009">
          <cell r="B3009">
            <v>0</v>
          </cell>
          <cell r="O3009">
            <v>0</v>
          </cell>
          <cell r="P3009">
            <v>0</v>
          </cell>
          <cell r="S3009">
            <v>0</v>
          </cell>
          <cell r="V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N3009">
            <v>0</v>
          </cell>
          <cell r="AO3009">
            <v>0</v>
          </cell>
          <cell r="AP3009">
            <v>0</v>
          </cell>
          <cell r="BU3009">
            <v>0</v>
          </cell>
          <cell r="BV3009">
            <v>0</v>
          </cell>
          <cell r="BX3009">
            <v>0</v>
          </cell>
          <cell r="CV3009">
            <v>0</v>
          </cell>
          <cell r="CW3009">
            <v>0</v>
          </cell>
        </row>
        <row r="3010">
          <cell r="B3010">
            <v>0</v>
          </cell>
          <cell r="O3010">
            <v>0</v>
          </cell>
          <cell r="P3010">
            <v>0</v>
          </cell>
          <cell r="S3010">
            <v>0</v>
          </cell>
          <cell r="V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N3010">
            <v>0</v>
          </cell>
          <cell r="AO3010">
            <v>0</v>
          </cell>
          <cell r="AP3010">
            <v>0</v>
          </cell>
          <cell r="BU3010">
            <v>0</v>
          </cell>
          <cell r="BV3010">
            <v>0</v>
          </cell>
          <cell r="BX3010">
            <v>0</v>
          </cell>
          <cell r="CV3010">
            <v>0</v>
          </cell>
          <cell r="CW3010">
            <v>0</v>
          </cell>
        </row>
        <row r="3011">
          <cell r="B3011">
            <v>0</v>
          </cell>
          <cell r="O3011">
            <v>0</v>
          </cell>
          <cell r="P3011">
            <v>0</v>
          </cell>
          <cell r="S3011">
            <v>0</v>
          </cell>
          <cell r="V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N3011">
            <v>0</v>
          </cell>
          <cell r="AO3011">
            <v>0</v>
          </cell>
          <cell r="AP3011">
            <v>0</v>
          </cell>
          <cell r="BU3011">
            <v>0</v>
          </cell>
          <cell r="BV3011">
            <v>0</v>
          </cell>
          <cell r="BX3011">
            <v>0</v>
          </cell>
          <cell r="CV3011">
            <v>0</v>
          </cell>
          <cell r="CW3011">
            <v>0</v>
          </cell>
        </row>
        <row r="3012">
          <cell r="B3012">
            <v>0</v>
          </cell>
          <cell r="O3012">
            <v>0</v>
          </cell>
          <cell r="P3012">
            <v>0</v>
          </cell>
          <cell r="S3012">
            <v>0</v>
          </cell>
          <cell r="V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N3012">
            <v>0</v>
          </cell>
          <cell r="AO3012">
            <v>0</v>
          </cell>
          <cell r="AP3012">
            <v>0</v>
          </cell>
          <cell r="BU3012">
            <v>0</v>
          </cell>
          <cell r="BV3012">
            <v>0</v>
          </cell>
          <cell r="BX3012">
            <v>0</v>
          </cell>
          <cell r="CV3012">
            <v>0</v>
          </cell>
          <cell r="CW3012">
            <v>0</v>
          </cell>
        </row>
        <row r="3013">
          <cell r="B3013">
            <v>0</v>
          </cell>
          <cell r="O3013">
            <v>0</v>
          </cell>
          <cell r="P3013">
            <v>0</v>
          </cell>
          <cell r="S3013">
            <v>0</v>
          </cell>
          <cell r="V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N3013">
            <v>0</v>
          </cell>
          <cell r="AO3013">
            <v>0</v>
          </cell>
          <cell r="AP3013">
            <v>0</v>
          </cell>
          <cell r="BU3013">
            <v>0</v>
          </cell>
          <cell r="BV3013">
            <v>0</v>
          </cell>
          <cell r="BX3013">
            <v>0</v>
          </cell>
          <cell r="CV3013">
            <v>0</v>
          </cell>
          <cell r="CW3013">
            <v>0</v>
          </cell>
        </row>
        <row r="3014">
          <cell r="B3014">
            <v>0</v>
          </cell>
          <cell r="O3014">
            <v>0</v>
          </cell>
          <cell r="P3014">
            <v>0</v>
          </cell>
          <cell r="S3014">
            <v>0</v>
          </cell>
          <cell r="V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N3014">
            <v>0</v>
          </cell>
          <cell r="AO3014">
            <v>0</v>
          </cell>
          <cell r="AP3014">
            <v>0</v>
          </cell>
          <cell r="BU3014">
            <v>0</v>
          </cell>
          <cell r="BV3014">
            <v>0</v>
          </cell>
          <cell r="BX3014">
            <v>0</v>
          </cell>
          <cell r="CV3014">
            <v>0</v>
          </cell>
          <cell r="CW3014">
            <v>0</v>
          </cell>
        </row>
        <row r="3015">
          <cell r="B3015">
            <v>0</v>
          </cell>
          <cell r="O3015">
            <v>0</v>
          </cell>
          <cell r="P3015">
            <v>0</v>
          </cell>
          <cell r="S3015">
            <v>0</v>
          </cell>
          <cell r="V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N3015">
            <v>0</v>
          </cell>
          <cell r="AO3015">
            <v>0</v>
          </cell>
          <cell r="AP3015">
            <v>0</v>
          </cell>
          <cell r="BU3015">
            <v>0</v>
          </cell>
          <cell r="BV3015">
            <v>0</v>
          </cell>
          <cell r="BX3015">
            <v>0</v>
          </cell>
          <cell r="CV3015">
            <v>0</v>
          </cell>
          <cell r="CW3015">
            <v>0</v>
          </cell>
        </row>
        <row r="3016">
          <cell r="B3016">
            <v>0</v>
          </cell>
          <cell r="O3016">
            <v>0</v>
          </cell>
          <cell r="P3016">
            <v>0</v>
          </cell>
          <cell r="S3016">
            <v>0</v>
          </cell>
          <cell r="V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N3016">
            <v>0</v>
          </cell>
          <cell r="AO3016">
            <v>0</v>
          </cell>
          <cell r="AP3016">
            <v>0</v>
          </cell>
          <cell r="BU3016">
            <v>0</v>
          </cell>
          <cell r="BV3016">
            <v>0</v>
          </cell>
          <cell r="BX3016">
            <v>0</v>
          </cell>
          <cell r="CV3016">
            <v>0</v>
          </cell>
          <cell r="CW3016">
            <v>0</v>
          </cell>
        </row>
        <row r="3017">
          <cell r="B3017">
            <v>0</v>
          </cell>
          <cell r="O3017">
            <v>0</v>
          </cell>
          <cell r="P3017">
            <v>0</v>
          </cell>
          <cell r="S3017">
            <v>0</v>
          </cell>
          <cell r="V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N3017">
            <v>0</v>
          </cell>
          <cell r="AO3017">
            <v>0</v>
          </cell>
          <cell r="AP3017">
            <v>0</v>
          </cell>
          <cell r="BU3017">
            <v>0</v>
          </cell>
          <cell r="BV3017">
            <v>0</v>
          </cell>
          <cell r="BX3017">
            <v>0</v>
          </cell>
          <cell r="CV3017">
            <v>0</v>
          </cell>
          <cell r="CW3017">
            <v>0</v>
          </cell>
        </row>
        <row r="3018">
          <cell r="B3018">
            <v>0</v>
          </cell>
          <cell r="O3018">
            <v>0</v>
          </cell>
          <cell r="P3018">
            <v>0</v>
          </cell>
          <cell r="S3018">
            <v>0</v>
          </cell>
          <cell r="V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N3018">
            <v>0</v>
          </cell>
          <cell r="AO3018">
            <v>0</v>
          </cell>
          <cell r="AP3018">
            <v>0</v>
          </cell>
          <cell r="BU3018">
            <v>0</v>
          </cell>
          <cell r="BV3018">
            <v>0</v>
          </cell>
          <cell r="BX3018">
            <v>0</v>
          </cell>
          <cell r="CV3018">
            <v>0</v>
          </cell>
          <cell r="CW3018">
            <v>0</v>
          </cell>
        </row>
        <row r="3019">
          <cell r="B3019">
            <v>0</v>
          </cell>
          <cell r="O3019">
            <v>0</v>
          </cell>
          <cell r="P3019">
            <v>0</v>
          </cell>
          <cell r="S3019">
            <v>0</v>
          </cell>
          <cell r="V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N3019">
            <v>0</v>
          </cell>
          <cell r="AO3019">
            <v>0</v>
          </cell>
          <cell r="AP3019">
            <v>0</v>
          </cell>
          <cell r="BU3019">
            <v>0</v>
          </cell>
          <cell r="BV3019">
            <v>0</v>
          </cell>
          <cell r="BX3019">
            <v>0</v>
          </cell>
          <cell r="CV3019">
            <v>0</v>
          </cell>
          <cell r="CW3019">
            <v>0</v>
          </cell>
        </row>
        <row r="3020">
          <cell r="B3020">
            <v>0</v>
          </cell>
          <cell r="O3020">
            <v>0</v>
          </cell>
          <cell r="P3020">
            <v>0</v>
          </cell>
          <cell r="S3020">
            <v>0</v>
          </cell>
          <cell r="V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N3020">
            <v>0</v>
          </cell>
          <cell r="AO3020">
            <v>0</v>
          </cell>
          <cell r="AP3020">
            <v>0</v>
          </cell>
          <cell r="BU3020">
            <v>0</v>
          </cell>
          <cell r="BV3020">
            <v>0</v>
          </cell>
          <cell r="BX3020">
            <v>0</v>
          </cell>
          <cell r="CV3020">
            <v>0</v>
          </cell>
          <cell r="CW3020">
            <v>0</v>
          </cell>
        </row>
        <row r="3021">
          <cell r="B3021">
            <v>0</v>
          </cell>
          <cell r="O3021">
            <v>0</v>
          </cell>
          <cell r="P3021">
            <v>0</v>
          </cell>
          <cell r="S3021">
            <v>0</v>
          </cell>
          <cell r="V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N3021">
            <v>0</v>
          </cell>
          <cell r="AO3021">
            <v>0</v>
          </cell>
          <cell r="AP3021">
            <v>0</v>
          </cell>
          <cell r="BU3021">
            <v>0</v>
          </cell>
          <cell r="BV3021">
            <v>0</v>
          </cell>
          <cell r="BX3021">
            <v>0</v>
          </cell>
          <cell r="CV3021">
            <v>0</v>
          </cell>
          <cell r="CW3021">
            <v>0</v>
          </cell>
        </row>
        <row r="3022">
          <cell r="B3022">
            <v>0</v>
          </cell>
          <cell r="O3022">
            <v>0</v>
          </cell>
          <cell r="P3022">
            <v>0</v>
          </cell>
          <cell r="S3022">
            <v>0</v>
          </cell>
          <cell r="V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N3022">
            <v>0</v>
          </cell>
          <cell r="AO3022">
            <v>0</v>
          </cell>
          <cell r="AP3022">
            <v>0</v>
          </cell>
          <cell r="BU3022">
            <v>0</v>
          </cell>
          <cell r="BV3022">
            <v>0</v>
          </cell>
          <cell r="BX3022">
            <v>0</v>
          </cell>
          <cell r="CV3022">
            <v>0</v>
          </cell>
          <cell r="CW3022">
            <v>0</v>
          </cell>
        </row>
        <row r="3023">
          <cell r="B3023">
            <v>0</v>
          </cell>
          <cell r="O3023">
            <v>0</v>
          </cell>
          <cell r="P3023">
            <v>0</v>
          </cell>
          <cell r="S3023">
            <v>0</v>
          </cell>
          <cell r="V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N3023">
            <v>0</v>
          </cell>
          <cell r="AO3023">
            <v>0</v>
          </cell>
          <cell r="AP3023">
            <v>0</v>
          </cell>
          <cell r="BU3023">
            <v>0</v>
          </cell>
          <cell r="BV3023">
            <v>0</v>
          </cell>
          <cell r="BX3023">
            <v>0</v>
          </cell>
          <cell r="CV3023">
            <v>0</v>
          </cell>
          <cell r="CW3023">
            <v>0</v>
          </cell>
        </row>
        <row r="3024">
          <cell r="B3024">
            <v>0</v>
          </cell>
          <cell r="O3024">
            <v>0</v>
          </cell>
          <cell r="P3024">
            <v>0</v>
          </cell>
          <cell r="S3024">
            <v>0</v>
          </cell>
          <cell r="V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N3024">
            <v>0</v>
          </cell>
          <cell r="AO3024">
            <v>0</v>
          </cell>
          <cell r="AP3024">
            <v>0</v>
          </cell>
          <cell r="BU3024">
            <v>0</v>
          </cell>
          <cell r="BV3024">
            <v>0</v>
          </cell>
          <cell r="BX3024">
            <v>0</v>
          </cell>
          <cell r="CV3024">
            <v>0</v>
          </cell>
          <cell r="CW3024">
            <v>0</v>
          </cell>
        </row>
        <row r="3025">
          <cell r="B3025">
            <v>0</v>
          </cell>
          <cell r="O3025">
            <v>0</v>
          </cell>
          <cell r="P3025">
            <v>0</v>
          </cell>
          <cell r="S3025">
            <v>0</v>
          </cell>
          <cell r="V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N3025">
            <v>0</v>
          </cell>
          <cell r="AO3025">
            <v>0</v>
          </cell>
          <cell r="AP3025">
            <v>0</v>
          </cell>
          <cell r="BU3025">
            <v>0</v>
          </cell>
          <cell r="BV3025">
            <v>0</v>
          </cell>
          <cell r="BX3025">
            <v>0</v>
          </cell>
          <cell r="CV3025">
            <v>0</v>
          </cell>
          <cell r="CW3025">
            <v>0</v>
          </cell>
        </row>
        <row r="3026">
          <cell r="B3026">
            <v>0</v>
          </cell>
          <cell r="O3026">
            <v>0</v>
          </cell>
          <cell r="P3026">
            <v>0</v>
          </cell>
          <cell r="S3026">
            <v>0</v>
          </cell>
          <cell r="V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N3026">
            <v>0</v>
          </cell>
          <cell r="AO3026">
            <v>0</v>
          </cell>
          <cell r="AP3026">
            <v>0</v>
          </cell>
          <cell r="BU3026">
            <v>0</v>
          </cell>
          <cell r="BV3026">
            <v>0</v>
          </cell>
          <cell r="BX3026">
            <v>0</v>
          </cell>
          <cell r="CV3026">
            <v>0</v>
          </cell>
          <cell r="CW3026">
            <v>0</v>
          </cell>
        </row>
        <row r="3027">
          <cell r="B3027">
            <v>0</v>
          </cell>
          <cell r="O3027">
            <v>0</v>
          </cell>
          <cell r="P3027">
            <v>0</v>
          </cell>
          <cell r="S3027">
            <v>0</v>
          </cell>
          <cell r="V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N3027">
            <v>0</v>
          </cell>
          <cell r="AO3027">
            <v>0</v>
          </cell>
          <cell r="AP3027">
            <v>0</v>
          </cell>
          <cell r="BU3027">
            <v>0</v>
          </cell>
          <cell r="BV3027">
            <v>0</v>
          </cell>
          <cell r="BX3027">
            <v>0</v>
          </cell>
          <cell r="CV3027">
            <v>0</v>
          </cell>
          <cell r="CW3027">
            <v>0</v>
          </cell>
        </row>
        <row r="3028">
          <cell r="B3028">
            <v>0</v>
          </cell>
          <cell r="O3028">
            <v>0</v>
          </cell>
          <cell r="P3028">
            <v>0</v>
          </cell>
          <cell r="S3028">
            <v>0</v>
          </cell>
          <cell r="V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N3028">
            <v>0</v>
          </cell>
          <cell r="AO3028">
            <v>0</v>
          </cell>
          <cell r="AP3028">
            <v>0</v>
          </cell>
          <cell r="BU3028">
            <v>0</v>
          </cell>
          <cell r="BV3028">
            <v>0</v>
          </cell>
          <cell r="BX3028">
            <v>0</v>
          </cell>
          <cell r="CV3028">
            <v>0</v>
          </cell>
          <cell r="CW3028">
            <v>0</v>
          </cell>
        </row>
        <row r="3029">
          <cell r="B3029">
            <v>0</v>
          </cell>
          <cell r="O3029">
            <v>0</v>
          </cell>
          <cell r="P3029">
            <v>0</v>
          </cell>
          <cell r="S3029">
            <v>0</v>
          </cell>
          <cell r="V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N3029">
            <v>0</v>
          </cell>
          <cell r="AO3029">
            <v>0</v>
          </cell>
          <cell r="AP3029">
            <v>0</v>
          </cell>
          <cell r="BU3029">
            <v>0</v>
          </cell>
          <cell r="BV3029">
            <v>0</v>
          </cell>
          <cell r="BX3029">
            <v>0</v>
          </cell>
          <cell r="CV3029">
            <v>0</v>
          </cell>
          <cell r="CW3029">
            <v>0</v>
          </cell>
        </row>
        <row r="3030">
          <cell r="B3030">
            <v>0</v>
          </cell>
          <cell r="O3030">
            <v>0</v>
          </cell>
          <cell r="P3030">
            <v>0</v>
          </cell>
          <cell r="S3030">
            <v>0</v>
          </cell>
          <cell r="V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N3030">
            <v>0</v>
          </cell>
          <cell r="AO3030">
            <v>0</v>
          </cell>
          <cell r="AP3030">
            <v>0</v>
          </cell>
          <cell r="BU3030">
            <v>0</v>
          </cell>
          <cell r="BV3030">
            <v>0</v>
          </cell>
          <cell r="BX3030">
            <v>0</v>
          </cell>
          <cell r="CV3030">
            <v>0</v>
          </cell>
          <cell r="CW3030">
            <v>0</v>
          </cell>
        </row>
        <row r="3031">
          <cell r="B3031">
            <v>0</v>
          </cell>
          <cell r="O3031">
            <v>0</v>
          </cell>
          <cell r="P3031">
            <v>0</v>
          </cell>
          <cell r="S3031">
            <v>0</v>
          </cell>
          <cell r="V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N3031">
            <v>0</v>
          </cell>
          <cell r="AO3031">
            <v>0</v>
          </cell>
          <cell r="AP3031">
            <v>0</v>
          </cell>
          <cell r="BU3031">
            <v>0</v>
          </cell>
          <cell r="BV3031">
            <v>0</v>
          </cell>
          <cell r="BX3031">
            <v>0</v>
          </cell>
          <cell r="CV3031">
            <v>0</v>
          </cell>
          <cell r="CW3031">
            <v>0</v>
          </cell>
        </row>
        <row r="3032">
          <cell r="B3032">
            <v>0</v>
          </cell>
          <cell r="O3032">
            <v>0</v>
          </cell>
          <cell r="P3032">
            <v>0</v>
          </cell>
          <cell r="S3032">
            <v>0</v>
          </cell>
          <cell r="V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N3032">
            <v>0</v>
          </cell>
          <cell r="AO3032">
            <v>0</v>
          </cell>
          <cell r="AP3032">
            <v>0</v>
          </cell>
          <cell r="BU3032">
            <v>0</v>
          </cell>
          <cell r="BV3032">
            <v>0</v>
          </cell>
          <cell r="BX3032">
            <v>0</v>
          </cell>
          <cell r="CV3032">
            <v>0</v>
          </cell>
          <cell r="CW3032">
            <v>0</v>
          </cell>
        </row>
        <row r="3033">
          <cell r="B3033">
            <v>0</v>
          </cell>
          <cell r="O3033">
            <v>0</v>
          </cell>
          <cell r="P3033">
            <v>0</v>
          </cell>
          <cell r="S3033">
            <v>0</v>
          </cell>
          <cell r="V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N3033">
            <v>0</v>
          </cell>
          <cell r="AO3033">
            <v>0</v>
          </cell>
          <cell r="AP3033">
            <v>0</v>
          </cell>
          <cell r="BU3033">
            <v>0</v>
          </cell>
          <cell r="BV3033">
            <v>0</v>
          </cell>
          <cell r="BX3033">
            <v>0</v>
          </cell>
          <cell r="CV3033">
            <v>0</v>
          </cell>
          <cell r="CW3033">
            <v>0</v>
          </cell>
        </row>
        <row r="3034">
          <cell r="B3034">
            <v>0</v>
          </cell>
          <cell r="O3034">
            <v>0</v>
          </cell>
          <cell r="P3034">
            <v>0</v>
          </cell>
          <cell r="S3034">
            <v>0</v>
          </cell>
          <cell r="V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N3034">
            <v>0</v>
          </cell>
          <cell r="AO3034">
            <v>0</v>
          </cell>
          <cell r="AP3034">
            <v>0</v>
          </cell>
          <cell r="BU3034">
            <v>0</v>
          </cell>
          <cell r="BV3034">
            <v>0</v>
          </cell>
          <cell r="BX3034">
            <v>0</v>
          </cell>
          <cell r="CV3034">
            <v>0</v>
          </cell>
          <cell r="CW3034">
            <v>0</v>
          </cell>
        </row>
        <row r="3035">
          <cell r="B3035">
            <v>0</v>
          </cell>
          <cell r="O3035">
            <v>0</v>
          </cell>
          <cell r="P3035">
            <v>0</v>
          </cell>
          <cell r="S3035">
            <v>0</v>
          </cell>
          <cell r="V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N3035">
            <v>0</v>
          </cell>
          <cell r="AO3035">
            <v>0</v>
          </cell>
          <cell r="AP3035">
            <v>0</v>
          </cell>
          <cell r="BU3035">
            <v>0</v>
          </cell>
          <cell r="BV3035">
            <v>0</v>
          </cell>
          <cell r="BX3035">
            <v>0</v>
          </cell>
          <cell r="CV3035">
            <v>0</v>
          </cell>
          <cell r="CW3035">
            <v>0</v>
          </cell>
        </row>
        <row r="3036">
          <cell r="B3036">
            <v>0</v>
          </cell>
          <cell r="O3036">
            <v>0</v>
          </cell>
          <cell r="P3036">
            <v>0</v>
          </cell>
          <cell r="S3036">
            <v>0</v>
          </cell>
          <cell r="V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N3036">
            <v>0</v>
          </cell>
          <cell r="AO3036">
            <v>0</v>
          </cell>
          <cell r="AP3036">
            <v>0</v>
          </cell>
          <cell r="BU3036">
            <v>0</v>
          </cell>
          <cell r="BV3036">
            <v>0</v>
          </cell>
          <cell r="BX3036">
            <v>0</v>
          </cell>
          <cell r="CV3036">
            <v>0</v>
          </cell>
          <cell r="CW3036">
            <v>0</v>
          </cell>
        </row>
        <row r="3037">
          <cell r="B3037">
            <v>0</v>
          </cell>
          <cell r="O3037">
            <v>0</v>
          </cell>
          <cell r="P3037">
            <v>0</v>
          </cell>
          <cell r="S3037">
            <v>0</v>
          </cell>
          <cell r="V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N3037">
            <v>0</v>
          </cell>
          <cell r="AO3037">
            <v>0</v>
          </cell>
          <cell r="AP3037">
            <v>0</v>
          </cell>
          <cell r="BU3037">
            <v>0</v>
          </cell>
          <cell r="BV3037">
            <v>0</v>
          </cell>
          <cell r="BX3037">
            <v>0</v>
          </cell>
          <cell r="CV3037">
            <v>0</v>
          </cell>
          <cell r="CW3037">
            <v>0</v>
          </cell>
        </row>
        <row r="3038">
          <cell r="B3038">
            <v>0</v>
          </cell>
          <cell r="O3038">
            <v>0</v>
          </cell>
          <cell r="P3038">
            <v>0</v>
          </cell>
          <cell r="S3038">
            <v>0</v>
          </cell>
          <cell r="V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N3038">
            <v>0</v>
          </cell>
          <cell r="AO3038">
            <v>0</v>
          </cell>
          <cell r="AP3038">
            <v>0</v>
          </cell>
          <cell r="BU3038">
            <v>0</v>
          </cell>
          <cell r="BV3038">
            <v>0</v>
          </cell>
          <cell r="BX3038">
            <v>0</v>
          </cell>
          <cell r="CV3038">
            <v>0</v>
          </cell>
          <cell r="CW3038">
            <v>0</v>
          </cell>
        </row>
        <row r="3039">
          <cell r="B3039">
            <v>0</v>
          </cell>
          <cell r="O3039">
            <v>0</v>
          </cell>
          <cell r="P3039">
            <v>0</v>
          </cell>
          <cell r="S3039">
            <v>0</v>
          </cell>
          <cell r="V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N3039">
            <v>0</v>
          </cell>
          <cell r="AO3039">
            <v>0</v>
          </cell>
          <cell r="AP3039">
            <v>0</v>
          </cell>
          <cell r="BU3039">
            <v>0</v>
          </cell>
          <cell r="BV3039">
            <v>0</v>
          </cell>
          <cell r="BX3039">
            <v>0</v>
          </cell>
          <cell r="CV3039">
            <v>0</v>
          </cell>
          <cell r="CW3039">
            <v>0</v>
          </cell>
        </row>
        <row r="3040">
          <cell r="B3040">
            <v>0</v>
          </cell>
          <cell r="O3040">
            <v>0</v>
          </cell>
          <cell r="P3040">
            <v>0</v>
          </cell>
          <cell r="S3040">
            <v>0</v>
          </cell>
          <cell r="V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N3040">
            <v>0</v>
          </cell>
          <cell r="AO3040">
            <v>0</v>
          </cell>
          <cell r="AP3040">
            <v>0</v>
          </cell>
          <cell r="BU3040">
            <v>0</v>
          </cell>
          <cell r="BV3040">
            <v>0</v>
          </cell>
          <cell r="BX3040">
            <v>0</v>
          </cell>
          <cell r="CV3040">
            <v>0</v>
          </cell>
          <cell r="CW3040">
            <v>0</v>
          </cell>
        </row>
        <row r="3041">
          <cell r="B3041">
            <v>0</v>
          </cell>
          <cell r="O3041">
            <v>0</v>
          </cell>
          <cell r="P3041">
            <v>0</v>
          </cell>
          <cell r="S3041">
            <v>0</v>
          </cell>
          <cell r="V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N3041">
            <v>0</v>
          </cell>
          <cell r="AO3041">
            <v>0</v>
          </cell>
          <cell r="AP3041">
            <v>0</v>
          </cell>
          <cell r="BU3041">
            <v>0</v>
          </cell>
          <cell r="BV3041">
            <v>0</v>
          </cell>
          <cell r="BX3041">
            <v>0</v>
          </cell>
          <cell r="CV3041">
            <v>0</v>
          </cell>
          <cell r="CW3041">
            <v>0</v>
          </cell>
        </row>
        <row r="3042">
          <cell r="B3042">
            <v>0</v>
          </cell>
          <cell r="O3042">
            <v>0</v>
          </cell>
          <cell r="P3042">
            <v>0</v>
          </cell>
          <cell r="S3042">
            <v>0</v>
          </cell>
          <cell r="V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N3042">
            <v>0</v>
          </cell>
          <cell r="AO3042">
            <v>0</v>
          </cell>
          <cell r="AP3042">
            <v>0</v>
          </cell>
          <cell r="BU3042">
            <v>0</v>
          </cell>
          <cell r="BV3042">
            <v>0</v>
          </cell>
          <cell r="BX3042">
            <v>0</v>
          </cell>
          <cell r="CV3042">
            <v>0</v>
          </cell>
          <cell r="CW3042">
            <v>0</v>
          </cell>
        </row>
        <row r="3043">
          <cell r="B3043">
            <v>0</v>
          </cell>
          <cell r="O3043">
            <v>0</v>
          </cell>
          <cell r="P3043">
            <v>0</v>
          </cell>
          <cell r="S3043">
            <v>0</v>
          </cell>
          <cell r="V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N3043">
            <v>0</v>
          </cell>
          <cell r="AO3043">
            <v>0</v>
          </cell>
          <cell r="AP3043">
            <v>0</v>
          </cell>
          <cell r="BU3043">
            <v>0</v>
          </cell>
          <cell r="BV3043">
            <v>0</v>
          </cell>
          <cell r="BX3043">
            <v>0</v>
          </cell>
          <cell r="CV3043">
            <v>0</v>
          </cell>
          <cell r="CW3043">
            <v>0</v>
          </cell>
        </row>
        <row r="3044">
          <cell r="B3044">
            <v>0</v>
          </cell>
          <cell r="O3044">
            <v>0</v>
          </cell>
          <cell r="P3044">
            <v>0</v>
          </cell>
          <cell r="S3044">
            <v>0</v>
          </cell>
          <cell r="V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N3044">
            <v>0</v>
          </cell>
          <cell r="AO3044">
            <v>0</v>
          </cell>
          <cell r="AP3044">
            <v>0</v>
          </cell>
          <cell r="BU3044">
            <v>0</v>
          </cell>
          <cell r="BV3044">
            <v>0</v>
          </cell>
          <cell r="BX3044">
            <v>0</v>
          </cell>
          <cell r="CV3044">
            <v>0</v>
          </cell>
          <cell r="CW3044">
            <v>0</v>
          </cell>
        </row>
        <row r="3045">
          <cell r="B3045">
            <v>0</v>
          </cell>
          <cell r="O3045">
            <v>0</v>
          </cell>
          <cell r="P3045">
            <v>0</v>
          </cell>
          <cell r="S3045">
            <v>0</v>
          </cell>
          <cell r="V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N3045">
            <v>0</v>
          </cell>
          <cell r="AO3045">
            <v>0</v>
          </cell>
          <cell r="AP3045">
            <v>0</v>
          </cell>
          <cell r="BU3045">
            <v>0</v>
          </cell>
          <cell r="BV3045">
            <v>0</v>
          </cell>
          <cell r="BX3045">
            <v>0</v>
          </cell>
          <cell r="CV3045">
            <v>0</v>
          </cell>
          <cell r="CW3045">
            <v>0</v>
          </cell>
        </row>
        <row r="3046">
          <cell r="B3046">
            <v>0</v>
          </cell>
          <cell r="O3046">
            <v>0</v>
          </cell>
          <cell r="P3046">
            <v>0</v>
          </cell>
          <cell r="S3046">
            <v>0</v>
          </cell>
          <cell r="V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N3046">
            <v>0</v>
          </cell>
          <cell r="AO3046">
            <v>0</v>
          </cell>
          <cell r="AP3046">
            <v>0</v>
          </cell>
          <cell r="BU3046">
            <v>0</v>
          </cell>
          <cell r="BV3046">
            <v>0</v>
          </cell>
          <cell r="BX3046">
            <v>0</v>
          </cell>
          <cell r="CV3046">
            <v>0</v>
          </cell>
          <cell r="CW3046">
            <v>0</v>
          </cell>
        </row>
        <row r="3047">
          <cell r="B3047">
            <v>0</v>
          </cell>
          <cell r="O3047">
            <v>0</v>
          </cell>
          <cell r="P3047">
            <v>0</v>
          </cell>
          <cell r="S3047">
            <v>0</v>
          </cell>
          <cell r="V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N3047">
            <v>0</v>
          </cell>
          <cell r="AO3047">
            <v>0</v>
          </cell>
          <cell r="AP3047">
            <v>0</v>
          </cell>
          <cell r="BU3047">
            <v>0</v>
          </cell>
          <cell r="BV3047">
            <v>0</v>
          </cell>
          <cell r="BX3047">
            <v>0</v>
          </cell>
          <cell r="CV3047">
            <v>0</v>
          </cell>
          <cell r="CW3047">
            <v>0</v>
          </cell>
        </row>
        <row r="3048">
          <cell r="B3048">
            <v>0</v>
          </cell>
          <cell r="O3048">
            <v>0</v>
          </cell>
          <cell r="P3048">
            <v>0</v>
          </cell>
          <cell r="S3048">
            <v>0</v>
          </cell>
          <cell r="V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N3048">
            <v>0</v>
          </cell>
          <cell r="AO3048">
            <v>0</v>
          </cell>
          <cell r="AP3048">
            <v>0</v>
          </cell>
          <cell r="BU3048">
            <v>0</v>
          </cell>
          <cell r="BV3048">
            <v>0</v>
          </cell>
          <cell r="BX3048">
            <v>0</v>
          </cell>
          <cell r="CV3048">
            <v>0</v>
          </cell>
          <cell r="CW3048">
            <v>0</v>
          </cell>
        </row>
        <row r="3049">
          <cell r="B3049">
            <v>0</v>
          </cell>
          <cell r="O3049">
            <v>0</v>
          </cell>
          <cell r="P3049">
            <v>0</v>
          </cell>
          <cell r="S3049">
            <v>0</v>
          </cell>
          <cell r="V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N3049">
            <v>0</v>
          </cell>
          <cell r="AO3049">
            <v>0</v>
          </cell>
          <cell r="AP3049">
            <v>0</v>
          </cell>
          <cell r="BU3049">
            <v>0</v>
          </cell>
          <cell r="BV3049">
            <v>0</v>
          </cell>
          <cell r="BX3049">
            <v>0</v>
          </cell>
          <cell r="CV3049">
            <v>0</v>
          </cell>
          <cell r="CW3049">
            <v>0</v>
          </cell>
        </row>
        <row r="3050">
          <cell r="B3050">
            <v>0</v>
          </cell>
          <cell r="O3050">
            <v>0</v>
          </cell>
          <cell r="P3050">
            <v>0</v>
          </cell>
          <cell r="S3050">
            <v>0</v>
          </cell>
          <cell r="V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N3050">
            <v>0</v>
          </cell>
          <cell r="AO3050">
            <v>0</v>
          </cell>
          <cell r="AP3050">
            <v>0</v>
          </cell>
          <cell r="BU3050">
            <v>0</v>
          </cell>
          <cell r="BV3050">
            <v>0</v>
          </cell>
          <cell r="BX3050">
            <v>0</v>
          </cell>
          <cell r="CV3050">
            <v>0</v>
          </cell>
          <cell r="CW3050">
            <v>0</v>
          </cell>
        </row>
        <row r="3051">
          <cell r="B3051">
            <v>0</v>
          </cell>
          <cell r="O3051">
            <v>0</v>
          </cell>
          <cell r="P3051">
            <v>0</v>
          </cell>
          <cell r="S3051">
            <v>0</v>
          </cell>
          <cell r="V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N3051">
            <v>0</v>
          </cell>
          <cell r="AO3051">
            <v>0</v>
          </cell>
          <cell r="AP3051">
            <v>0</v>
          </cell>
          <cell r="BU3051">
            <v>0</v>
          </cell>
          <cell r="BV3051">
            <v>0</v>
          </cell>
          <cell r="BX3051">
            <v>0</v>
          </cell>
          <cell r="CV3051">
            <v>0</v>
          </cell>
          <cell r="CW3051">
            <v>0</v>
          </cell>
        </row>
        <row r="3052">
          <cell r="B3052">
            <v>0</v>
          </cell>
          <cell r="O3052">
            <v>0</v>
          </cell>
          <cell r="P3052">
            <v>0</v>
          </cell>
          <cell r="S3052">
            <v>0</v>
          </cell>
          <cell r="V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N3052">
            <v>0</v>
          </cell>
          <cell r="AO3052">
            <v>0</v>
          </cell>
          <cell r="AP3052">
            <v>0</v>
          </cell>
          <cell r="BU3052">
            <v>0</v>
          </cell>
          <cell r="BV3052">
            <v>0</v>
          </cell>
          <cell r="BX3052">
            <v>0</v>
          </cell>
          <cell r="CV3052">
            <v>0</v>
          </cell>
          <cell r="CW3052">
            <v>0</v>
          </cell>
        </row>
        <row r="3053">
          <cell r="B3053">
            <v>0</v>
          </cell>
          <cell r="O3053">
            <v>0</v>
          </cell>
          <cell r="P3053">
            <v>0</v>
          </cell>
          <cell r="S3053">
            <v>0</v>
          </cell>
          <cell r="V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N3053">
            <v>0</v>
          </cell>
          <cell r="AO3053">
            <v>0</v>
          </cell>
          <cell r="AP3053">
            <v>0</v>
          </cell>
          <cell r="BU3053">
            <v>0</v>
          </cell>
          <cell r="BV3053">
            <v>0</v>
          </cell>
          <cell r="BX3053">
            <v>0</v>
          </cell>
          <cell r="CV3053">
            <v>0</v>
          </cell>
          <cell r="CW3053">
            <v>0</v>
          </cell>
        </row>
        <row r="3054">
          <cell r="B3054">
            <v>0</v>
          </cell>
          <cell r="O3054">
            <v>0</v>
          </cell>
          <cell r="P3054">
            <v>0</v>
          </cell>
          <cell r="S3054">
            <v>0</v>
          </cell>
          <cell r="V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N3054">
            <v>0</v>
          </cell>
          <cell r="AO3054">
            <v>0</v>
          </cell>
          <cell r="AP3054">
            <v>0</v>
          </cell>
          <cell r="BU3054">
            <v>0</v>
          </cell>
          <cell r="BV3054">
            <v>0</v>
          </cell>
          <cell r="BX3054">
            <v>0</v>
          </cell>
          <cell r="CV3054">
            <v>0</v>
          </cell>
          <cell r="CW3054">
            <v>0</v>
          </cell>
        </row>
        <row r="3055">
          <cell r="B3055">
            <v>0</v>
          </cell>
          <cell r="O3055">
            <v>0</v>
          </cell>
          <cell r="P3055">
            <v>0</v>
          </cell>
          <cell r="S3055">
            <v>0</v>
          </cell>
          <cell r="V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N3055">
            <v>0</v>
          </cell>
          <cell r="AO3055">
            <v>0</v>
          </cell>
          <cell r="AP3055">
            <v>0</v>
          </cell>
          <cell r="BU3055">
            <v>0</v>
          </cell>
          <cell r="BV3055">
            <v>0</v>
          </cell>
          <cell r="BX3055">
            <v>0</v>
          </cell>
          <cell r="CV3055">
            <v>0</v>
          </cell>
          <cell r="CW3055">
            <v>0</v>
          </cell>
        </row>
        <row r="3056">
          <cell r="B3056">
            <v>0</v>
          </cell>
          <cell r="O3056">
            <v>0</v>
          </cell>
          <cell r="P3056">
            <v>0</v>
          </cell>
          <cell r="S3056">
            <v>0</v>
          </cell>
          <cell r="V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N3056">
            <v>0</v>
          </cell>
          <cell r="AO3056">
            <v>0</v>
          </cell>
          <cell r="AP3056">
            <v>0</v>
          </cell>
          <cell r="BU3056">
            <v>0</v>
          </cell>
          <cell r="BV3056">
            <v>0</v>
          </cell>
          <cell r="BX3056">
            <v>0</v>
          </cell>
          <cell r="CV3056">
            <v>0</v>
          </cell>
          <cell r="CW3056">
            <v>0</v>
          </cell>
        </row>
        <row r="3057">
          <cell r="B3057">
            <v>0</v>
          </cell>
          <cell r="O3057">
            <v>0</v>
          </cell>
          <cell r="P3057">
            <v>0</v>
          </cell>
          <cell r="S3057">
            <v>0</v>
          </cell>
          <cell r="V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N3057">
            <v>0</v>
          </cell>
          <cell r="AO3057">
            <v>0</v>
          </cell>
          <cell r="AP3057">
            <v>0</v>
          </cell>
          <cell r="BU3057">
            <v>0</v>
          </cell>
          <cell r="BV3057">
            <v>0</v>
          </cell>
          <cell r="BX3057">
            <v>0</v>
          </cell>
          <cell r="CV3057">
            <v>0</v>
          </cell>
          <cell r="CW3057">
            <v>0</v>
          </cell>
        </row>
        <row r="3058">
          <cell r="B3058">
            <v>0</v>
          </cell>
          <cell r="O3058">
            <v>0</v>
          </cell>
          <cell r="P3058">
            <v>0</v>
          </cell>
          <cell r="S3058">
            <v>0</v>
          </cell>
          <cell r="V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N3058">
            <v>0</v>
          </cell>
          <cell r="AO3058">
            <v>0</v>
          </cell>
          <cell r="AP3058">
            <v>0</v>
          </cell>
          <cell r="BU3058">
            <v>0</v>
          </cell>
          <cell r="BV3058">
            <v>0</v>
          </cell>
          <cell r="BX3058">
            <v>0</v>
          </cell>
          <cell r="CV3058">
            <v>0</v>
          </cell>
          <cell r="CW3058">
            <v>0</v>
          </cell>
        </row>
        <row r="3059">
          <cell r="B3059">
            <v>0</v>
          </cell>
          <cell r="O3059">
            <v>0</v>
          </cell>
          <cell r="P3059">
            <v>0</v>
          </cell>
          <cell r="S3059">
            <v>0</v>
          </cell>
          <cell r="V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N3059">
            <v>0</v>
          </cell>
          <cell r="AO3059">
            <v>0</v>
          </cell>
          <cell r="AP3059">
            <v>0</v>
          </cell>
          <cell r="BU3059">
            <v>0</v>
          </cell>
          <cell r="BV3059">
            <v>0</v>
          </cell>
          <cell r="BX3059">
            <v>0</v>
          </cell>
          <cell r="CV3059">
            <v>0</v>
          </cell>
          <cell r="CW3059">
            <v>0</v>
          </cell>
        </row>
        <row r="3060">
          <cell r="B3060">
            <v>0</v>
          </cell>
          <cell r="O3060">
            <v>0</v>
          </cell>
          <cell r="P3060">
            <v>0</v>
          </cell>
          <cell r="S3060">
            <v>0</v>
          </cell>
          <cell r="V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N3060">
            <v>0</v>
          </cell>
          <cell r="AO3060">
            <v>0</v>
          </cell>
          <cell r="AP3060">
            <v>0</v>
          </cell>
          <cell r="BU3060">
            <v>0</v>
          </cell>
          <cell r="BV3060">
            <v>0</v>
          </cell>
          <cell r="BX3060">
            <v>0</v>
          </cell>
          <cell r="CV3060">
            <v>0</v>
          </cell>
          <cell r="CW3060">
            <v>0</v>
          </cell>
        </row>
        <row r="3061">
          <cell r="B3061">
            <v>0</v>
          </cell>
          <cell r="O3061">
            <v>0</v>
          </cell>
          <cell r="P3061">
            <v>0</v>
          </cell>
          <cell r="S3061">
            <v>0</v>
          </cell>
          <cell r="V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N3061">
            <v>0</v>
          </cell>
          <cell r="AO3061">
            <v>0</v>
          </cell>
          <cell r="AP3061">
            <v>0</v>
          </cell>
          <cell r="BU3061">
            <v>0</v>
          </cell>
          <cell r="BV3061">
            <v>0</v>
          </cell>
          <cell r="BX3061">
            <v>0</v>
          </cell>
          <cell r="CV3061">
            <v>0</v>
          </cell>
          <cell r="CW3061">
            <v>0</v>
          </cell>
        </row>
        <row r="3062">
          <cell r="B3062">
            <v>0</v>
          </cell>
          <cell r="O3062">
            <v>0</v>
          </cell>
          <cell r="P3062">
            <v>0</v>
          </cell>
          <cell r="S3062">
            <v>0</v>
          </cell>
          <cell r="V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N3062">
            <v>0</v>
          </cell>
          <cell r="AO3062">
            <v>0</v>
          </cell>
          <cell r="AP3062">
            <v>0</v>
          </cell>
          <cell r="BU3062">
            <v>0</v>
          </cell>
          <cell r="BV3062">
            <v>0</v>
          </cell>
          <cell r="BX3062">
            <v>0</v>
          </cell>
          <cell r="CV3062">
            <v>0</v>
          </cell>
          <cell r="CW3062">
            <v>0</v>
          </cell>
        </row>
        <row r="3063">
          <cell r="B3063">
            <v>0</v>
          </cell>
          <cell r="O3063">
            <v>0</v>
          </cell>
          <cell r="P3063">
            <v>0</v>
          </cell>
          <cell r="S3063">
            <v>0</v>
          </cell>
          <cell r="V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N3063">
            <v>0</v>
          </cell>
          <cell r="AO3063">
            <v>0</v>
          </cell>
          <cell r="AP3063">
            <v>0</v>
          </cell>
          <cell r="BU3063">
            <v>0</v>
          </cell>
          <cell r="BV3063">
            <v>0</v>
          </cell>
          <cell r="BX3063">
            <v>0</v>
          </cell>
          <cell r="CV3063">
            <v>0</v>
          </cell>
          <cell r="CW3063">
            <v>0</v>
          </cell>
        </row>
        <row r="3064">
          <cell r="B3064">
            <v>0</v>
          </cell>
          <cell r="O3064">
            <v>0</v>
          </cell>
          <cell r="P3064">
            <v>0</v>
          </cell>
          <cell r="S3064">
            <v>0</v>
          </cell>
          <cell r="V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N3064">
            <v>0</v>
          </cell>
          <cell r="AO3064">
            <v>0</v>
          </cell>
          <cell r="AP3064">
            <v>0</v>
          </cell>
          <cell r="BU3064">
            <v>0</v>
          </cell>
          <cell r="BV3064">
            <v>0</v>
          </cell>
          <cell r="BX3064">
            <v>0</v>
          </cell>
          <cell r="CV3064">
            <v>0</v>
          </cell>
          <cell r="CW3064">
            <v>0</v>
          </cell>
        </row>
        <row r="3065">
          <cell r="B3065">
            <v>0</v>
          </cell>
          <cell r="O3065">
            <v>0</v>
          </cell>
          <cell r="P3065">
            <v>0</v>
          </cell>
          <cell r="S3065">
            <v>0</v>
          </cell>
          <cell r="V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N3065">
            <v>0</v>
          </cell>
          <cell r="AO3065">
            <v>0</v>
          </cell>
          <cell r="AP3065">
            <v>0</v>
          </cell>
          <cell r="BU3065">
            <v>0</v>
          </cell>
          <cell r="BV3065">
            <v>0</v>
          </cell>
          <cell r="BX3065">
            <v>0</v>
          </cell>
          <cell r="CV3065">
            <v>0</v>
          </cell>
          <cell r="CW3065">
            <v>0</v>
          </cell>
        </row>
        <row r="3066">
          <cell r="B3066">
            <v>0</v>
          </cell>
          <cell r="O3066">
            <v>0</v>
          </cell>
          <cell r="P3066">
            <v>0</v>
          </cell>
          <cell r="S3066">
            <v>0</v>
          </cell>
          <cell r="V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N3066">
            <v>0</v>
          </cell>
          <cell r="AO3066">
            <v>0</v>
          </cell>
          <cell r="AP3066">
            <v>0</v>
          </cell>
          <cell r="BU3066">
            <v>0</v>
          </cell>
          <cell r="BV3066">
            <v>0</v>
          </cell>
          <cell r="BX3066">
            <v>0</v>
          </cell>
          <cell r="CV3066">
            <v>0</v>
          </cell>
          <cell r="CW3066">
            <v>0</v>
          </cell>
        </row>
        <row r="3067">
          <cell r="B3067">
            <v>0</v>
          </cell>
          <cell r="O3067">
            <v>0</v>
          </cell>
          <cell r="P3067">
            <v>0</v>
          </cell>
          <cell r="S3067">
            <v>0</v>
          </cell>
          <cell r="V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N3067">
            <v>0</v>
          </cell>
          <cell r="AO3067">
            <v>0</v>
          </cell>
          <cell r="AP3067">
            <v>0</v>
          </cell>
          <cell r="BU3067">
            <v>0</v>
          </cell>
          <cell r="BV3067">
            <v>0</v>
          </cell>
          <cell r="BX3067">
            <v>0</v>
          </cell>
          <cell r="CV3067">
            <v>0</v>
          </cell>
          <cell r="CW3067">
            <v>0</v>
          </cell>
        </row>
        <row r="3068">
          <cell r="B3068">
            <v>0</v>
          </cell>
          <cell r="O3068">
            <v>0</v>
          </cell>
          <cell r="P3068">
            <v>0</v>
          </cell>
          <cell r="S3068">
            <v>0</v>
          </cell>
          <cell r="V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N3068">
            <v>0</v>
          </cell>
          <cell r="AO3068">
            <v>0</v>
          </cell>
          <cell r="AP3068">
            <v>0</v>
          </cell>
          <cell r="BU3068">
            <v>0</v>
          </cell>
          <cell r="BV3068">
            <v>0</v>
          </cell>
          <cell r="BX3068">
            <v>0</v>
          </cell>
          <cell r="CV3068">
            <v>0</v>
          </cell>
          <cell r="CW3068">
            <v>0</v>
          </cell>
        </row>
        <row r="3069">
          <cell r="B3069">
            <v>0</v>
          </cell>
          <cell r="O3069">
            <v>0</v>
          </cell>
          <cell r="P3069">
            <v>0</v>
          </cell>
          <cell r="S3069">
            <v>0</v>
          </cell>
          <cell r="V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N3069">
            <v>0</v>
          </cell>
          <cell r="AO3069">
            <v>0</v>
          </cell>
          <cell r="AP3069">
            <v>0</v>
          </cell>
          <cell r="BU3069">
            <v>0</v>
          </cell>
          <cell r="BV3069">
            <v>0</v>
          </cell>
          <cell r="BX3069">
            <v>0</v>
          </cell>
          <cell r="CV3069">
            <v>0</v>
          </cell>
          <cell r="CW3069">
            <v>0</v>
          </cell>
        </row>
        <row r="3070">
          <cell r="B3070">
            <v>0</v>
          </cell>
          <cell r="O3070">
            <v>0</v>
          </cell>
          <cell r="P3070">
            <v>0</v>
          </cell>
          <cell r="S3070">
            <v>0</v>
          </cell>
          <cell r="V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N3070">
            <v>0</v>
          </cell>
          <cell r="AO3070">
            <v>0</v>
          </cell>
          <cell r="AP3070">
            <v>0</v>
          </cell>
          <cell r="BU3070">
            <v>0</v>
          </cell>
          <cell r="BV3070">
            <v>0</v>
          </cell>
          <cell r="BX3070">
            <v>0</v>
          </cell>
          <cell r="CV3070">
            <v>0</v>
          </cell>
          <cell r="CW3070">
            <v>0</v>
          </cell>
        </row>
        <row r="3071">
          <cell r="B3071">
            <v>0</v>
          </cell>
          <cell r="O3071">
            <v>0</v>
          </cell>
          <cell r="P3071">
            <v>0</v>
          </cell>
          <cell r="S3071">
            <v>0</v>
          </cell>
          <cell r="V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N3071">
            <v>0</v>
          </cell>
          <cell r="AO3071">
            <v>0</v>
          </cell>
          <cell r="AP3071">
            <v>0</v>
          </cell>
          <cell r="BU3071">
            <v>0</v>
          </cell>
          <cell r="BV3071">
            <v>0</v>
          </cell>
          <cell r="BX3071">
            <v>0</v>
          </cell>
          <cell r="CV3071">
            <v>0</v>
          </cell>
          <cell r="CW3071">
            <v>0</v>
          </cell>
        </row>
        <row r="3072">
          <cell r="B3072">
            <v>0</v>
          </cell>
          <cell r="O3072">
            <v>0</v>
          </cell>
          <cell r="P3072">
            <v>0</v>
          </cell>
          <cell r="S3072">
            <v>0</v>
          </cell>
          <cell r="V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N3072">
            <v>0</v>
          </cell>
          <cell r="AO3072">
            <v>0</v>
          </cell>
          <cell r="AP3072">
            <v>0</v>
          </cell>
          <cell r="BU3072">
            <v>0</v>
          </cell>
          <cell r="BV3072">
            <v>0</v>
          </cell>
          <cell r="BX3072">
            <v>0</v>
          </cell>
          <cell r="CV3072">
            <v>0</v>
          </cell>
          <cell r="CW3072">
            <v>0</v>
          </cell>
        </row>
        <row r="3073">
          <cell r="B3073">
            <v>0</v>
          </cell>
          <cell r="O3073">
            <v>0</v>
          </cell>
          <cell r="P3073">
            <v>0</v>
          </cell>
          <cell r="S3073">
            <v>0</v>
          </cell>
          <cell r="V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N3073">
            <v>0</v>
          </cell>
          <cell r="AO3073">
            <v>0</v>
          </cell>
          <cell r="AP3073">
            <v>0</v>
          </cell>
          <cell r="BU3073">
            <v>0</v>
          </cell>
          <cell r="BV3073">
            <v>0</v>
          </cell>
          <cell r="BX3073">
            <v>0</v>
          </cell>
          <cell r="CV3073">
            <v>0</v>
          </cell>
          <cell r="CW3073">
            <v>0</v>
          </cell>
        </row>
        <row r="3074">
          <cell r="B3074">
            <v>0</v>
          </cell>
          <cell r="O3074">
            <v>0</v>
          </cell>
          <cell r="P3074">
            <v>0</v>
          </cell>
          <cell r="S3074">
            <v>0</v>
          </cell>
          <cell r="V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N3074">
            <v>0</v>
          </cell>
          <cell r="AO3074">
            <v>0</v>
          </cell>
          <cell r="AP3074">
            <v>0</v>
          </cell>
          <cell r="BU3074">
            <v>0</v>
          </cell>
          <cell r="BV3074">
            <v>0</v>
          </cell>
          <cell r="BX3074">
            <v>0</v>
          </cell>
          <cell r="CV3074">
            <v>0</v>
          </cell>
          <cell r="CW3074">
            <v>0</v>
          </cell>
        </row>
        <row r="3075">
          <cell r="B3075">
            <v>0</v>
          </cell>
          <cell r="O3075">
            <v>0</v>
          </cell>
          <cell r="P3075">
            <v>0</v>
          </cell>
          <cell r="S3075">
            <v>0</v>
          </cell>
          <cell r="V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N3075">
            <v>0</v>
          </cell>
          <cell r="AO3075">
            <v>0</v>
          </cell>
          <cell r="AP3075">
            <v>0</v>
          </cell>
          <cell r="BU3075">
            <v>0</v>
          </cell>
          <cell r="BV3075">
            <v>0</v>
          </cell>
          <cell r="BX3075">
            <v>0</v>
          </cell>
          <cell r="CV3075">
            <v>0</v>
          </cell>
          <cell r="CW3075">
            <v>0</v>
          </cell>
        </row>
        <row r="3076">
          <cell r="B3076">
            <v>0</v>
          </cell>
          <cell r="O3076">
            <v>0</v>
          </cell>
          <cell r="P3076">
            <v>0</v>
          </cell>
          <cell r="S3076">
            <v>0</v>
          </cell>
          <cell r="V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N3076">
            <v>0</v>
          </cell>
          <cell r="AO3076">
            <v>0</v>
          </cell>
          <cell r="AP3076">
            <v>0</v>
          </cell>
          <cell r="BU3076">
            <v>0</v>
          </cell>
          <cell r="BV3076">
            <v>0</v>
          </cell>
          <cell r="BX3076">
            <v>0</v>
          </cell>
          <cell r="CV3076">
            <v>0</v>
          </cell>
          <cell r="CW3076">
            <v>0</v>
          </cell>
        </row>
        <row r="3077">
          <cell r="B3077">
            <v>0</v>
          </cell>
          <cell r="O3077">
            <v>0</v>
          </cell>
          <cell r="P3077">
            <v>0</v>
          </cell>
          <cell r="S3077">
            <v>0</v>
          </cell>
          <cell r="V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N3077">
            <v>0</v>
          </cell>
          <cell r="AO3077">
            <v>0</v>
          </cell>
          <cell r="AP3077">
            <v>0</v>
          </cell>
          <cell r="BU3077">
            <v>0</v>
          </cell>
          <cell r="BV3077">
            <v>0</v>
          </cell>
          <cell r="BX3077">
            <v>0</v>
          </cell>
          <cell r="CV3077">
            <v>0</v>
          </cell>
          <cell r="CW3077">
            <v>0</v>
          </cell>
        </row>
        <row r="3078">
          <cell r="B3078">
            <v>0</v>
          </cell>
          <cell r="O3078">
            <v>0</v>
          </cell>
          <cell r="P3078">
            <v>0</v>
          </cell>
          <cell r="S3078">
            <v>0</v>
          </cell>
          <cell r="V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N3078">
            <v>0</v>
          </cell>
          <cell r="AO3078">
            <v>0</v>
          </cell>
          <cell r="AP3078">
            <v>0</v>
          </cell>
          <cell r="BU3078">
            <v>0</v>
          </cell>
          <cell r="BV3078">
            <v>0</v>
          </cell>
          <cell r="BX3078">
            <v>0</v>
          </cell>
          <cell r="CV3078">
            <v>0</v>
          </cell>
          <cell r="CW3078">
            <v>0</v>
          </cell>
        </row>
        <row r="3079">
          <cell r="B3079">
            <v>0</v>
          </cell>
          <cell r="O3079">
            <v>0</v>
          </cell>
          <cell r="P3079">
            <v>0</v>
          </cell>
          <cell r="S3079">
            <v>0</v>
          </cell>
          <cell r="V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N3079">
            <v>0</v>
          </cell>
          <cell r="AO3079">
            <v>0</v>
          </cell>
          <cell r="AP3079">
            <v>0</v>
          </cell>
          <cell r="BU3079">
            <v>0</v>
          </cell>
          <cell r="BV3079">
            <v>0</v>
          </cell>
          <cell r="BX3079">
            <v>0</v>
          </cell>
          <cell r="CV3079">
            <v>0</v>
          </cell>
          <cell r="CW3079">
            <v>0</v>
          </cell>
        </row>
        <row r="3080">
          <cell r="B3080">
            <v>0</v>
          </cell>
          <cell r="O3080">
            <v>0</v>
          </cell>
          <cell r="P3080">
            <v>0</v>
          </cell>
          <cell r="S3080">
            <v>0</v>
          </cell>
          <cell r="V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N3080">
            <v>0</v>
          </cell>
          <cell r="AO3080">
            <v>0</v>
          </cell>
          <cell r="AP3080">
            <v>0</v>
          </cell>
          <cell r="BU3080">
            <v>0</v>
          </cell>
          <cell r="BV3080">
            <v>0</v>
          </cell>
          <cell r="BX3080">
            <v>0</v>
          </cell>
          <cell r="CV3080">
            <v>0</v>
          </cell>
          <cell r="CW3080">
            <v>0</v>
          </cell>
        </row>
        <row r="3081">
          <cell r="B3081">
            <v>0</v>
          </cell>
          <cell r="O3081">
            <v>0</v>
          </cell>
          <cell r="P3081">
            <v>0</v>
          </cell>
          <cell r="S3081">
            <v>0</v>
          </cell>
          <cell r="V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N3081">
            <v>0</v>
          </cell>
          <cell r="AO3081">
            <v>0</v>
          </cell>
          <cell r="AP3081">
            <v>0</v>
          </cell>
          <cell r="BU3081">
            <v>0</v>
          </cell>
          <cell r="BV3081">
            <v>0</v>
          </cell>
          <cell r="BX3081">
            <v>0</v>
          </cell>
          <cell r="CV3081">
            <v>0</v>
          </cell>
          <cell r="CW3081">
            <v>0</v>
          </cell>
        </row>
        <row r="3082">
          <cell r="B3082">
            <v>0</v>
          </cell>
          <cell r="O3082">
            <v>0</v>
          </cell>
          <cell r="P3082">
            <v>0</v>
          </cell>
          <cell r="S3082">
            <v>0</v>
          </cell>
          <cell r="V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N3082">
            <v>0</v>
          </cell>
          <cell r="AO3082">
            <v>0</v>
          </cell>
          <cell r="AP3082">
            <v>0</v>
          </cell>
          <cell r="BU3082">
            <v>0</v>
          </cell>
          <cell r="BV3082">
            <v>0</v>
          </cell>
          <cell r="BX3082">
            <v>0</v>
          </cell>
          <cell r="CV3082">
            <v>0</v>
          </cell>
          <cell r="CW3082">
            <v>0</v>
          </cell>
        </row>
        <row r="3083">
          <cell r="B3083">
            <v>0</v>
          </cell>
          <cell r="O3083">
            <v>0</v>
          </cell>
          <cell r="P3083">
            <v>0</v>
          </cell>
          <cell r="S3083">
            <v>0</v>
          </cell>
          <cell r="V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N3083">
            <v>0</v>
          </cell>
          <cell r="AO3083">
            <v>0</v>
          </cell>
          <cell r="AP3083">
            <v>0</v>
          </cell>
          <cell r="BU3083">
            <v>0</v>
          </cell>
          <cell r="BV3083">
            <v>0</v>
          </cell>
          <cell r="BX3083">
            <v>0</v>
          </cell>
          <cell r="CV3083">
            <v>0</v>
          </cell>
          <cell r="CW3083">
            <v>0</v>
          </cell>
        </row>
        <row r="3084">
          <cell r="B3084">
            <v>0</v>
          </cell>
          <cell r="O3084">
            <v>0</v>
          </cell>
          <cell r="P3084">
            <v>0</v>
          </cell>
          <cell r="S3084">
            <v>0</v>
          </cell>
          <cell r="V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N3084">
            <v>0</v>
          </cell>
          <cell r="AO3084">
            <v>0</v>
          </cell>
          <cell r="AP3084">
            <v>0</v>
          </cell>
          <cell r="BU3084">
            <v>0</v>
          </cell>
          <cell r="BV3084">
            <v>0</v>
          </cell>
          <cell r="BX3084">
            <v>0</v>
          </cell>
          <cell r="CV3084">
            <v>0</v>
          </cell>
          <cell r="CW3084">
            <v>0</v>
          </cell>
        </row>
        <row r="3085">
          <cell r="B3085">
            <v>0</v>
          </cell>
          <cell r="O3085">
            <v>0</v>
          </cell>
          <cell r="P3085">
            <v>0</v>
          </cell>
          <cell r="S3085">
            <v>0</v>
          </cell>
          <cell r="V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N3085">
            <v>0</v>
          </cell>
          <cell r="AO3085">
            <v>0</v>
          </cell>
          <cell r="AP3085">
            <v>0</v>
          </cell>
          <cell r="BU3085">
            <v>0</v>
          </cell>
          <cell r="BV3085">
            <v>0</v>
          </cell>
          <cell r="BX3085">
            <v>0</v>
          </cell>
          <cell r="CV3085">
            <v>0</v>
          </cell>
          <cell r="CW3085">
            <v>0</v>
          </cell>
        </row>
        <row r="3086">
          <cell r="B3086">
            <v>0</v>
          </cell>
          <cell r="O3086">
            <v>0</v>
          </cell>
          <cell r="P3086">
            <v>0</v>
          </cell>
          <cell r="S3086">
            <v>0</v>
          </cell>
          <cell r="V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N3086">
            <v>0</v>
          </cell>
          <cell r="AO3086">
            <v>0</v>
          </cell>
          <cell r="AP3086">
            <v>0</v>
          </cell>
          <cell r="BU3086">
            <v>0</v>
          </cell>
          <cell r="BV3086">
            <v>0</v>
          </cell>
          <cell r="BX3086">
            <v>0</v>
          </cell>
          <cell r="CV3086">
            <v>0</v>
          </cell>
          <cell r="CW3086">
            <v>0</v>
          </cell>
        </row>
        <row r="3087">
          <cell r="B3087">
            <v>0</v>
          </cell>
          <cell r="O3087">
            <v>0</v>
          </cell>
          <cell r="P3087">
            <v>0</v>
          </cell>
          <cell r="S3087">
            <v>0</v>
          </cell>
          <cell r="V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N3087">
            <v>0</v>
          </cell>
          <cell r="AO3087">
            <v>0</v>
          </cell>
          <cell r="AP3087">
            <v>0</v>
          </cell>
          <cell r="BU3087">
            <v>0</v>
          </cell>
          <cell r="BV3087">
            <v>0</v>
          </cell>
          <cell r="BX3087">
            <v>0</v>
          </cell>
          <cell r="CV3087">
            <v>0</v>
          </cell>
          <cell r="CW3087">
            <v>0</v>
          </cell>
        </row>
        <row r="3088">
          <cell r="B3088">
            <v>0</v>
          </cell>
          <cell r="O3088">
            <v>0</v>
          </cell>
          <cell r="P3088">
            <v>0</v>
          </cell>
          <cell r="S3088">
            <v>0</v>
          </cell>
          <cell r="V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N3088">
            <v>0</v>
          </cell>
          <cell r="AO3088">
            <v>0</v>
          </cell>
          <cell r="AP3088">
            <v>0</v>
          </cell>
          <cell r="BU3088">
            <v>0</v>
          </cell>
          <cell r="BV3088">
            <v>0</v>
          </cell>
          <cell r="BX3088">
            <v>0</v>
          </cell>
          <cell r="CV3088">
            <v>0</v>
          </cell>
          <cell r="CW3088">
            <v>0</v>
          </cell>
        </row>
        <row r="3089">
          <cell r="B3089">
            <v>0</v>
          </cell>
          <cell r="O3089">
            <v>0</v>
          </cell>
          <cell r="P3089">
            <v>0</v>
          </cell>
          <cell r="S3089">
            <v>0</v>
          </cell>
          <cell r="V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N3089">
            <v>0</v>
          </cell>
          <cell r="AO3089">
            <v>0</v>
          </cell>
          <cell r="AP3089">
            <v>0</v>
          </cell>
          <cell r="BU3089">
            <v>0</v>
          </cell>
          <cell r="BV3089">
            <v>0</v>
          </cell>
          <cell r="BX3089">
            <v>0</v>
          </cell>
          <cell r="CV3089">
            <v>0</v>
          </cell>
          <cell r="CW3089">
            <v>0</v>
          </cell>
        </row>
        <row r="3090">
          <cell r="B3090">
            <v>0</v>
          </cell>
          <cell r="O3090">
            <v>0</v>
          </cell>
          <cell r="P3090">
            <v>0</v>
          </cell>
          <cell r="S3090">
            <v>0</v>
          </cell>
          <cell r="V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N3090">
            <v>0</v>
          </cell>
          <cell r="AO3090">
            <v>0</v>
          </cell>
          <cell r="AP3090">
            <v>0</v>
          </cell>
          <cell r="BU3090">
            <v>0</v>
          </cell>
          <cell r="BV3090">
            <v>0</v>
          </cell>
          <cell r="BX3090">
            <v>0</v>
          </cell>
          <cell r="CV3090">
            <v>0</v>
          </cell>
          <cell r="CW3090">
            <v>0</v>
          </cell>
        </row>
        <row r="3091">
          <cell r="B3091">
            <v>0</v>
          </cell>
          <cell r="O3091">
            <v>0</v>
          </cell>
          <cell r="P3091">
            <v>0</v>
          </cell>
          <cell r="S3091">
            <v>0</v>
          </cell>
          <cell r="V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N3091">
            <v>0</v>
          </cell>
          <cell r="AO3091">
            <v>0</v>
          </cell>
          <cell r="AP3091">
            <v>0</v>
          </cell>
          <cell r="BU3091">
            <v>0</v>
          </cell>
          <cell r="BV3091">
            <v>0</v>
          </cell>
          <cell r="BX3091">
            <v>0</v>
          </cell>
          <cell r="CV3091">
            <v>0</v>
          </cell>
          <cell r="CW309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J463"/>
  <sheetViews>
    <sheetView view="pageBreakPreview" topLeftCell="A25" zoomScaleSheetLayoutView="100" workbookViewId="0">
      <selection activeCell="D24" sqref="D24"/>
    </sheetView>
  </sheetViews>
  <sheetFormatPr defaultColWidth="9.125" defaultRowHeight="18.75" x14ac:dyDescent="0.3"/>
  <cols>
    <col min="1" max="1" width="4.75" style="456" customWidth="1"/>
    <col min="2" max="2" width="27.375" style="457" customWidth="1"/>
    <col min="3" max="3" width="6.75" style="455" bestFit="1" customWidth="1"/>
    <col min="4" max="4" width="14.875" style="457" customWidth="1"/>
    <col min="5" max="5" width="9.375" style="457" customWidth="1"/>
    <col min="6" max="6" width="18.75" style="457" bestFit="1" customWidth="1"/>
    <col min="7" max="7" width="9.875" style="455" customWidth="1"/>
    <col min="8" max="8" width="17" style="457" customWidth="1"/>
    <col min="9" max="9" width="11.375" style="457" customWidth="1"/>
    <col min="10" max="10" width="15.625" style="439" bestFit="1" customWidth="1"/>
    <col min="11" max="11" width="15.25" style="440" customWidth="1"/>
    <col min="12" max="12" width="13.75" style="439" bestFit="1" customWidth="1"/>
    <col min="13" max="35" width="9.125" style="439"/>
    <col min="36" max="36" width="13.25" style="439" bestFit="1" customWidth="1"/>
    <col min="37" max="16384" width="9.125" style="439"/>
  </cols>
  <sheetData>
    <row r="1" spans="1:36" ht="21" x14ac:dyDescent="0.35">
      <c r="A1" s="583" t="s">
        <v>1031</v>
      </c>
      <c r="B1" s="584"/>
      <c r="C1" s="584"/>
      <c r="D1" s="584"/>
      <c r="E1" s="584"/>
      <c r="F1" s="584"/>
      <c r="G1" s="584"/>
      <c r="H1" s="584"/>
      <c r="I1" s="584"/>
    </row>
    <row r="2" spans="1:36" ht="21" x14ac:dyDescent="0.35">
      <c r="A2" s="585" t="s">
        <v>1042</v>
      </c>
      <c r="B2" s="585"/>
      <c r="C2" s="585"/>
      <c r="D2" s="585"/>
      <c r="E2" s="585"/>
      <c r="F2" s="585"/>
      <c r="G2" s="585"/>
      <c r="H2" s="585"/>
      <c r="I2" s="585"/>
      <c r="AJ2" s="439">
        <f ca="1">AJ2:AJ894</f>
        <v>0</v>
      </c>
    </row>
    <row r="3" spans="1:36" ht="21" x14ac:dyDescent="0.35">
      <c r="A3" s="62" t="s">
        <v>1</v>
      </c>
      <c r="B3" s="63" t="s">
        <v>2</v>
      </c>
      <c r="C3" s="64" t="s">
        <v>3</v>
      </c>
      <c r="D3" s="65">
        <v>1780</v>
      </c>
      <c r="E3" s="66" t="s">
        <v>4</v>
      </c>
      <c r="F3" s="441"/>
      <c r="G3" s="442"/>
      <c r="H3" s="443"/>
      <c r="I3" s="441"/>
    </row>
    <row r="4" spans="1:36" ht="21" x14ac:dyDescent="0.35">
      <c r="A4" s="62"/>
      <c r="B4" s="67" t="s">
        <v>5</v>
      </c>
      <c r="C4" s="64" t="s">
        <v>3</v>
      </c>
      <c r="D4" s="68">
        <v>763</v>
      </c>
      <c r="E4" s="66" t="s">
        <v>4</v>
      </c>
      <c r="F4" s="69" t="s">
        <v>6</v>
      </c>
      <c r="G4" s="70" t="s">
        <v>3</v>
      </c>
      <c r="H4" s="71">
        <v>268</v>
      </c>
      <c r="I4" s="72" t="s">
        <v>4</v>
      </c>
    </row>
    <row r="5" spans="1:36" ht="21" x14ac:dyDescent="0.35">
      <c r="A5" s="62"/>
      <c r="B5" s="69" t="s">
        <v>7</v>
      </c>
      <c r="C5" s="70" t="s">
        <v>3</v>
      </c>
      <c r="D5" s="68">
        <v>504</v>
      </c>
      <c r="E5" s="69" t="s">
        <v>4</v>
      </c>
      <c r="F5" s="73" t="s">
        <v>8</v>
      </c>
      <c r="G5" s="74" t="s">
        <v>3</v>
      </c>
      <c r="H5" s="75">
        <v>131</v>
      </c>
      <c r="I5" s="76" t="s">
        <v>4</v>
      </c>
    </row>
    <row r="6" spans="1:36" ht="21" x14ac:dyDescent="0.35">
      <c r="A6" s="62"/>
      <c r="B6" s="67" t="s">
        <v>9</v>
      </c>
      <c r="C6" s="64" t="s">
        <v>3</v>
      </c>
      <c r="D6" s="68">
        <v>513</v>
      </c>
      <c r="E6" s="66" t="s">
        <v>4</v>
      </c>
      <c r="F6" s="441"/>
      <c r="G6" s="442"/>
      <c r="H6" s="443"/>
      <c r="I6" s="441"/>
      <c r="L6" s="444"/>
    </row>
    <row r="7" spans="1:36" ht="21" x14ac:dyDescent="0.35">
      <c r="A7" s="62" t="s">
        <v>10</v>
      </c>
      <c r="B7" s="63" t="s">
        <v>11</v>
      </c>
      <c r="C7" s="64" t="s">
        <v>3</v>
      </c>
      <c r="D7" s="65">
        <v>1780</v>
      </c>
      <c r="E7" s="67" t="s">
        <v>4</v>
      </c>
      <c r="F7" s="67" t="s">
        <v>12</v>
      </c>
      <c r="G7" s="70" t="s">
        <v>3</v>
      </c>
      <c r="H7" s="77">
        <v>694</v>
      </c>
      <c r="I7" s="67" t="s">
        <v>4</v>
      </c>
      <c r="J7" s="444"/>
    </row>
    <row r="8" spans="1:36" ht="21" x14ac:dyDescent="0.35">
      <c r="A8" s="78"/>
      <c r="B8" s="67" t="s">
        <v>13</v>
      </c>
      <c r="C8" s="64" t="s">
        <v>3</v>
      </c>
      <c r="D8" s="68">
        <v>1005</v>
      </c>
      <c r="E8" s="67" t="s">
        <v>14</v>
      </c>
      <c r="F8" s="79" t="s">
        <v>15</v>
      </c>
      <c r="G8" s="70" t="s">
        <v>3</v>
      </c>
      <c r="H8" s="77">
        <v>1086</v>
      </c>
      <c r="I8" s="67" t="s">
        <v>4</v>
      </c>
      <c r="J8" s="444"/>
    </row>
    <row r="9" spans="1:36" ht="21" x14ac:dyDescent="0.35">
      <c r="A9" s="80" t="s">
        <v>16</v>
      </c>
      <c r="B9" s="81" t="s">
        <v>17</v>
      </c>
      <c r="C9" s="64" t="s">
        <v>3</v>
      </c>
      <c r="D9" s="82" t="s">
        <v>1041</v>
      </c>
      <c r="E9" s="67" t="s">
        <v>18</v>
      </c>
      <c r="F9" s="83"/>
      <c r="G9" s="445"/>
      <c r="H9" s="446"/>
      <c r="I9" s="447"/>
    </row>
    <row r="10" spans="1:36" ht="21.75" thickBot="1" x14ac:dyDescent="0.4">
      <c r="A10" s="80" t="s">
        <v>19</v>
      </c>
      <c r="B10" s="84" t="s">
        <v>20</v>
      </c>
      <c r="C10" s="64" t="s">
        <v>3</v>
      </c>
      <c r="D10" s="65">
        <v>1380554678.9295509</v>
      </c>
      <c r="E10" s="67" t="s">
        <v>21</v>
      </c>
      <c r="F10" s="85" t="s">
        <v>22</v>
      </c>
      <c r="G10" s="64" t="s">
        <v>3</v>
      </c>
      <c r="H10" s="65">
        <v>40562361.419999994</v>
      </c>
      <c r="I10" s="67" t="s">
        <v>21</v>
      </c>
    </row>
    <row r="11" spans="1:36" ht="21.75" thickBot="1" x14ac:dyDescent="0.4">
      <c r="A11" s="80" t="s">
        <v>23</v>
      </c>
      <c r="B11" s="63" t="s">
        <v>24</v>
      </c>
      <c r="C11" s="86" t="s">
        <v>25</v>
      </c>
      <c r="D11" s="87">
        <v>1733</v>
      </c>
      <c r="E11" s="88" t="s">
        <v>4</v>
      </c>
      <c r="F11" s="89" t="s">
        <v>26</v>
      </c>
      <c r="G11" s="90">
        <v>47</v>
      </c>
      <c r="H11" s="91" t="s">
        <v>4</v>
      </c>
      <c r="I11" s="67"/>
      <c r="J11" s="448"/>
    </row>
    <row r="12" spans="1:36" ht="21" x14ac:dyDescent="0.35">
      <c r="A12" s="92"/>
      <c r="B12" s="67" t="s">
        <v>27</v>
      </c>
      <c r="C12" s="64" t="s">
        <v>3</v>
      </c>
      <c r="D12" s="93">
        <v>345</v>
      </c>
      <c r="E12" s="67" t="s">
        <v>28</v>
      </c>
      <c r="F12" s="67" t="s">
        <v>29</v>
      </c>
      <c r="G12" s="94">
        <v>42.894000000000005</v>
      </c>
      <c r="H12" s="95" t="s">
        <v>30</v>
      </c>
      <c r="I12" s="96"/>
      <c r="J12" s="440"/>
    </row>
    <row r="13" spans="1:36" ht="21" x14ac:dyDescent="0.35">
      <c r="A13" s="92"/>
      <c r="B13" s="67" t="s">
        <v>31</v>
      </c>
      <c r="C13" s="64" t="s">
        <v>3</v>
      </c>
      <c r="D13" s="93">
        <v>718</v>
      </c>
      <c r="E13" s="67" t="s">
        <v>32</v>
      </c>
      <c r="F13" s="67" t="s">
        <v>29</v>
      </c>
      <c r="G13" s="94">
        <v>11.834000000000001</v>
      </c>
      <c r="H13" s="95" t="s">
        <v>30</v>
      </c>
      <c r="I13" s="97"/>
      <c r="J13" s="448"/>
    </row>
    <row r="14" spans="1:36" ht="21" x14ac:dyDescent="0.35">
      <c r="A14" s="92"/>
      <c r="B14" s="67" t="s">
        <v>33</v>
      </c>
      <c r="C14" s="64" t="s">
        <v>3</v>
      </c>
      <c r="D14" s="93">
        <v>3583</v>
      </c>
      <c r="E14" s="67" t="s">
        <v>28</v>
      </c>
      <c r="F14" s="67" t="s">
        <v>29</v>
      </c>
      <c r="G14" s="94">
        <v>562.29809999999998</v>
      </c>
      <c r="H14" s="95" t="s">
        <v>30</v>
      </c>
      <c r="I14" s="96"/>
      <c r="J14" s="440"/>
    </row>
    <row r="15" spans="1:36" ht="21.75" thickBot="1" x14ac:dyDescent="0.4">
      <c r="A15" s="92"/>
      <c r="B15" s="67" t="s">
        <v>34</v>
      </c>
      <c r="C15" s="64" t="s">
        <v>3</v>
      </c>
      <c r="D15" s="93">
        <v>4793</v>
      </c>
      <c r="E15" s="67" t="s">
        <v>32</v>
      </c>
      <c r="F15" s="67" t="s">
        <v>29</v>
      </c>
      <c r="G15" s="94">
        <v>153.29062499999998</v>
      </c>
      <c r="H15" s="95" t="s">
        <v>30</v>
      </c>
      <c r="I15" s="97"/>
      <c r="J15" s="448"/>
    </row>
    <row r="16" spans="1:36" ht="21" x14ac:dyDescent="0.35">
      <c r="A16" s="92"/>
      <c r="B16" s="98" t="s">
        <v>35</v>
      </c>
      <c r="C16" s="99" t="s">
        <v>3</v>
      </c>
      <c r="D16" s="100">
        <v>978</v>
      </c>
      <c r="E16" s="101" t="s">
        <v>28</v>
      </c>
      <c r="F16" s="101" t="s">
        <v>29</v>
      </c>
      <c r="G16" s="102">
        <v>46.019100000000016</v>
      </c>
      <c r="H16" s="103" t="s">
        <v>30</v>
      </c>
      <c r="I16" s="97"/>
      <c r="J16" s="448"/>
    </row>
    <row r="17" spans="1:11" ht="21" x14ac:dyDescent="0.35">
      <c r="A17" s="92"/>
      <c r="B17" s="104" t="s">
        <v>36</v>
      </c>
      <c r="C17" s="105" t="s">
        <v>3</v>
      </c>
      <c r="D17" s="106">
        <v>211</v>
      </c>
      <c r="E17" s="107" t="s">
        <v>32</v>
      </c>
      <c r="F17" s="107" t="s">
        <v>29</v>
      </c>
      <c r="G17" s="108">
        <v>4.9695999999999998</v>
      </c>
      <c r="H17" s="109" t="s">
        <v>30</v>
      </c>
      <c r="I17" s="97"/>
    </row>
    <row r="18" spans="1:11" s="449" customFormat="1" ht="21.75" thickBot="1" x14ac:dyDescent="0.4">
      <c r="A18" s="92"/>
      <c r="B18" s="110" t="s">
        <v>37</v>
      </c>
      <c r="C18" s="111" t="s">
        <v>3</v>
      </c>
      <c r="D18" s="112">
        <v>1189</v>
      </c>
      <c r="E18" s="113" t="s">
        <v>38</v>
      </c>
      <c r="F18" s="113" t="s">
        <v>29</v>
      </c>
      <c r="G18" s="114">
        <v>50.988700000000016</v>
      </c>
      <c r="H18" s="115" t="s">
        <v>30</v>
      </c>
      <c r="I18" s="97"/>
      <c r="K18" s="450"/>
    </row>
    <row r="19" spans="1:11" ht="21.75" thickBot="1" x14ac:dyDescent="0.4">
      <c r="A19" s="92"/>
      <c r="B19" s="116" t="s">
        <v>39</v>
      </c>
      <c r="C19" s="64" t="s">
        <v>3</v>
      </c>
      <c r="D19" s="93">
        <v>28</v>
      </c>
      <c r="E19" s="67" t="s">
        <v>40</v>
      </c>
      <c r="F19" s="67" t="s">
        <v>41</v>
      </c>
      <c r="G19" s="93">
        <v>0</v>
      </c>
      <c r="H19" s="95" t="s">
        <v>42</v>
      </c>
      <c r="I19" s="79"/>
    </row>
    <row r="20" spans="1:11" ht="21" x14ac:dyDescent="0.35">
      <c r="A20" s="62"/>
      <c r="B20" s="63" t="s">
        <v>43</v>
      </c>
      <c r="C20" s="64" t="s">
        <v>3</v>
      </c>
      <c r="D20" s="93">
        <v>412</v>
      </c>
      <c r="E20" s="63" t="s">
        <v>44</v>
      </c>
      <c r="F20" s="117"/>
      <c r="G20" s="118" t="s">
        <v>45</v>
      </c>
      <c r="H20" s="119" t="s">
        <v>46</v>
      </c>
      <c r="I20" s="120" t="s">
        <v>47</v>
      </c>
    </row>
    <row r="21" spans="1:11" ht="21" x14ac:dyDescent="0.35">
      <c r="A21" s="62"/>
      <c r="B21" s="63" t="s">
        <v>48</v>
      </c>
      <c r="C21" s="64" t="s">
        <v>3</v>
      </c>
      <c r="D21" s="93">
        <v>0</v>
      </c>
      <c r="E21" s="63" t="s">
        <v>49</v>
      </c>
      <c r="F21" s="121" t="s">
        <v>50</v>
      </c>
      <c r="G21" s="122">
        <v>93</v>
      </c>
      <c r="H21" s="122">
        <v>670</v>
      </c>
      <c r="I21" s="123">
        <v>763</v>
      </c>
    </row>
    <row r="22" spans="1:11" ht="21" x14ac:dyDescent="0.35">
      <c r="A22" s="62"/>
      <c r="B22" s="63" t="s">
        <v>51</v>
      </c>
      <c r="C22" s="124" t="s">
        <v>52</v>
      </c>
      <c r="D22" s="93">
        <v>4402</v>
      </c>
      <c r="E22" s="63" t="s">
        <v>53</v>
      </c>
      <c r="F22" s="125" t="s">
        <v>54</v>
      </c>
      <c r="G22" s="126">
        <v>190</v>
      </c>
      <c r="H22" s="126">
        <v>314</v>
      </c>
      <c r="I22" s="123">
        <v>504</v>
      </c>
    </row>
    <row r="23" spans="1:11" ht="21.75" thickBot="1" x14ac:dyDescent="0.4">
      <c r="A23" s="78"/>
      <c r="B23" s="67" t="s">
        <v>55</v>
      </c>
      <c r="C23" s="64" t="s">
        <v>3</v>
      </c>
      <c r="D23" s="93">
        <v>2133</v>
      </c>
      <c r="E23" s="67" t="s">
        <v>56</v>
      </c>
      <c r="F23" s="127" t="s">
        <v>57</v>
      </c>
      <c r="G23" s="128">
        <v>411</v>
      </c>
      <c r="H23" s="128">
        <v>102</v>
      </c>
      <c r="I23" s="129">
        <v>513</v>
      </c>
    </row>
    <row r="24" spans="1:11" ht="21" x14ac:dyDescent="0.35">
      <c r="A24" s="78"/>
      <c r="B24" s="67" t="s">
        <v>55</v>
      </c>
      <c r="C24" s="64" t="s">
        <v>3</v>
      </c>
      <c r="D24" s="529">
        <v>3638.5890000000013</v>
      </c>
      <c r="E24" s="67" t="s">
        <v>58</v>
      </c>
      <c r="F24" s="130" t="s">
        <v>59</v>
      </c>
      <c r="G24" s="64" t="s">
        <v>3</v>
      </c>
      <c r="H24" s="93">
        <v>50</v>
      </c>
      <c r="I24" s="67" t="s">
        <v>53</v>
      </c>
    </row>
    <row r="25" spans="1:11" ht="21" x14ac:dyDescent="0.35">
      <c r="A25" s="78"/>
      <c r="B25" s="67" t="s">
        <v>60</v>
      </c>
      <c r="C25" s="64" t="s">
        <v>3</v>
      </c>
      <c r="D25" s="93">
        <v>1025</v>
      </c>
      <c r="E25" s="67" t="s">
        <v>56</v>
      </c>
      <c r="F25" s="131" t="s">
        <v>61</v>
      </c>
      <c r="G25" s="64" t="s">
        <v>3</v>
      </c>
      <c r="H25" s="93">
        <v>122</v>
      </c>
      <c r="I25" s="67" t="s">
        <v>53</v>
      </c>
    </row>
    <row r="26" spans="1:11" ht="21" x14ac:dyDescent="0.35">
      <c r="A26" s="92"/>
      <c r="B26" s="132" t="s">
        <v>62</v>
      </c>
      <c r="C26" s="64" t="s">
        <v>3</v>
      </c>
      <c r="D26" s="93">
        <v>23</v>
      </c>
      <c r="E26" s="132" t="s">
        <v>53</v>
      </c>
      <c r="F26" s="69" t="s">
        <v>63</v>
      </c>
      <c r="G26" s="64" t="s">
        <v>3</v>
      </c>
      <c r="H26" s="93">
        <v>1668</v>
      </c>
      <c r="I26" s="67" t="s">
        <v>53</v>
      </c>
    </row>
    <row r="27" spans="1:11" ht="21" x14ac:dyDescent="0.35">
      <c r="A27" s="92"/>
      <c r="B27" s="67" t="s">
        <v>64</v>
      </c>
      <c r="C27" s="64" t="s">
        <v>3</v>
      </c>
      <c r="D27" s="93">
        <v>1622</v>
      </c>
      <c r="E27" s="67" t="s">
        <v>53</v>
      </c>
      <c r="F27" s="131" t="s">
        <v>65</v>
      </c>
      <c r="G27" s="64" t="s">
        <v>3</v>
      </c>
      <c r="H27" s="93">
        <v>0</v>
      </c>
      <c r="I27" s="67" t="s">
        <v>53</v>
      </c>
    </row>
    <row r="28" spans="1:11" ht="21" x14ac:dyDescent="0.35">
      <c r="A28" s="92"/>
      <c r="B28" s="67" t="s">
        <v>66</v>
      </c>
      <c r="C28" s="64" t="s">
        <v>3</v>
      </c>
      <c r="D28" s="93">
        <v>2</v>
      </c>
      <c r="E28" s="67" t="s">
        <v>53</v>
      </c>
      <c r="F28" s="69" t="s">
        <v>67</v>
      </c>
      <c r="G28" s="64" t="s">
        <v>3</v>
      </c>
      <c r="H28" s="93">
        <v>0</v>
      </c>
      <c r="I28" s="67" t="s">
        <v>68</v>
      </c>
    </row>
    <row r="29" spans="1:11" ht="21" x14ac:dyDescent="0.35">
      <c r="A29" s="62"/>
      <c r="B29" s="63" t="s">
        <v>69</v>
      </c>
      <c r="C29" s="64"/>
      <c r="D29" s="93"/>
      <c r="E29" s="67"/>
      <c r="F29" s="441"/>
      <c r="G29" s="442"/>
      <c r="H29" s="443"/>
      <c r="I29" s="441"/>
    </row>
    <row r="30" spans="1:11" ht="21" x14ac:dyDescent="0.35">
      <c r="A30" s="78"/>
      <c r="B30" s="67" t="s">
        <v>70</v>
      </c>
      <c r="C30" s="64" t="s">
        <v>3</v>
      </c>
      <c r="D30" s="93">
        <v>0</v>
      </c>
      <c r="E30" s="67" t="s">
        <v>42</v>
      </c>
      <c r="F30" s="133" t="s">
        <v>71</v>
      </c>
      <c r="G30" s="64" t="s">
        <v>3</v>
      </c>
      <c r="H30" s="529">
        <v>0.3</v>
      </c>
      <c r="I30" s="67" t="s">
        <v>42</v>
      </c>
    </row>
    <row r="31" spans="1:11" ht="21" x14ac:dyDescent="0.35">
      <c r="A31" s="78"/>
      <c r="B31" s="67" t="s">
        <v>72</v>
      </c>
      <c r="C31" s="64" t="s">
        <v>3</v>
      </c>
      <c r="D31" s="93">
        <v>4426</v>
      </c>
      <c r="E31" s="67" t="s">
        <v>73</v>
      </c>
      <c r="F31" s="67" t="s">
        <v>74</v>
      </c>
      <c r="G31" s="64" t="s">
        <v>3</v>
      </c>
      <c r="H31" s="529">
        <v>3</v>
      </c>
      <c r="I31" s="67" t="s">
        <v>42</v>
      </c>
    </row>
    <row r="32" spans="1:11" ht="21" x14ac:dyDescent="0.35">
      <c r="A32" s="78"/>
      <c r="B32" s="67" t="s">
        <v>75</v>
      </c>
      <c r="C32" s="64" t="s">
        <v>3</v>
      </c>
      <c r="D32" s="529">
        <v>306.09499999999997</v>
      </c>
      <c r="E32" s="67" t="s">
        <v>42</v>
      </c>
      <c r="F32" s="67" t="s">
        <v>76</v>
      </c>
      <c r="G32" s="64" t="s">
        <v>3</v>
      </c>
      <c r="H32" s="93">
        <v>0</v>
      </c>
      <c r="I32" s="67" t="s">
        <v>77</v>
      </c>
    </row>
    <row r="33" spans="1:9" ht="21" x14ac:dyDescent="0.35">
      <c r="A33" s="78"/>
      <c r="B33" s="67" t="s">
        <v>78</v>
      </c>
      <c r="C33" s="64" t="s">
        <v>3</v>
      </c>
      <c r="D33" s="93">
        <v>0</v>
      </c>
      <c r="E33" s="67" t="s">
        <v>42</v>
      </c>
      <c r="F33" s="67" t="s">
        <v>79</v>
      </c>
      <c r="G33" s="64" t="s">
        <v>3</v>
      </c>
      <c r="H33" s="529">
        <v>209.6</v>
      </c>
      <c r="I33" s="133" t="s">
        <v>42</v>
      </c>
    </row>
    <row r="34" spans="1:9" ht="21" x14ac:dyDescent="0.35">
      <c r="A34" s="78"/>
      <c r="B34" s="67" t="s">
        <v>80</v>
      </c>
      <c r="C34" s="64" t="s">
        <v>3</v>
      </c>
      <c r="D34" s="93">
        <v>0</v>
      </c>
      <c r="E34" s="67" t="s">
        <v>40</v>
      </c>
      <c r="F34" s="67" t="s">
        <v>81</v>
      </c>
      <c r="G34" s="64" t="s">
        <v>3</v>
      </c>
      <c r="H34" s="93">
        <v>0</v>
      </c>
      <c r="I34" s="133" t="s">
        <v>42</v>
      </c>
    </row>
    <row r="35" spans="1:9" ht="21" x14ac:dyDescent="0.35">
      <c r="A35" s="78"/>
      <c r="B35" s="67" t="s">
        <v>82</v>
      </c>
      <c r="C35" s="64" t="s">
        <v>3</v>
      </c>
      <c r="D35" s="93">
        <v>101</v>
      </c>
      <c r="E35" s="67" t="s">
        <v>83</v>
      </c>
      <c r="F35" s="67" t="s">
        <v>84</v>
      </c>
      <c r="G35" s="64" t="s">
        <v>3</v>
      </c>
      <c r="H35" s="93">
        <v>0</v>
      </c>
      <c r="I35" s="133" t="s">
        <v>42</v>
      </c>
    </row>
    <row r="36" spans="1:9" ht="21" x14ac:dyDescent="0.35">
      <c r="A36" s="78"/>
      <c r="B36" s="134" t="s">
        <v>85</v>
      </c>
      <c r="C36" s="64" t="s">
        <v>3</v>
      </c>
      <c r="D36" s="93">
        <v>0</v>
      </c>
      <c r="E36" s="133" t="s">
        <v>42</v>
      </c>
      <c r="F36" s="67" t="s">
        <v>1039</v>
      </c>
      <c r="G36" s="64" t="s">
        <v>3</v>
      </c>
      <c r="H36" s="93">
        <v>8</v>
      </c>
      <c r="I36" s="67" t="s">
        <v>116</v>
      </c>
    </row>
    <row r="37" spans="1:9" ht="21" x14ac:dyDescent="0.35">
      <c r="A37" s="80" t="s">
        <v>86</v>
      </c>
      <c r="B37" s="63" t="s">
        <v>87</v>
      </c>
      <c r="C37" s="64"/>
      <c r="D37" s="93"/>
      <c r="E37" s="67"/>
      <c r="F37" s="67"/>
      <c r="G37" s="64"/>
      <c r="H37" s="67"/>
      <c r="I37" s="67"/>
    </row>
    <row r="38" spans="1:9" ht="21" x14ac:dyDescent="0.35">
      <c r="A38" s="78"/>
      <c r="B38" s="67" t="s">
        <v>88</v>
      </c>
      <c r="C38" s="64" t="s">
        <v>3</v>
      </c>
      <c r="D38" s="93">
        <v>57</v>
      </c>
      <c r="E38" s="67" t="s">
        <v>89</v>
      </c>
      <c r="F38" s="67" t="s">
        <v>90</v>
      </c>
      <c r="G38" s="64" t="s">
        <v>3</v>
      </c>
      <c r="H38" s="93">
        <v>118</v>
      </c>
      <c r="I38" s="67" t="s">
        <v>91</v>
      </c>
    </row>
    <row r="39" spans="1:9" ht="21" x14ac:dyDescent="0.35">
      <c r="A39" s="78"/>
      <c r="B39" s="67" t="s">
        <v>92</v>
      </c>
      <c r="C39" s="64" t="s">
        <v>3</v>
      </c>
      <c r="D39" s="93">
        <v>0</v>
      </c>
      <c r="E39" s="67" t="s">
        <v>89</v>
      </c>
      <c r="F39" s="67" t="s">
        <v>93</v>
      </c>
      <c r="G39" s="64" t="s">
        <v>3</v>
      </c>
      <c r="H39" s="93">
        <v>6</v>
      </c>
      <c r="I39" s="67" t="s">
        <v>91</v>
      </c>
    </row>
    <row r="40" spans="1:9" ht="21" x14ac:dyDescent="0.35">
      <c r="A40" s="78"/>
      <c r="B40" s="67" t="s">
        <v>94</v>
      </c>
      <c r="C40" s="64" t="s">
        <v>3</v>
      </c>
      <c r="D40" s="93">
        <v>2</v>
      </c>
      <c r="E40" s="67" t="s">
        <v>89</v>
      </c>
      <c r="F40" s="67" t="s">
        <v>95</v>
      </c>
      <c r="G40" s="64" t="s">
        <v>3</v>
      </c>
      <c r="H40" s="93">
        <v>135</v>
      </c>
      <c r="I40" s="67" t="s">
        <v>96</v>
      </c>
    </row>
    <row r="41" spans="1:9" ht="21" x14ac:dyDescent="0.35">
      <c r="A41" s="78"/>
      <c r="B41" s="67" t="s">
        <v>97</v>
      </c>
      <c r="C41" s="64" t="s">
        <v>3</v>
      </c>
      <c r="D41" s="93">
        <v>6</v>
      </c>
      <c r="E41" s="67" t="s">
        <v>89</v>
      </c>
      <c r="F41" s="67" t="s">
        <v>98</v>
      </c>
      <c r="G41" s="64" t="s">
        <v>3</v>
      </c>
      <c r="H41" s="93">
        <v>369</v>
      </c>
      <c r="I41" s="67" t="s">
        <v>99</v>
      </c>
    </row>
    <row r="42" spans="1:9" ht="21" x14ac:dyDescent="0.35">
      <c r="A42" s="78"/>
      <c r="B42" s="67" t="s">
        <v>100</v>
      </c>
      <c r="C42" s="64" t="s">
        <v>3</v>
      </c>
      <c r="D42" s="93">
        <v>10</v>
      </c>
      <c r="E42" s="67" t="s">
        <v>89</v>
      </c>
      <c r="F42" s="67" t="s">
        <v>101</v>
      </c>
      <c r="G42" s="64" t="s">
        <v>3</v>
      </c>
      <c r="H42" s="93">
        <v>2705</v>
      </c>
      <c r="I42" s="67" t="s">
        <v>102</v>
      </c>
    </row>
    <row r="43" spans="1:9" ht="21" x14ac:dyDescent="0.35">
      <c r="A43" s="78"/>
      <c r="B43" s="67" t="s">
        <v>103</v>
      </c>
      <c r="C43" s="64" t="s">
        <v>3</v>
      </c>
      <c r="D43" s="93">
        <v>1</v>
      </c>
      <c r="E43" s="67" t="s">
        <v>89</v>
      </c>
      <c r="F43" s="67" t="s">
        <v>104</v>
      </c>
      <c r="G43" s="64" t="s">
        <v>3</v>
      </c>
      <c r="H43" s="93">
        <v>327</v>
      </c>
      <c r="I43" s="67" t="s">
        <v>105</v>
      </c>
    </row>
    <row r="44" spans="1:9" ht="21" x14ac:dyDescent="0.35">
      <c r="A44" s="78"/>
      <c r="B44" s="67" t="s">
        <v>106</v>
      </c>
      <c r="C44" s="64" t="s">
        <v>3</v>
      </c>
      <c r="D44" s="93">
        <v>194</v>
      </c>
      <c r="E44" s="67" t="s">
        <v>89</v>
      </c>
      <c r="F44" s="67" t="s">
        <v>107</v>
      </c>
      <c r="G44" s="64" t="s">
        <v>3</v>
      </c>
      <c r="H44" s="93">
        <v>44</v>
      </c>
      <c r="I44" s="67" t="s">
        <v>105</v>
      </c>
    </row>
    <row r="45" spans="1:9" ht="21" x14ac:dyDescent="0.35">
      <c r="A45" s="78"/>
      <c r="B45" s="67" t="s">
        <v>108</v>
      </c>
      <c r="C45" s="64" t="s">
        <v>3</v>
      </c>
      <c r="D45" s="93">
        <v>28</v>
      </c>
      <c r="E45" s="67" t="s">
        <v>89</v>
      </c>
      <c r="F45" s="67" t="s">
        <v>109</v>
      </c>
      <c r="G45" s="64" t="s">
        <v>3</v>
      </c>
      <c r="H45" s="93">
        <v>99</v>
      </c>
      <c r="I45" s="67" t="s">
        <v>110</v>
      </c>
    </row>
    <row r="46" spans="1:9" ht="21" x14ac:dyDescent="0.35">
      <c r="A46" s="78"/>
      <c r="B46" s="67" t="s">
        <v>111</v>
      </c>
      <c r="C46" s="64" t="s">
        <v>3</v>
      </c>
      <c r="D46" s="93">
        <v>42</v>
      </c>
      <c r="E46" s="67" t="s">
        <v>89</v>
      </c>
      <c r="F46" s="67" t="s">
        <v>112</v>
      </c>
      <c r="G46" s="64" t="s">
        <v>3</v>
      </c>
      <c r="H46" s="93">
        <v>577</v>
      </c>
      <c r="I46" s="67" t="s">
        <v>113</v>
      </c>
    </row>
    <row r="47" spans="1:9" ht="21" x14ac:dyDescent="0.35">
      <c r="A47" s="78"/>
      <c r="B47" s="67" t="s">
        <v>114</v>
      </c>
      <c r="C47" s="64" t="s">
        <v>3</v>
      </c>
      <c r="D47" s="93">
        <v>15</v>
      </c>
      <c r="E47" s="67" t="s">
        <v>73</v>
      </c>
      <c r="F47" s="67" t="s">
        <v>115</v>
      </c>
      <c r="G47" s="64" t="s">
        <v>3</v>
      </c>
      <c r="H47" s="93">
        <v>1743</v>
      </c>
      <c r="I47" s="67" t="s">
        <v>116</v>
      </c>
    </row>
    <row r="48" spans="1:9" ht="21" x14ac:dyDescent="0.35">
      <c r="A48" s="451"/>
      <c r="B48" s="67" t="s">
        <v>117</v>
      </c>
      <c r="C48" s="64" t="s">
        <v>3</v>
      </c>
      <c r="D48" s="93">
        <v>3</v>
      </c>
      <c r="E48" s="67" t="s">
        <v>91</v>
      </c>
      <c r="F48" s="67"/>
      <c r="G48" s="64" t="s">
        <v>3</v>
      </c>
      <c r="H48" s="93">
        <v>7248.5</v>
      </c>
      <c r="I48" s="67" t="s">
        <v>118</v>
      </c>
    </row>
    <row r="49" spans="1:9" ht="21" x14ac:dyDescent="0.35">
      <c r="A49" s="452"/>
      <c r="B49" s="135"/>
      <c r="C49" s="453"/>
      <c r="D49" s="136"/>
      <c r="E49" s="454"/>
      <c r="F49" s="135"/>
      <c r="G49" s="137"/>
      <c r="H49" s="136"/>
      <c r="I49" s="135"/>
    </row>
    <row r="463" spans="2:2" x14ac:dyDescent="0.3">
      <c r="B463" s="455"/>
    </row>
  </sheetData>
  <mergeCells count="2">
    <mergeCell ref="A1:I1"/>
    <mergeCell ref="A2:I2"/>
  </mergeCells>
  <printOptions horizontalCentered="1"/>
  <pageMargins left="0" right="0" top="0.74803149606299213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7"/>
  <sheetViews>
    <sheetView view="pageBreakPreview" zoomScaleSheetLayoutView="100" workbookViewId="0">
      <selection activeCell="D33" sqref="D33"/>
    </sheetView>
  </sheetViews>
  <sheetFormatPr defaultColWidth="9.125" defaultRowHeight="18.75" x14ac:dyDescent="0.3"/>
  <cols>
    <col min="1" max="1" width="4.875" style="458" customWidth="1"/>
    <col min="2" max="2" width="25.875" style="457" customWidth="1"/>
    <col min="3" max="3" width="7.375" style="457" customWidth="1"/>
    <col min="4" max="4" width="7.75" style="459" customWidth="1"/>
    <col min="5" max="5" width="7.625" style="457" customWidth="1"/>
    <col min="6" max="6" width="19.625" style="457" customWidth="1"/>
    <col min="7" max="7" width="9" style="457" customWidth="1"/>
    <col min="8" max="8" width="10.125" style="457" customWidth="1"/>
    <col min="9" max="9" width="8" style="457" customWidth="1"/>
    <col min="10" max="16384" width="9.125" style="439"/>
  </cols>
  <sheetData>
    <row r="1" spans="1:9" ht="21" x14ac:dyDescent="0.35">
      <c r="A1" s="586" t="s">
        <v>119</v>
      </c>
      <c r="B1" s="586"/>
      <c r="C1" s="586"/>
      <c r="D1" s="586"/>
      <c r="E1" s="586"/>
      <c r="F1" s="586"/>
      <c r="G1" s="586"/>
      <c r="H1" s="586"/>
      <c r="I1" s="586"/>
    </row>
    <row r="2" spans="1:9" ht="21" x14ac:dyDescent="0.35">
      <c r="A2" s="586" t="s">
        <v>1042</v>
      </c>
      <c r="B2" s="586"/>
      <c r="C2" s="586"/>
      <c r="D2" s="586"/>
      <c r="E2" s="586"/>
      <c r="F2" s="586"/>
      <c r="G2" s="586"/>
      <c r="H2" s="586"/>
      <c r="I2" s="586"/>
    </row>
    <row r="3" spans="1:9" ht="21" hidden="1" customHeight="1" x14ac:dyDescent="0.35">
      <c r="A3" s="585" t="s">
        <v>0</v>
      </c>
      <c r="B3" s="585"/>
      <c r="C3" s="585"/>
      <c r="D3" s="585"/>
      <c r="E3" s="585"/>
      <c r="F3" s="585"/>
      <c r="G3" s="585"/>
      <c r="H3" s="585"/>
      <c r="I3" s="585"/>
    </row>
    <row r="4" spans="1:9" ht="21" x14ac:dyDescent="0.3">
      <c r="A4" s="138" t="s">
        <v>1</v>
      </c>
      <c r="B4" s="139" t="s">
        <v>120</v>
      </c>
      <c r="C4" s="140" t="s">
        <v>3</v>
      </c>
      <c r="D4" s="141">
        <v>513</v>
      </c>
      <c r="E4" s="142" t="s">
        <v>4</v>
      </c>
      <c r="F4" s="462"/>
      <c r="G4" s="462"/>
      <c r="H4" s="462"/>
      <c r="I4" s="462"/>
    </row>
    <row r="5" spans="1:9" ht="21" x14ac:dyDescent="0.3">
      <c r="A5" s="138"/>
      <c r="B5" s="143" t="s">
        <v>121</v>
      </c>
      <c r="C5" s="144" t="s">
        <v>3</v>
      </c>
      <c r="D5" s="145">
        <v>411</v>
      </c>
      <c r="E5" s="142" t="s">
        <v>4</v>
      </c>
      <c r="F5" s="146" t="s">
        <v>122</v>
      </c>
      <c r="G5" s="140" t="s">
        <v>3</v>
      </c>
      <c r="H5" s="147">
        <v>516</v>
      </c>
      <c r="I5" s="146" t="s">
        <v>14</v>
      </c>
    </row>
    <row r="6" spans="1:9" ht="21" x14ac:dyDescent="0.3">
      <c r="A6" s="138"/>
      <c r="B6" s="148" t="s">
        <v>123</v>
      </c>
      <c r="C6" s="146" t="s">
        <v>3</v>
      </c>
      <c r="D6" s="149">
        <v>102</v>
      </c>
      <c r="E6" s="150" t="s">
        <v>4</v>
      </c>
      <c r="F6" s="151" t="s">
        <v>124</v>
      </c>
      <c r="G6" s="140" t="s">
        <v>3</v>
      </c>
      <c r="H6" s="147">
        <v>98</v>
      </c>
      <c r="I6" s="151" t="s">
        <v>4</v>
      </c>
    </row>
    <row r="7" spans="1:9" ht="21" x14ac:dyDescent="0.3">
      <c r="A7" s="138"/>
      <c r="B7" s="148" t="s">
        <v>125</v>
      </c>
      <c r="C7" s="146" t="s">
        <v>3</v>
      </c>
      <c r="D7" s="147">
        <v>496</v>
      </c>
      <c r="E7" s="150" t="s">
        <v>4</v>
      </c>
      <c r="F7" s="151" t="s">
        <v>126</v>
      </c>
      <c r="G7" s="140" t="s">
        <v>3</v>
      </c>
      <c r="H7" s="147">
        <v>17</v>
      </c>
      <c r="I7" s="151" t="s">
        <v>4</v>
      </c>
    </row>
    <row r="8" spans="1:9" ht="21" x14ac:dyDescent="0.3">
      <c r="A8" s="138" t="s">
        <v>10</v>
      </c>
      <c r="B8" s="152" t="s">
        <v>127</v>
      </c>
      <c r="C8" s="146"/>
      <c r="D8" s="153"/>
      <c r="E8" s="146"/>
      <c r="F8" s="154"/>
      <c r="G8" s="155"/>
      <c r="H8" s="156"/>
      <c r="I8" s="157"/>
    </row>
    <row r="9" spans="1:9" ht="21" x14ac:dyDescent="0.3">
      <c r="A9" s="158"/>
      <c r="B9" s="139" t="s">
        <v>128</v>
      </c>
      <c r="C9" s="146" t="s">
        <v>3</v>
      </c>
      <c r="D9" s="159">
        <v>4402</v>
      </c>
      <c r="E9" s="146" t="s">
        <v>53</v>
      </c>
      <c r="F9" s="463"/>
      <c r="G9" s="463"/>
      <c r="H9" s="463"/>
      <c r="I9" s="463"/>
    </row>
    <row r="10" spans="1:9" ht="21" x14ac:dyDescent="0.3">
      <c r="A10" s="158"/>
      <c r="B10" s="160" t="s">
        <v>129</v>
      </c>
      <c r="C10" s="146" t="s">
        <v>3</v>
      </c>
      <c r="D10" s="147">
        <v>2</v>
      </c>
      <c r="E10" s="146" t="s">
        <v>53</v>
      </c>
      <c r="F10" s="160" t="s">
        <v>130</v>
      </c>
      <c r="G10" s="146" t="s">
        <v>3</v>
      </c>
      <c r="H10" s="147">
        <v>7</v>
      </c>
      <c r="I10" s="146" t="s">
        <v>53</v>
      </c>
    </row>
    <row r="11" spans="1:9" ht="21" x14ac:dyDescent="0.3">
      <c r="A11" s="158"/>
      <c r="B11" s="160" t="s">
        <v>131</v>
      </c>
      <c r="C11" s="146" t="s">
        <v>3</v>
      </c>
      <c r="D11" s="147">
        <v>0</v>
      </c>
      <c r="E11" s="146" t="s">
        <v>53</v>
      </c>
      <c r="F11" s="161" t="s">
        <v>132</v>
      </c>
      <c r="G11" s="146" t="s">
        <v>3</v>
      </c>
      <c r="H11" s="147">
        <v>292</v>
      </c>
      <c r="I11" s="146" t="s">
        <v>53</v>
      </c>
    </row>
    <row r="12" spans="1:9" ht="21" x14ac:dyDescent="0.3">
      <c r="A12" s="146"/>
      <c r="B12" s="160" t="s">
        <v>133</v>
      </c>
      <c r="C12" s="146" t="s">
        <v>3</v>
      </c>
      <c r="D12" s="147">
        <v>1</v>
      </c>
      <c r="E12" s="146" t="s">
        <v>53</v>
      </c>
      <c r="F12" s="151" t="s">
        <v>134</v>
      </c>
      <c r="G12" s="146" t="s">
        <v>3</v>
      </c>
      <c r="H12" s="147">
        <v>0</v>
      </c>
      <c r="I12" s="146" t="s">
        <v>53</v>
      </c>
    </row>
    <row r="13" spans="1:9" ht="21" x14ac:dyDescent="0.3">
      <c r="A13" s="146"/>
      <c r="B13" s="160" t="s">
        <v>135</v>
      </c>
      <c r="C13" s="146" t="s">
        <v>3</v>
      </c>
      <c r="D13" s="147">
        <v>50</v>
      </c>
      <c r="E13" s="146" t="s">
        <v>53</v>
      </c>
      <c r="F13" s="161" t="s">
        <v>136</v>
      </c>
      <c r="G13" s="146" t="s">
        <v>3</v>
      </c>
      <c r="H13" s="147">
        <v>201</v>
      </c>
      <c r="I13" s="146" t="s">
        <v>53</v>
      </c>
    </row>
    <row r="14" spans="1:9" ht="21" x14ac:dyDescent="0.3">
      <c r="A14" s="146"/>
      <c r="B14" s="160" t="s">
        <v>137</v>
      </c>
      <c r="C14" s="146" t="s">
        <v>3</v>
      </c>
      <c r="D14" s="147">
        <v>20</v>
      </c>
      <c r="E14" s="146" t="s">
        <v>53</v>
      </c>
      <c r="F14" s="160" t="s">
        <v>138</v>
      </c>
      <c r="G14" s="146" t="s">
        <v>3</v>
      </c>
      <c r="H14" s="147">
        <v>90</v>
      </c>
      <c r="I14" s="146" t="s">
        <v>53</v>
      </c>
    </row>
    <row r="15" spans="1:9" ht="21" x14ac:dyDescent="0.3">
      <c r="A15" s="146"/>
      <c r="B15" s="160" t="s">
        <v>139</v>
      </c>
      <c r="C15" s="146" t="s">
        <v>3</v>
      </c>
      <c r="D15" s="147">
        <v>32</v>
      </c>
      <c r="E15" s="146" t="s">
        <v>53</v>
      </c>
      <c r="F15" s="160" t="s">
        <v>140</v>
      </c>
      <c r="G15" s="146" t="s">
        <v>3</v>
      </c>
      <c r="H15" s="147">
        <v>2</v>
      </c>
      <c r="I15" s="146" t="s">
        <v>53</v>
      </c>
    </row>
    <row r="16" spans="1:9" ht="21" x14ac:dyDescent="0.3">
      <c r="A16" s="146"/>
      <c r="B16" s="160" t="s">
        <v>141</v>
      </c>
      <c r="C16" s="146" t="s">
        <v>3</v>
      </c>
      <c r="D16" s="147">
        <v>16</v>
      </c>
      <c r="E16" s="146" t="s">
        <v>53</v>
      </c>
      <c r="F16" s="160" t="s">
        <v>142</v>
      </c>
      <c r="G16" s="146" t="s">
        <v>3</v>
      </c>
      <c r="H16" s="147">
        <v>1668</v>
      </c>
      <c r="I16" s="146" t="s">
        <v>53</v>
      </c>
    </row>
    <row r="17" spans="1:9" ht="21" x14ac:dyDescent="0.3">
      <c r="A17" s="146"/>
      <c r="B17" s="160" t="s">
        <v>143</v>
      </c>
      <c r="C17" s="146" t="s">
        <v>3</v>
      </c>
      <c r="D17" s="147">
        <v>0</v>
      </c>
      <c r="E17" s="146" t="s">
        <v>53</v>
      </c>
      <c r="F17" s="161" t="s">
        <v>144</v>
      </c>
      <c r="G17" s="146" t="s">
        <v>3</v>
      </c>
      <c r="H17" s="147">
        <v>0</v>
      </c>
      <c r="I17" s="146" t="s">
        <v>53</v>
      </c>
    </row>
    <row r="18" spans="1:9" ht="21" x14ac:dyDescent="0.3">
      <c r="A18" s="146"/>
      <c r="B18" s="160" t="s">
        <v>145</v>
      </c>
      <c r="C18" s="146" t="s">
        <v>3</v>
      </c>
      <c r="D18" s="147">
        <v>23</v>
      </c>
      <c r="E18" s="146" t="s">
        <v>53</v>
      </c>
      <c r="F18" s="160" t="s">
        <v>146</v>
      </c>
      <c r="G18" s="146" t="s">
        <v>3</v>
      </c>
      <c r="H18" s="147">
        <v>0</v>
      </c>
      <c r="I18" s="146" t="s">
        <v>53</v>
      </c>
    </row>
    <row r="19" spans="1:9" ht="21" x14ac:dyDescent="0.3">
      <c r="A19" s="146"/>
      <c r="B19" s="160" t="s">
        <v>147</v>
      </c>
      <c r="C19" s="146" t="s">
        <v>3</v>
      </c>
      <c r="D19" s="147">
        <v>1622</v>
      </c>
      <c r="E19" s="146" t="s">
        <v>53</v>
      </c>
      <c r="F19" s="160" t="s">
        <v>148</v>
      </c>
      <c r="G19" s="146" t="s">
        <v>3</v>
      </c>
      <c r="H19" s="147">
        <v>1</v>
      </c>
      <c r="I19" s="146" t="s">
        <v>53</v>
      </c>
    </row>
    <row r="20" spans="1:9" ht="21" x14ac:dyDescent="0.3">
      <c r="A20" s="146"/>
      <c r="B20" s="464" t="s">
        <v>149</v>
      </c>
      <c r="C20" s="146" t="s">
        <v>3</v>
      </c>
      <c r="D20" s="147">
        <v>122</v>
      </c>
      <c r="E20" s="146" t="s">
        <v>53</v>
      </c>
      <c r="F20" s="160" t="s">
        <v>150</v>
      </c>
      <c r="G20" s="140" t="s">
        <v>3</v>
      </c>
      <c r="H20" s="147">
        <v>253</v>
      </c>
      <c r="I20" s="146" t="s">
        <v>53</v>
      </c>
    </row>
    <row r="21" spans="1:9" ht="21" x14ac:dyDescent="0.3">
      <c r="A21" s="146"/>
      <c r="B21" s="465" t="s">
        <v>151</v>
      </c>
      <c r="C21" s="139" t="s">
        <v>3</v>
      </c>
      <c r="D21" s="159">
        <v>2133</v>
      </c>
      <c r="E21" s="139" t="s">
        <v>56</v>
      </c>
      <c r="F21" s="162"/>
      <c r="G21" s="139" t="s">
        <v>3</v>
      </c>
      <c r="H21" s="163">
        <v>3638.5890000000013</v>
      </c>
      <c r="I21" s="139" t="s">
        <v>42</v>
      </c>
    </row>
    <row r="22" spans="1:9" ht="21" x14ac:dyDescent="0.3">
      <c r="A22" s="146"/>
      <c r="B22" s="462" t="s">
        <v>152</v>
      </c>
      <c r="C22" s="146" t="s">
        <v>3</v>
      </c>
      <c r="D22" s="147">
        <v>0</v>
      </c>
      <c r="E22" s="146" t="s">
        <v>56</v>
      </c>
      <c r="F22" s="164" t="s">
        <v>153</v>
      </c>
      <c r="G22" s="146" t="s">
        <v>3</v>
      </c>
      <c r="H22" s="147">
        <v>3</v>
      </c>
      <c r="I22" s="146" t="s">
        <v>56</v>
      </c>
    </row>
    <row r="23" spans="1:9" ht="21" x14ac:dyDescent="0.3">
      <c r="A23" s="146"/>
      <c r="B23" s="462" t="s">
        <v>154</v>
      </c>
      <c r="C23" s="146" t="s">
        <v>3</v>
      </c>
      <c r="D23" s="147">
        <v>2</v>
      </c>
      <c r="E23" s="146" t="s">
        <v>56</v>
      </c>
      <c r="F23" s="165" t="s">
        <v>155</v>
      </c>
      <c r="G23" s="146" t="s">
        <v>3</v>
      </c>
      <c r="H23" s="147">
        <v>15</v>
      </c>
      <c r="I23" s="146" t="s">
        <v>56</v>
      </c>
    </row>
    <row r="24" spans="1:9" ht="21" x14ac:dyDescent="0.3">
      <c r="A24" s="146"/>
      <c r="B24" s="146" t="s">
        <v>156</v>
      </c>
      <c r="C24" s="146" t="s">
        <v>3</v>
      </c>
      <c r="D24" s="147">
        <v>1</v>
      </c>
      <c r="E24" s="146" t="s">
        <v>56</v>
      </c>
      <c r="F24" s="164" t="s">
        <v>157</v>
      </c>
      <c r="G24" s="146" t="s">
        <v>3</v>
      </c>
      <c r="H24" s="147">
        <v>9</v>
      </c>
      <c r="I24" s="146" t="s">
        <v>56</v>
      </c>
    </row>
    <row r="25" spans="1:9" ht="21" x14ac:dyDescent="0.3">
      <c r="A25" s="146"/>
      <c r="B25" s="146" t="s">
        <v>158</v>
      </c>
      <c r="C25" s="146" t="s">
        <v>3</v>
      </c>
      <c r="D25" s="147">
        <v>0</v>
      </c>
      <c r="E25" s="146" t="s">
        <v>56</v>
      </c>
      <c r="F25" s="164" t="s">
        <v>159</v>
      </c>
      <c r="G25" s="146" t="s">
        <v>3</v>
      </c>
      <c r="H25" s="147">
        <v>17</v>
      </c>
      <c r="I25" s="146" t="s">
        <v>56</v>
      </c>
    </row>
    <row r="26" spans="1:9" ht="21" x14ac:dyDescent="0.3">
      <c r="A26" s="146"/>
      <c r="B26" s="146" t="s">
        <v>160</v>
      </c>
      <c r="C26" s="146" t="s">
        <v>3</v>
      </c>
      <c r="D26" s="147">
        <v>1</v>
      </c>
      <c r="E26" s="146" t="s">
        <v>56</v>
      </c>
      <c r="F26" s="164" t="s">
        <v>161</v>
      </c>
      <c r="G26" s="146" t="s">
        <v>3</v>
      </c>
      <c r="H26" s="147">
        <v>7</v>
      </c>
      <c r="I26" s="146" t="s">
        <v>56</v>
      </c>
    </row>
    <row r="27" spans="1:9" ht="21" x14ac:dyDescent="0.3">
      <c r="A27" s="146"/>
      <c r="B27" s="146" t="s">
        <v>162</v>
      </c>
      <c r="C27" s="146" t="s">
        <v>3</v>
      </c>
      <c r="D27" s="147">
        <v>0</v>
      </c>
      <c r="E27" s="146" t="s">
        <v>56</v>
      </c>
      <c r="F27" s="164" t="s">
        <v>163</v>
      </c>
      <c r="G27" s="146" t="s">
        <v>3</v>
      </c>
      <c r="H27" s="147">
        <v>1</v>
      </c>
      <c r="I27" s="146" t="s">
        <v>56</v>
      </c>
    </row>
    <row r="28" spans="1:9" ht="21" x14ac:dyDescent="0.3">
      <c r="A28" s="146"/>
      <c r="B28" s="146" t="s">
        <v>164</v>
      </c>
      <c r="C28" s="146" t="s">
        <v>3</v>
      </c>
      <c r="D28" s="147">
        <v>7</v>
      </c>
      <c r="E28" s="146" t="s">
        <v>56</v>
      </c>
      <c r="F28" s="164" t="s">
        <v>165</v>
      </c>
      <c r="G28" s="146" t="s">
        <v>3</v>
      </c>
      <c r="H28" s="147">
        <v>324</v>
      </c>
      <c r="I28" s="146" t="s">
        <v>56</v>
      </c>
    </row>
    <row r="29" spans="1:9" ht="21" x14ac:dyDescent="0.3">
      <c r="A29" s="146"/>
      <c r="B29" s="146" t="s">
        <v>166</v>
      </c>
      <c r="C29" s="146" t="s">
        <v>3</v>
      </c>
      <c r="D29" s="147">
        <v>1</v>
      </c>
      <c r="E29" s="146" t="s">
        <v>56</v>
      </c>
      <c r="F29" s="164" t="s">
        <v>167</v>
      </c>
      <c r="G29" s="146" t="s">
        <v>3</v>
      </c>
      <c r="H29" s="147">
        <v>433</v>
      </c>
      <c r="I29" s="146" t="s">
        <v>56</v>
      </c>
    </row>
    <row r="30" spans="1:9" ht="21" x14ac:dyDescent="0.3">
      <c r="A30" s="146"/>
      <c r="B30" s="146" t="s">
        <v>168</v>
      </c>
      <c r="C30" s="146" t="s">
        <v>3</v>
      </c>
      <c r="D30" s="147">
        <v>16</v>
      </c>
      <c r="E30" s="146" t="s">
        <v>56</v>
      </c>
      <c r="F30" s="164" t="s">
        <v>169</v>
      </c>
      <c r="G30" s="146" t="s">
        <v>3</v>
      </c>
      <c r="H30" s="147">
        <v>27</v>
      </c>
      <c r="I30" s="146" t="s">
        <v>56</v>
      </c>
    </row>
    <row r="31" spans="1:9" ht="21" x14ac:dyDescent="0.3">
      <c r="A31" s="146"/>
      <c r="B31" s="146" t="s">
        <v>170</v>
      </c>
      <c r="C31" s="146" t="s">
        <v>3</v>
      </c>
      <c r="D31" s="147">
        <v>63</v>
      </c>
      <c r="E31" s="146" t="s">
        <v>56</v>
      </c>
      <c r="F31" s="164" t="s">
        <v>171</v>
      </c>
      <c r="G31" s="146" t="s">
        <v>3</v>
      </c>
      <c r="H31" s="147">
        <v>30</v>
      </c>
      <c r="I31" s="146" t="s">
        <v>56</v>
      </c>
    </row>
    <row r="32" spans="1:9" ht="21" x14ac:dyDescent="0.35">
      <c r="A32" s="146"/>
      <c r="B32" s="146" t="s">
        <v>172</v>
      </c>
      <c r="C32" s="146" t="s">
        <v>3</v>
      </c>
      <c r="D32" s="147">
        <v>1</v>
      </c>
      <c r="E32" s="146" t="s">
        <v>56</v>
      </c>
      <c r="F32" s="466" t="s">
        <v>173</v>
      </c>
      <c r="G32" s="146" t="s">
        <v>3</v>
      </c>
      <c r="H32" s="166">
        <v>3</v>
      </c>
      <c r="I32" s="146" t="s">
        <v>58</v>
      </c>
    </row>
    <row r="33" spans="1:9" ht="21" x14ac:dyDescent="0.3">
      <c r="A33" s="146"/>
      <c r="B33" s="146" t="s">
        <v>174</v>
      </c>
      <c r="C33" s="146" t="s">
        <v>3</v>
      </c>
      <c r="D33" s="147">
        <v>140</v>
      </c>
      <c r="E33" s="146" t="s">
        <v>56</v>
      </c>
      <c r="F33" s="164" t="s">
        <v>175</v>
      </c>
      <c r="G33" s="146" t="s">
        <v>3</v>
      </c>
      <c r="H33" s="166">
        <v>209.6</v>
      </c>
      <c r="I33" s="146" t="s">
        <v>58</v>
      </c>
    </row>
    <row r="34" spans="1:9" ht="21" x14ac:dyDescent="0.3">
      <c r="A34" s="146"/>
      <c r="B34" s="146" t="s">
        <v>176</v>
      </c>
      <c r="C34" s="146" t="s">
        <v>3</v>
      </c>
      <c r="D34" s="147">
        <v>2</v>
      </c>
      <c r="E34" s="146" t="s">
        <v>56</v>
      </c>
      <c r="F34" s="146" t="s">
        <v>177</v>
      </c>
      <c r="G34" s="146" t="s">
        <v>3</v>
      </c>
      <c r="H34" s="166">
        <v>607</v>
      </c>
      <c r="I34" s="146" t="s">
        <v>58</v>
      </c>
    </row>
    <row r="35" spans="1:9" ht="21" x14ac:dyDescent="0.35">
      <c r="A35" s="146"/>
      <c r="B35" s="164" t="s">
        <v>178</v>
      </c>
      <c r="C35" s="146" t="s">
        <v>3</v>
      </c>
      <c r="D35" s="147">
        <v>8</v>
      </c>
      <c r="E35" s="146" t="s">
        <v>56</v>
      </c>
      <c r="F35" s="466" t="s">
        <v>179</v>
      </c>
      <c r="G35" s="146" t="s">
        <v>3</v>
      </c>
      <c r="H35" s="147">
        <v>0</v>
      </c>
      <c r="I35" s="146" t="s">
        <v>180</v>
      </c>
    </row>
    <row r="36" spans="1:9" ht="21" x14ac:dyDescent="0.3">
      <c r="A36" s="146"/>
      <c r="B36" s="146" t="s">
        <v>181</v>
      </c>
      <c r="C36" s="146" t="s">
        <v>3</v>
      </c>
      <c r="D36" s="147">
        <v>1025</v>
      </c>
      <c r="E36" s="146" t="s">
        <v>56</v>
      </c>
      <c r="F36" s="146" t="s">
        <v>181</v>
      </c>
      <c r="G36" s="146" t="s">
        <v>3</v>
      </c>
      <c r="H36" s="166">
        <v>3031.5890000000013</v>
      </c>
      <c r="I36" s="146" t="s">
        <v>58</v>
      </c>
    </row>
    <row r="37" spans="1:9" ht="21" x14ac:dyDescent="0.3">
      <c r="A37" s="138" t="s">
        <v>16</v>
      </c>
      <c r="B37" s="139" t="s">
        <v>87</v>
      </c>
      <c r="C37" s="146"/>
      <c r="D37" s="153"/>
      <c r="E37" s="146"/>
      <c r="F37" s="146"/>
      <c r="G37" s="146"/>
      <c r="H37" s="167" t="s">
        <v>182</v>
      </c>
      <c r="I37" s="146"/>
    </row>
    <row r="38" spans="1:9" ht="21" x14ac:dyDescent="0.3">
      <c r="A38" s="158"/>
      <c r="B38" s="146" t="s">
        <v>183</v>
      </c>
      <c r="C38" s="146" t="s">
        <v>3</v>
      </c>
      <c r="D38" s="147">
        <v>17</v>
      </c>
      <c r="E38" s="146" t="s">
        <v>89</v>
      </c>
      <c r="F38" s="146" t="s">
        <v>184</v>
      </c>
      <c r="G38" s="146" t="s">
        <v>3</v>
      </c>
      <c r="H38" s="147">
        <v>184</v>
      </c>
      <c r="I38" s="146" t="s">
        <v>105</v>
      </c>
    </row>
    <row r="39" spans="1:9" ht="21" x14ac:dyDescent="0.3">
      <c r="A39" s="158"/>
      <c r="B39" s="146" t="s">
        <v>185</v>
      </c>
      <c r="C39" s="146" t="s">
        <v>3</v>
      </c>
      <c r="D39" s="147">
        <v>0</v>
      </c>
      <c r="E39" s="146" t="s">
        <v>89</v>
      </c>
      <c r="F39" s="146" t="s">
        <v>186</v>
      </c>
      <c r="G39" s="146" t="s">
        <v>3</v>
      </c>
      <c r="H39" s="147">
        <v>0</v>
      </c>
      <c r="I39" s="146" t="s">
        <v>105</v>
      </c>
    </row>
    <row r="40" spans="1:9" ht="21" x14ac:dyDescent="0.3">
      <c r="A40" s="158"/>
      <c r="B40" s="146" t="s">
        <v>187</v>
      </c>
      <c r="C40" s="146" t="s">
        <v>3</v>
      </c>
      <c r="D40" s="147">
        <v>97</v>
      </c>
      <c r="E40" s="146" t="s">
        <v>89</v>
      </c>
      <c r="F40" s="146" t="s">
        <v>188</v>
      </c>
      <c r="G40" s="146" t="s">
        <v>3</v>
      </c>
      <c r="H40" s="147">
        <v>9</v>
      </c>
      <c r="I40" s="146" t="s">
        <v>110</v>
      </c>
    </row>
    <row r="41" spans="1:9" ht="21" x14ac:dyDescent="0.3">
      <c r="A41" s="158"/>
      <c r="B41" s="146" t="s">
        <v>189</v>
      </c>
      <c r="C41" s="146" t="s">
        <v>3</v>
      </c>
      <c r="D41" s="147">
        <v>8</v>
      </c>
      <c r="E41" s="146" t="s">
        <v>89</v>
      </c>
      <c r="F41" s="146" t="s">
        <v>190</v>
      </c>
      <c r="G41" s="146" t="s">
        <v>3</v>
      </c>
      <c r="H41" s="147">
        <v>577</v>
      </c>
      <c r="I41" s="146" t="s">
        <v>113</v>
      </c>
    </row>
    <row r="42" spans="1:9" ht="21" x14ac:dyDescent="0.3">
      <c r="A42" s="158"/>
      <c r="B42" s="168" t="s">
        <v>191</v>
      </c>
      <c r="C42" s="168" t="s">
        <v>3</v>
      </c>
      <c r="D42" s="147">
        <v>320</v>
      </c>
      <c r="E42" s="168" t="s">
        <v>99</v>
      </c>
      <c r="F42" s="168" t="s">
        <v>192</v>
      </c>
      <c r="G42" s="168" t="s">
        <v>3</v>
      </c>
      <c r="H42" s="147">
        <v>10</v>
      </c>
      <c r="I42" s="168" t="s">
        <v>73</v>
      </c>
    </row>
    <row r="43" spans="1:9" ht="21" x14ac:dyDescent="0.3">
      <c r="A43" s="158"/>
      <c r="B43" s="168" t="s">
        <v>193</v>
      </c>
      <c r="C43" s="168" t="s">
        <v>3</v>
      </c>
      <c r="D43" s="147">
        <v>2559</v>
      </c>
      <c r="E43" s="168" t="s">
        <v>102</v>
      </c>
      <c r="F43" s="462" t="s">
        <v>194</v>
      </c>
      <c r="G43" s="462" t="s">
        <v>3</v>
      </c>
      <c r="H43" s="147">
        <v>1070</v>
      </c>
      <c r="I43" s="462" t="s">
        <v>116</v>
      </c>
    </row>
    <row r="44" spans="1:9" ht="21" x14ac:dyDescent="0.35">
      <c r="A44" s="158"/>
      <c r="B44" s="146" t="s">
        <v>195</v>
      </c>
      <c r="C44" s="146" t="s">
        <v>3</v>
      </c>
      <c r="D44" s="147">
        <v>11</v>
      </c>
      <c r="E44" s="146" t="s">
        <v>91</v>
      </c>
      <c r="F44" s="135"/>
      <c r="G44" s="466" t="s">
        <v>3</v>
      </c>
      <c r="H44" s="147">
        <v>5620</v>
      </c>
      <c r="I44" s="466" t="s">
        <v>118</v>
      </c>
    </row>
    <row r="45" spans="1:9" ht="21" x14ac:dyDescent="0.35">
      <c r="A45" s="158"/>
      <c r="B45" s="146" t="s">
        <v>196</v>
      </c>
      <c r="C45" s="146" t="s">
        <v>3</v>
      </c>
      <c r="D45" s="147">
        <v>1</v>
      </c>
      <c r="E45" s="146" t="s">
        <v>96</v>
      </c>
      <c r="F45" s="135"/>
      <c r="G45" s="135"/>
      <c r="H45" s="169"/>
      <c r="I45" s="135"/>
    </row>
    <row r="46" spans="1:9" ht="21" x14ac:dyDescent="0.3">
      <c r="D46" s="170"/>
    </row>
    <row r="47" spans="1:9" ht="21" x14ac:dyDescent="0.3">
      <c r="D47" s="170"/>
    </row>
  </sheetData>
  <mergeCells count="3">
    <mergeCell ref="A1:I1"/>
    <mergeCell ref="A2:I2"/>
    <mergeCell ref="A3:I3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460"/>
  <sheetViews>
    <sheetView tabSelected="1" zoomScale="85" zoomScaleNormal="85" zoomScaleSheetLayoutView="85" workbookViewId="0">
      <selection activeCell="P11" sqref="P11"/>
    </sheetView>
  </sheetViews>
  <sheetFormatPr defaultColWidth="8.75" defaultRowHeight="18.75" x14ac:dyDescent="0.3"/>
  <cols>
    <col min="1" max="1" width="4.625" style="472" bestFit="1" customWidth="1"/>
    <col min="2" max="2" width="0" style="472" hidden="1" customWidth="1"/>
    <col min="3" max="3" width="16.5" style="361" bestFit="1" customWidth="1"/>
    <col min="4" max="4" width="5.875" style="475" customWidth="1"/>
    <col min="5" max="5" width="9.375" style="475" bestFit="1" customWidth="1"/>
    <col min="6" max="6" width="6.125" style="475" customWidth="1"/>
    <col min="7" max="7" width="6.75" style="476" customWidth="1"/>
    <col min="8" max="8" width="6.5" style="477" bestFit="1" customWidth="1"/>
    <col min="9" max="9" width="7.75" style="478" bestFit="1" customWidth="1"/>
    <col min="10" max="10" width="4.875" style="478" bestFit="1" customWidth="1"/>
    <col min="11" max="11" width="6.75" style="475" customWidth="1"/>
    <col min="12" max="12" width="16.5" style="361" hidden="1" customWidth="1"/>
    <col min="13" max="13" width="7.625" style="475" bestFit="1" customWidth="1"/>
    <col min="14" max="14" width="5.625" style="361" bestFit="1" customWidth="1"/>
    <col min="15" max="15" width="7.625" style="361" bestFit="1" customWidth="1"/>
    <col min="16" max="16" width="6.625" style="475" bestFit="1" customWidth="1"/>
    <col min="17" max="17" width="16.5" style="479" bestFit="1" customWidth="1"/>
    <col min="18" max="18" width="6" style="428" bestFit="1" customWidth="1"/>
    <col min="19" max="19" width="5.875" style="361" bestFit="1" customWidth="1"/>
    <col min="20" max="20" width="8.125" style="361" bestFit="1" customWidth="1"/>
    <col min="21" max="21" width="8.75" style="470"/>
    <col min="22" max="16384" width="8.75" style="361"/>
  </cols>
  <sheetData>
    <row r="1" spans="1:21" ht="23.25" x14ac:dyDescent="0.3">
      <c r="A1" s="587" t="s">
        <v>197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</row>
    <row r="2" spans="1:21" ht="23.25" x14ac:dyDescent="0.3">
      <c r="A2" s="588" t="s">
        <v>1042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</row>
    <row r="3" spans="1:21" ht="21" x14ac:dyDescent="0.35">
      <c r="A3" s="480" t="s">
        <v>198</v>
      </c>
      <c r="B3" s="480"/>
      <c r="C3" s="481"/>
      <c r="D3" s="601" t="s">
        <v>199</v>
      </c>
      <c r="E3" s="602"/>
      <c r="F3" s="603"/>
      <c r="G3" s="482" t="s">
        <v>3</v>
      </c>
      <c r="H3" s="483" t="s">
        <v>3</v>
      </c>
      <c r="I3" s="590" t="s">
        <v>200</v>
      </c>
      <c r="J3" s="591"/>
      <c r="K3" s="592"/>
      <c r="L3" s="484" t="s">
        <v>201</v>
      </c>
      <c r="M3" s="593" t="s">
        <v>202</v>
      </c>
      <c r="N3" s="594"/>
      <c r="O3" s="594"/>
      <c r="P3" s="594"/>
      <c r="Q3" s="484" t="s">
        <v>201</v>
      </c>
      <c r="R3" s="595" t="s">
        <v>203</v>
      </c>
      <c r="S3" s="594" t="s">
        <v>204</v>
      </c>
      <c r="T3" s="597"/>
    </row>
    <row r="4" spans="1:21" ht="19.5" customHeight="1" x14ac:dyDescent="0.3">
      <c r="A4" s="485" t="s">
        <v>205</v>
      </c>
      <c r="B4" s="485"/>
      <c r="C4" s="486" t="s">
        <v>206</v>
      </c>
      <c r="D4" s="604" t="s">
        <v>207</v>
      </c>
      <c r="E4" s="606" t="s">
        <v>208</v>
      </c>
      <c r="F4" s="604" t="s">
        <v>203</v>
      </c>
      <c r="G4" s="487" t="s">
        <v>4</v>
      </c>
      <c r="H4" s="488" t="s">
        <v>209</v>
      </c>
      <c r="I4" s="598" t="s">
        <v>210</v>
      </c>
      <c r="J4" s="599"/>
      <c r="K4" s="600"/>
      <c r="L4" s="489" t="s">
        <v>211</v>
      </c>
      <c r="M4" s="593" t="s">
        <v>212</v>
      </c>
      <c r="N4" s="597"/>
      <c r="O4" s="593" t="s">
        <v>213</v>
      </c>
      <c r="P4" s="594"/>
      <c r="Q4" s="489" t="s">
        <v>211</v>
      </c>
      <c r="R4" s="596"/>
      <c r="S4" s="490" t="s">
        <v>3</v>
      </c>
      <c r="T4" s="491" t="s">
        <v>214</v>
      </c>
      <c r="U4" s="471"/>
    </row>
    <row r="5" spans="1:21" ht="21.75" x14ac:dyDescent="0.3">
      <c r="A5" s="492"/>
      <c r="B5" s="492"/>
      <c r="C5" s="493"/>
      <c r="D5" s="605"/>
      <c r="E5" s="607"/>
      <c r="F5" s="605"/>
      <c r="G5" s="494" t="s">
        <v>215</v>
      </c>
      <c r="H5" s="495" t="s">
        <v>216</v>
      </c>
      <c r="I5" s="496" t="s">
        <v>217</v>
      </c>
      <c r="J5" s="497" t="s">
        <v>218</v>
      </c>
      <c r="K5" s="497" t="s">
        <v>219</v>
      </c>
      <c r="L5" s="498" t="s">
        <v>220</v>
      </c>
      <c r="M5" s="499" t="s">
        <v>221</v>
      </c>
      <c r="N5" s="500" t="s">
        <v>222</v>
      </c>
      <c r="O5" s="499" t="s">
        <v>221</v>
      </c>
      <c r="P5" s="501" t="s">
        <v>222</v>
      </c>
      <c r="Q5" s="498" t="s">
        <v>220</v>
      </c>
      <c r="R5" s="502" t="s">
        <v>223</v>
      </c>
      <c r="S5" s="503" t="s">
        <v>224</v>
      </c>
      <c r="T5" s="504" t="s">
        <v>225</v>
      </c>
      <c r="U5" s="471"/>
    </row>
    <row r="6" spans="1:21" s="472" customFormat="1" ht="21" x14ac:dyDescent="0.35">
      <c r="A6" s="505">
        <v>1</v>
      </c>
      <c r="B6" s="506" t="s">
        <v>226</v>
      </c>
      <c r="C6" s="507" t="str">
        <f>" "&amp;B6&amp;" 2561"</f>
        <v xml:space="preserve"> ตุลาคม 2561</v>
      </c>
      <c r="D6" s="171">
        <v>90</v>
      </c>
      <c r="E6" s="171">
        <v>83</v>
      </c>
      <c r="F6" s="171">
        <v>55</v>
      </c>
      <c r="G6" s="171">
        <v>228</v>
      </c>
      <c r="H6" s="171">
        <v>135</v>
      </c>
      <c r="I6" s="171">
        <v>560</v>
      </c>
      <c r="J6" s="171">
        <v>0</v>
      </c>
      <c r="K6" s="174">
        <v>43</v>
      </c>
      <c r="L6" s="468">
        <v>38193948.293100007</v>
      </c>
      <c r="M6" s="171">
        <v>109</v>
      </c>
      <c r="N6" s="172">
        <v>6.0410000000000004</v>
      </c>
      <c r="O6" s="171">
        <v>739</v>
      </c>
      <c r="P6" s="172">
        <v>72.061000000000007</v>
      </c>
      <c r="Q6" s="521">
        <v>43259466.49310001</v>
      </c>
      <c r="R6" s="171">
        <v>611</v>
      </c>
      <c r="S6" s="173">
        <v>277</v>
      </c>
      <c r="T6" s="174">
        <v>373.68</v>
      </c>
      <c r="U6" s="471"/>
    </row>
    <row r="7" spans="1:21" s="472" customFormat="1" ht="21" x14ac:dyDescent="0.35">
      <c r="A7" s="506">
        <v>2</v>
      </c>
      <c r="B7" s="506" t="s">
        <v>227</v>
      </c>
      <c r="C7" s="507" t="str">
        <f>" "&amp;B7&amp;" 2561"</f>
        <v xml:space="preserve"> พฤศจิกายน 2561</v>
      </c>
      <c r="D7" s="171">
        <v>96</v>
      </c>
      <c r="E7" s="171">
        <v>65</v>
      </c>
      <c r="F7" s="171">
        <v>57</v>
      </c>
      <c r="G7" s="171">
        <v>218</v>
      </c>
      <c r="H7" s="171">
        <v>113</v>
      </c>
      <c r="I7" s="171">
        <v>695</v>
      </c>
      <c r="J7" s="171">
        <v>3</v>
      </c>
      <c r="K7" s="174">
        <v>48.329999999999927</v>
      </c>
      <c r="L7" s="468">
        <v>50677630.638999991</v>
      </c>
      <c r="M7" s="171">
        <v>157</v>
      </c>
      <c r="N7" s="172">
        <v>10.7</v>
      </c>
      <c r="O7" s="171">
        <v>1219</v>
      </c>
      <c r="P7" s="172">
        <v>70.88300000000001</v>
      </c>
      <c r="Q7" s="521">
        <v>54590496.318999991</v>
      </c>
      <c r="R7" s="171">
        <v>124</v>
      </c>
      <c r="S7" s="173">
        <v>281</v>
      </c>
      <c r="T7" s="174">
        <v>2549.7000000000003</v>
      </c>
      <c r="U7" s="471"/>
    </row>
    <row r="8" spans="1:21" s="472" customFormat="1" ht="21" x14ac:dyDescent="0.35">
      <c r="A8" s="506">
        <v>3</v>
      </c>
      <c r="B8" s="506" t="s">
        <v>228</v>
      </c>
      <c r="C8" s="507" t="str">
        <f>" "&amp;B8&amp;" 2561"</f>
        <v xml:space="preserve"> ธันวาคม 2561</v>
      </c>
      <c r="D8" s="171">
        <v>88</v>
      </c>
      <c r="E8" s="171">
        <v>69</v>
      </c>
      <c r="F8" s="171">
        <v>67</v>
      </c>
      <c r="G8" s="171">
        <v>224</v>
      </c>
      <c r="H8" s="171">
        <v>111</v>
      </c>
      <c r="I8" s="171">
        <v>892</v>
      </c>
      <c r="J8" s="171">
        <v>2</v>
      </c>
      <c r="K8" s="174">
        <v>83.510000000000218</v>
      </c>
      <c r="L8" s="468">
        <v>69519280.717049986</v>
      </c>
      <c r="M8" s="171">
        <v>172</v>
      </c>
      <c r="N8" s="172">
        <v>5.4639999999999995</v>
      </c>
      <c r="O8" s="171">
        <v>1056</v>
      </c>
      <c r="P8" s="172">
        <v>64.118000000000023</v>
      </c>
      <c r="Q8" s="521">
        <v>74998106.037049979</v>
      </c>
      <c r="R8" s="171">
        <v>351</v>
      </c>
      <c r="S8" s="173">
        <v>171</v>
      </c>
      <c r="T8" s="174">
        <v>60.459999999999994</v>
      </c>
      <c r="U8" s="471"/>
    </row>
    <row r="9" spans="1:21" s="472" customFormat="1" ht="21" x14ac:dyDescent="0.35">
      <c r="A9" s="506">
        <v>4</v>
      </c>
      <c r="B9" s="506" t="s">
        <v>229</v>
      </c>
      <c r="C9" s="507" t="str">
        <f>" "&amp;B9&amp;" 2562"</f>
        <v xml:space="preserve"> มกราคม 2562</v>
      </c>
      <c r="D9" s="171">
        <v>132</v>
      </c>
      <c r="E9" s="171">
        <v>83</v>
      </c>
      <c r="F9" s="171">
        <v>67</v>
      </c>
      <c r="G9" s="171">
        <v>282</v>
      </c>
      <c r="H9" s="171">
        <v>170</v>
      </c>
      <c r="I9" s="171">
        <v>5188</v>
      </c>
      <c r="J9" s="171">
        <v>1</v>
      </c>
      <c r="K9" s="174">
        <v>14.880000000000109</v>
      </c>
      <c r="L9" s="468">
        <v>339710378.34300005</v>
      </c>
      <c r="M9" s="171">
        <v>233</v>
      </c>
      <c r="N9" s="172">
        <v>9.8990000000000009</v>
      </c>
      <c r="O9" s="171">
        <v>1368</v>
      </c>
      <c r="P9" s="172">
        <v>197.92000000000002</v>
      </c>
      <c r="Q9" s="521">
        <v>346353795.60300004</v>
      </c>
      <c r="R9" s="171">
        <v>247</v>
      </c>
      <c r="S9" s="173">
        <v>128</v>
      </c>
      <c r="T9" s="174">
        <v>25.8</v>
      </c>
      <c r="U9" s="470"/>
    </row>
    <row r="10" spans="1:21" s="472" customFormat="1" ht="21" x14ac:dyDescent="0.35">
      <c r="A10" s="506">
        <v>5</v>
      </c>
      <c r="B10" s="506" t="s">
        <v>230</v>
      </c>
      <c r="C10" s="507" t="str">
        <f t="shared" ref="C10:C14" si="0">" "&amp;B10&amp;" 2562"</f>
        <v xml:space="preserve"> กุมภาพันธ์ 2562</v>
      </c>
      <c r="D10" s="171">
        <v>90</v>
      </c>
      <c r="E10" s="171">
        <v>68</v>
      </c>
      <c r="F10" s="171">
        <v>63</v>
      </c>
      <c r="G10" s="171">
        <v>221</v>
      </c>
      <c r="H10" s="171">
        <v>158</v>
      </c>
      <c r="I10" s="171">
        <v>1101</v>
      </c>
      <c r="J10" s="171">
        <v>2</v>
      </c>
      <c r="K10" s="174">
        <v>93.530000000000655</v>
      </c>
      <c r="L10" s="468">
        <v>67750127.923000008</v>
      </c>
      <c r="M10" s="171">
        <v>220</v>
      </c>
      <c r="N10" s="172">
        <v>5.6319999999999997</v>
      </c>
      <c r="O10" s="171">
        <v>1483</v>
      </c>
      <c r="P10" s="172">
        <v>80.177824999999984</v>
      </c>
      <c r="Q10" s="521">
        <v>78095260.423000008</v>
      </c>
      <c r="R10" s="171">
        <v>1858</v>
      </c>
      <c r="S10" s="173">
        <v>166</v>
      </c>
      <c r="T10" s="174">
        <v>31.8</v>
      </c>
      <c r="U10" s="470"/>
    </row>
    <row r="11" spans="1:21" s="472" customFormat="1" ht="21" x14ac:dyDescent="0.35">
      <c r="A11" s="506">
        <v>6</v>
      </c>
      <c r="B11" s="506" t="s">
        <v>231</v>
      </c>
      <c r="C11" s="507" t="str">
        <f t="shared" si="0"/>
        <v xml:space="preserve"> มีนาคม 2562</v>
      </c>
      <c r="D11" s="171">
        <v>92</v>
      </c>
      <c r="E11" s="171">
        <v>57</v>
      </c>
      <c r="F11" s="171">
        <v>68</v>
      </c>
      <c r="G11" s="171">
        <v>217</v>
      </c>
      <c r="H11" s="171">
        <v>96</v>
      </c>
      <c r="I11" s="171">
        <v>2005</v>
      </c>
      <c r="J11" s="171">
        <v>0</v>
      </c>
      <c r="K11" s="174">
        <v>44.75</v>
      </c>
      <c r="L11" s="468">
        <v>135102718.73499998</v>
      </c>
      <c r="M11" s="171">
        <v>24</v>
      </c>
      <c r="N11" s="172">
        <v>2.1039999999999996</v>
      </c>
      <c r="O11" s="171">
        <v>1184</v>
      </c>
      <c r="P11" s="172">
        <v>119.316</v>
      </c>
      <c r="Q11" s="521">
        <v>140233508.51499999</v>
      </c>
      <c r="R11" s="171">
        <v>535</v>
      </c>
      <c r="S11" s="173">
        <v>809</v>
      </c>
      <c r="T11" s="174">
        <v>133.34899999999999</v>
      </c>
      <c r="U11" s="470"/>
    </row>
    <row r="12" spans="1:21" s="472" customFormat="1" ht="21" x14ac:dyDescent="0.35">
      <c r="A12" s="506">
        <v>7</v>
      </c>
      <c r="B12" s="506" t="s">
        <v>232</v>
      </c>
      <c r="C12" s="507" t="str">
        <f t="shared" si="0"/>
        <v xml:space="preserve"> เมษายน 2562</v>
      </c>
      <c r="D12" s="171">
        <v>76</v>
      </c>
      <c r="E12" s="171">
        <v>33</v>
      </c>
      <c r="F12" s="171">
        <v>57</v>
      </c>
      <c r="G12" s="171">
        <v>166</v>
      </c>
      <c r="H12" s="171">
        <v>98</v>
      </c>
      <c r="I12" s="171">
        <v>1599</v>
      </c>
      <c r="J12" s="171">
        <v>1</v>
      </c>
      <c r="K12" s="174">
        <v>25</v>
      </c>
      <c r="L12" s="468">
        <v>647704877.05999994</v>
      </c>
      <c r="M12" s="171">
        <v>46</v>
      </c>
      <c r="N12" s="172">
        <v>9.5079999999999991</v>
      </c>
      <c r="O12" s="171">
        <v>323</v>
      </c>
      <c r="P12" s="172">
        <v>21.527999999999999</v>
      </c>
      <c r="Q12" s="521">
        <v>648524599.13999999</v>
      </c>
      <c r="R12" s="171">
        <v>203</v>
      </c>
      <c r="S12" s="173">
        <v>173</v>
      </c>
      <c r="T12" s="174">
        <v>132.5</v>
      </c>
      <c r="U12" s="470"/>
    </row>
    <row r="13" spans="1:21" s="472" customFormat="1" ht="21" x14ac:dyDescent="0.35">
      <c r="A13" s="506">
        <v>8</v>
      </c>
      <c r="B13" s="506" t="s">
        <v>233</v>
      </c>
      <c r="C13" s="507" t="str">
        <f t="shared" si="0"/>
        <v xml:space="preserve"> พฤษภาคม 2562</v>
      </c>
      <c r="D13" s="171">
        <v>94</v>
      </c>
      <c r="E13" s="171">
        <v>41</v>
      </c>
      <c r="F13" s="171">
        <v>66</v>
      </c>
      <c r="G13" s="171">
        <v>201</v>
      </c>
      <c r="H13" s="171">
        <v>107</v>
      </c>
      <c r="I13" s="171">
        <v>505</v>
      </c>
      <c r="J13" s="171">
        <v>2</v>
      </c>
      <c r="K13" s="174">
        <v>33.599999999999909</v>
      </c>
      <c r="L13" s="468">
        <v>31377231.769399997</v>
      </c>
      <c r="M13" s="171">
        <v>102</v>
      </c>
      <c r="N13" s="172">
        <v>5.379999999999999</v>
      </c>
      <c r="O13" s="171">
        <v>964</v>
      </c>
      <c r="P13" s="172">
        <v>87.525199999999998</v>
      </c>
      <c r="Q13" s="521">
        <v>34271713.369399995</v>
      </c>
      <c r="R13" s="171">
        <v>390</v>
      </c>
      <c r="S13" s="173">
        <v>89</v>
      </c>
      <c r="T13" s="174">
        <v>311.3</v>
      </c>
      <c r="U13" s="470"/>
    </row>
    <row r="14" spans="1:21" s="472" customFormat="1" ht="21" x14ac:dyDescent="0.35">
      <c r="A14" s="506">
        <v>9</v>
      </c>
      <c r="B14" s="506" t="s">
        <v>234</v>
      </c>
      <c r="C14" s="507" t="str">
        <f t="shared" si="0"/>
        <v xml:space="preserve"> มิถุนายน 2562</v>
      </c>
      <c r="D14" s="171">
        <v>5</v>
      </c>
      <c r="E14" s="171">
        <v>5</v>
      </c>
      <c r="F14" s="171">
        <v>13</v>
      </c>
      <c r="G14" s="171">
        <v>23</v>
      </c>
      <c r="H14" s="171">
        <v>17</v>
      </c>
      <c r="I14" s="171">
        <v>9</v>
      </c>
      <c r="J14" s="171">
        <v>3</v>
      </c>
      <c r="K14" s="171">
        <v>41</v>
      </c>
      <c r="L14" s="468">
        <v>518485.44999999995</v>
      </c>
      <c r="M14" s="171" t="s">
        <v>1024</v>
      </c>
      <c r="N14" s="172" t="s">
        <v>1024</v>
      </c>
      <c r="O14" s="171">
        <v>40</v>
      </c>
      <c r="P14" s="172">
        <v>2.0596999999999999</v>
      </c>
      <c r="Q14" s="521">
        <v>790094.45</v>
      </c>
      <c r="R14" s="171">
        <v>83</v>
      </c>
      <c r="S14" s="173">
        <v>39</v>
      </c>
      <c r="T14" s="174">
        <v>20</v>
      </c>
      <c r="U14" s="470"/>
    </row>
    <row r="15" spans="1:21" s="408" customFormat="1" ht="21" x14ac:dyDescent="0.35">
      <c r="A15" s="508"/>
      <c r="B15" s="509" t="s">
        <v>52</v>
      </c>
      <c r="C15" s="510" t="s">
        <v>52</v>
      </c>
      <c r="D15" s="27">
        <f>SUM(D6:D14)</f>
        <v>763</v>
      </c>
      <c r="E15" s="27">
        <f>SUM(E6:E14)</f>
        <v>504</v>
      </c>
      <c r="F15" s="27">
        <f>SUM(F6:F14)</f>
        <v>513</v>
      </c>
      <c r="G15" s="27">
        <f>SUM(G6:G14)</f>
        <v>1780</v>
      </c>
      <c r="H15" s="27">
        <f>SUM(H6:H14)</f>
        <v>1005</v>
      </c>
      <c r="I15" s="6">
        <f>SUM(I6:I14)+(((((SUM(J6:J14)+((SUM(K6:K14)-K15)/100)-J15)/4))))</f>
        <v>12558</v>
      </c>
      <c r="J15" s="175">
        <f>MOD(SUM(J6:J14)+((SUM(K6:K14)-K15)/100),4)</f>
        <v>2</v>
      </c>
      <c r="K15" s="349">
        <f>MOD(SUM(K6:K14),100)</f>
        <v>27.600000000000819</v>
      </c>
      <c r="L15" s="469">
        <f t="shared" ref="L15:T15" si="1">SUM(L6:L14)</f>
        <v>1380554678.9295499</v>
      </c>
      <c r="M15" s="27">
        <f t="shared" si="1"/>
        <v>1063</v>
      </c>
      <c r="N15" s="467">
        <f t="shared" si="1"/>
        <v>54.727999999999994</v>
      </c>
      <c r="O15" s="27">
        <f t="shared" si="1"/>
        <v>8376</v>
      </c>
      <c r="P15" s="467">
        <f t="shared" si="1"/>
        <v>715.58872500000018</v>
      </c>
      <c r="Q15" s="522">
        <f t="shared" si="1"/>
        <v>1421117040.34955</v>
      </c>
      <c r="R15" s="27">
        <f t="shared" si="1"/>
        <v>4402</v>
      </c>
      <c r="S15" s="27">
        <f t="shared" si="1"/>
        <v>2133</v>
      </c>
      <c r="T15" s="28">
        <f t="shared" si="1"/>
        <v>3638.5890000000009</v>
      </c>
      <c r="U15" s="473"/>
    </row>
    <row r="16" spans="1:21" x14ac:dyDescent="0.3">
      <c r="A16" s="511"/>
      <c r="B16" s="511"/>
      <c r="C16" s="512"/>
      <c r="D16" s="513"/>
      <c r="E16" s="513"/>
      <c r="F16" s="513"/>
      <c r="G16" s="514"/>
      <c r="H16" s="513"/>
      <c r="I16" s="515"/>
      <c r="J16" s="516"/>
      <c r="K16" s="516"/>
      <c r="L16" s="517"/>
      <c r="M16" s="518"/>
      <c r="N16" s="512"/>
      <c r="O16" s="513"/>
      <c r="P16" s="512"/>
      <c r="Q16" s="517"/>
      <c r="R16" s="513"/>
      <c r="S16" s="519"/>
      <c r="T16" s="520"/>
    </row>
    <row r="17" spans="1:21" ht="23.25" customHeight="1" x14ac:dyDescent="0.3">
      <c r="A17" s="589" t="s">
        <v>235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474"/>
    </row>
    <row r="460" spans="2:2" x14ac:dyDescent="0.3">
      <c r="B460" s="361"/>
    </row>
  </sheetData>
  <mergeCells count="14">
    <mergeCell ref="A1:T1"/>
    <mergeCell ref="A2:T2"/>
    <mergeCell ref="A17:T17"/>
    <mergeCell ref="I3:K3"/>
    <mergeCell ref="M3:P3"/>
    <mergeCell ref="R3:R4"/>
    <mergeCell ref="S3:T3"/>
    <mergeCell ref="I4:K4"/>
    <mergeCell ref="O4:P4"/>
    <mergeCell ref="M4:N4"/>
    <mergeCell ref="D3:F3"/>
    <mergeCell ref="D4:D5"/>
    <mergeCell ref="E4:E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verticalDpi="300" r:id="rId1"/>
  <ignoredErrors>
    <ignoredError sqref="C6:C1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1017"/>
  <sheetViews>
    <sheetView zoomScale="85" zoomScaleNormal="85" zoomScaleSheetLayoutView="70" workbookViewId="0">
      <selection activeCell="K473" sqref="K473"/>
    </sheetView>
  </sheetViews>
  <sheetFormatPr defaultColWidth="8" defaultRowHeight="18.75" x14ac:dyDescent="0.3"/>
  <cols>
    <col min="1" max="1" width="5.5" style="421" bestFit="1" customWidth="1"/>
    <col min="2" max="2" width="5.5" style="421" hidden="1" customWidth="1"/>
    <col min="3" max="3" width="57.625" style="421" bestFit="1" customWidth="1"/>
    <col min="4" max="4" width="37.25" style="418" hidden="1" customWidth="1"/>
    <col min="5" max="5" width="6.875" style="422" customWidth="1"/>
    <col min="6" max="6" width="8.25" style="422" customWidth="1"/>
    <col min="7" max="7" width="6.875" style="422" customWidth="1"/>
    <col min="8" max="8" width="6.125" style="423" customWidth="1"/>
    <col min="9" max="9" width="7.625" style="422" customWidth="1"/>
    <col min="10" max="10" width="8.125" style="576" customWidth="1"/>
    <col min="11" max="11" width="5.75" style="576" customWidth="1"/>
    <col min="12" max="12" width="8" style="576" customWidth="1"/>
    <col min="13" max="13" width="15.125" style="415" hidden="1" customWidth="1"/>
    <col min="14" max="14" width="8.125" style="424" customWidth="1"/>
    <col min="15" max="15" width="9.125" style="425" customWidth="1"/>
    <col min="16" max="16" width="8.125" style="424" customWidth="1"/>
    <col min="17" max="17" width="9.75" style="425" customWidth="1"/>
    <col min="18" max="18" width="15.125" style="415" customWidth="1"/>
    <col min="19" max="19" width="7.125" style="424" customWidth="1"/>
    <col min="20" max="20" width="7" style="422" customWidth="1"/>
    <col min="21" max="21" width="7" style="431" customWidth="1"/>
    <col min="22" max="30" width="6" style="361" hidden="1" customWidth="1"/>
    <col min="31" max="31" width="9" style="361" hidden="1" customWidth="1"/>
    <col min="32" max="33" width="6" style="361" hidden="1" customWidth="1"/>
    <col min="34" max="34" width="7.625" style="361" hidden="1" customWidth="1"/>
    <col min="35" max="37" width="6" style="361" hidden="1" customWidth="1"/>
    <col min="38" max="38" width="8.75" style="1" customWidth="1"/>
    <col min="39" max="39" width="6.875" style="1" hidden="1" customWidth="1"/>
    <col min="40" max="40" width="7.125" style="1" hidden="1" customWidth="1"/>
    <col min="41" max="41" width="6.875" style="1" hidden="1" customWidth="1"/>
    <col min="42" max="42" width="16" style="1" hidden="1" customWidth="1"/>
    <col min="43" max="43" width="15.25" style="1" hidden="1" customWidth="1"/>
    <col min="44" max="44" width="15.75" style="1" hidden="1" customWidth="1"/>
    <col min="45" max="45" width="12.875" style="1" hidden="1" customWidth="1"/>
    <col min="46" max="16384" width="8" style="1"/>
  </cols>
  <sheetData>
    <row r="1" spans="1:45" s="60" customFormat="1" ht="26.25" customHeight="1" x14ac:dyDescent="0.35">
      <c r="A1" s="615" t="s">
        <v>236</v>
      </c>
      <c r="B1" s="615"/>
      <c r="C1" s="615"/>
      <c r="D1" s="615"/>
      <c r="E1" s="615"/>
      <c r="F1" s="615"/>
      <c r="G1" s="615"/>
      <c r="H1" s="615"/>
      <c r="I1" s="615"/>
      <c r="J1" s="616"/>
      <c r="K1" s="616"/>
      <c r="L1" s="616"/>
      <c r="M1" s="615"/>
      <c r="N1" s="615"/>
      <c r="O1" s="615"/>
      <c r="P1" s="615"/>
      <c r="Q1" s="615"/>
      <c r="R1" s="615"/>
      <c r="S1" s="615"/>
      <c r="T1" s="615"/>
      <c r="U1" s="615"/>
      <c r="V1" s="3"/>
      <c r="W1" s="3"/>
      <c r="X1" s="3"/>
      <c r="Y1" s="3"/>
      <c r="Z1" s="3"/>
      <c r="AA1" s="3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1"/>
      <c r="AM1" s="1"/>
      <c r="AN1" s="1"/>
      <c r="AO1" s="1"/>
      <c r="AP1" s="1"/>
      <c r="AQ1" s="1"/>
      <c r="AR1" s="1"/>
      <c r="AS1" s="1"/>
    </row>
    <row r="2" spans="1:45" s="60" customFormat="1" ht="26.25" customHeight="1" x14ac:dyDescent="0.35">
      <c r="A2" s="617" t="s">
        <v>1042</v>
      </c>
      <c r="B2" s="617"/>
      <c r="C2" s="617"/>
      <c r="D2" s="617"/>
      <c r="E2" s="617"/>
      <c r="F2" s="617"/>
      <c r="G2" s="617"/>
      <c r="H2" s="617"/>
      <c r="I2" s="617"/>
      <c r="J2" s="618"/>
      <c r="K2" s="618"/>
      <c r="L2" s="618"/>
      <c r="M2" s="617"/>
      <c r="N2" s="617"/>
      <c r="O2" s="617"/>
      <c r="P2" s="617"/>
      <c r="Q2" s="617"/>
      <c r="R2" s="617"/>
      <c r="S2" s="617"/>
      <c r="T2" s="617"/>
      <c r="U2" s="617"/>
      <c r="V2" s="4"/>
      <c r="W2" s="4"/>
      <c r="X2" s="4"/>
      <c r="Y2" s="4"/>
      <c r="Z2" s="4"/>
      <c r="AA2" s="4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1"/>
      <c r="AM2" s="1"/>
      <c r="AN2" s="1"/>
      <c r="AO2" s="1"/>
      <c r="AP2" s="1"/>
      <c r="AQ2" s="1"/>
      <c r="AR2" s="1"/>
      <c r="AS2" s="1"/>
    </row>
    <row r="3" spans="1:45" s="60" customFormat="1" ht="23.25" customHeight="1" x14ac:dyDescent="0.35">
      <c r="A3" s="619" t="s">
        <v>198</v>
      </c>
      <c r="B3" s="622" t="s">
        <v>198</v>
      </c>
      <c r="C3" s="625" t="s">
        <v>237</v>
      </c>
      <c r="D3" s="628" t="s">
        <v>237</v>
      </c>
      <c r="E3" s="631" t="s">
        <v>199</v>
      </c>
      <c r="F3" s="631"/>
      <c r="G3" s="631"/>
      <c r="H3" s="362" t="s">
        <v>52</v>
      </c>
      <c r="I3" s="632" t="s">
        <v>238</v>
      </c>
      <c r="J3" s="635" t="s">
        <v>211</v>
      </c>
      <c r="K3" s="635"/>
      <c r="L3" s="635"/>
      <c r="M3" s="636"/>
      <c r="N3" s="636"/>
      <c r="O3" s="636"/>
      <c r="P3" s="636"/>
      <c r="Q3" s="636"/>
      <c r="R3" s="637"/>
      <c r="S3" s="661" t="s">
        <v>239</v>
      </c>
      <c r="T3" s="656" t="s">
        <v>204</v>
      </c>
      <c r="U3" s="656"/>
      <c r="V3" s="656" t="s">
        <v>240</v>
      </c>
      <c r="W3" s="656" t="s">
        <v>241</v>
      </c>
      <c r="X3" s="656" t="s">
        <v>242</v>
      </c>
      <c r="Y3" s="656" t="s">
        <v>243</v>
      </c>
      <c r="Z3" s="656" t="s">
        <v>244</v>
      </c>
      <c r="AA3" s="656" t="s">
        <v>245</v>
      </c>
      <c r="AB3" s="656" t="s">
        <v>246</v>
      </c>
      <c r="AC3" s="656" t="s">
        <v>247</v>
      </c>
      <c r="AD3" s="656" t="s">
        <v>248</v>
      </c>
      <c r="AE3" s="657" t="s">
        <v>249</v>
      </c>
      <c r="AF3" s="657"/>
      <c r="AG3" s="657"/>
      <c r="AH3" s="658"/>
      <c r="AI3" s="658"/>
      <c r="AJ3" s="658"/>
      <c r="AK3" s="658"/>
      <c r="AL3" s="363"/>
      <c r="AM3" s="364"/>
      <c r="AN3" s="364"/>
      <c r="AO3" s="365"/>
      <c r="AP3" s="643" t="s">
        <v>250</v>
      </c>
      <c r="AQ3" s="643" t="s">
        <v>251</v>
      </c>
      <c r="AR3" s="643" t="s">
        <v>252</v>
      </c>
      <c r="AS3" s="646" t="s">
        <v>253</v>
      </c>
    </row>
    <row r="4" spans="1:45" s="60" customFormat="1" ht="23.25" customHeight="1" x14ac:dyDescent="0.35">
      <c r="A4" s="620"/>
      <c r="B4" s="623"/>
      <c r="C4" s="626"/>
      <c r="D4" s="629"/>
      <c r="E4" s="649" t="s">
        <v>207</v>
      </c>
      <c r="F4" s="608" t="s">
        <v>208</v>
      </c>
      <c r="G4" s="640" t="s">
        <v>203</v>
      </c>
      <c r="H4" s="653" t="s">
        <v>215</v>
      </c>
      <c r="I4" s="633"/>
      <c r="J4" s="635" t="s">
        <v>254</v>
      </c>
      <c r="K4" s="635"/>
      <c r="L4" s="655"/>
      <c r="M4" s="608" t="s">
        <v>255</v>
      </c>
      <c r="N4" s="642" t="s">
        <v>212</v>
      </c>
      <c r="O4" s="637"/>
      <c r="P4" s="642" t="s">
        <v>213</v>
      </c>
      <c r="Q4" s="636"/>
      <c r="R4" s="608" t="s">
        <v>255</v>
      </c>
      <c r="S4" s="662"/>
      <c r="T4" s="608" t="s">
        <v>256</v>
      </c>
      <c r="U4" s="664" t="s">
        <v>257</v>
      </c>
      <c r="V4" s="656"/>
      <c r="W4" s="656"/>
      <c r="X4" s="656"/>
      <c r="Y4" s="656"/>
      <c r="Z4" s="656"/>
      <c r="AA4" s="656"/>
      <c r="AB4" s="656"/>
      <c r="AC4" s="656"/>
      <c r="AD4" s="656"/>
      <c r="AE4" s="659" t="s">
        <v>258</v>
      </c>
      <c r="AF4" s="659"/>
      <c r="AG4" s="659"/>
      <c r="AH4" s="659" t="s">
        <v>259</v>
      </c>
      <c r="AI4" s="660" t="s">
        <v>260</v>
      </c>
      <c r="AJ4" s="660" t="s">
        <v>261</v>
      </c>
      <c r="AK4" s="660" t="s">
        <v>262</v>
      </c>
      <c r="AL4" s="363"/>
      <c r="AM4" s="366"/>
      <c r="AN4" s="366"/>
      <c r="AO4" s="367"/>
      <c r="AP4" s="644"/>
      <c r="AQ4" s="644"/>
      <c r="AR4" s="644"/>
      <c r="AS4" s="647"/>
    </row>
    <row r="5" spans="1:45" s="60" customFormat="1" ht="23.25" customHeight="1" x14ac:dyDescent="0.3">
      <c r="A5" s="620"/>
      <c r="B5" s="623"/>
      <c r="C5" s="626"/>
      <c r="D5" s="629"/>
      <c r="E5" s="650"/>
      <c r="F5" s="609"/>
      <c r="G5" s="652"/>
      <c r="H5" s="653"/>
      <c r="I5" s="633"/>
      <c r="J5" s="611" t="s">
        <v>18</v>
      </c>
      <c r="K5" s="611" t="s">
        <v>263</v>
      </c>
      <c r="L5" s="611" t="s">
        <v>264</v>
      </c>
      <c r="M5" s="609"/>
      <c r="N5" s="640" t="s">
        <v>221</v>
      </c>
      <c r="O5" s="638" t="s">
        <v>265</v>
      </c>
      <c r="P5" s="640" t="s">
        <v>221</v>
      </c>
      <c r="Q5" s="638" t="s">
        <v>265</v>
      </c>
      <c r="R5" s="609"/>
      <c r="S5" s="662"/>
      <c r="T5" s="609"/>
      <c r="U5" s="665"/>
      <c r="V5" s="656"/>
      <c r="W5" s="656"/>
      <c r="X5" s="656"/>
      <c r="Y5" s="656"/>
      <c r="Z5" s="656"/>
      <c r="AA5" s="656"/>
      <c r="AB5" s="656"/>
      <c r="AC5" s="656"/>
      <c r="AD5" s="656"/>
      <c r="AE5" s="613" t="s">
        <v>266</v>
      </c>
      <c r="AF5" s="613" t="s">
        <v>267</v>
      </c>
      <c r="AG5" s="613" t="s">
        <v>268</v>
      </c>
      <c r="AH5" s="659"/>
      <c r="AI5" s="660"/>
      <c r="AJ5" s="660"/>
      <c r="AK5" s="660"/>
      <c r="AL5" s="363"/>
      <c r="AM5" s="368" t="s">
        <v>18</v>
      </c>
      <c r="AN5" s="366" t="s">
        <v>269</v>
      </c>
      <c r="AO5" s="368" t="s">
        <v>270</v>
      </c>
      <c r="AP5" s="644"/>
      <c r="AQ5" s="644"/>
      <c r="AR5" s="644"/>
      <c r="AS5" s="647"/>
    </row>
    <row r="6" spans="1:45" s="60" customFormat="1" ht="21" x14ac:dyDescent="0.3">
      <c r="A6" s="621"/>
      <c r="B6" s="624"/>
      <c r="C6" s="627"/>
      <c r="D6" s="630"/>
      <c r="E6" s="651"/>
      <c r="F6" s="610"/>
      <c r="G6" s="641"/>
      <c r="H6" s="654"/>
      <c r="I6" s="634"/>
      <c r="J6" s="612"/>
      <c r="K6" s="612"/>
      <c r="L6" s="612"/>
      <c r="M6" s="610"/>
      <c r="N6" s="641"/>
      <c r="O6" s="639"/>
      <c r="P6" s="641"/>
      <c r="Q6" s="639"/>
      <c r="R6" s="610"/>
      <c r="S6" s="663"/>
      <c r="T6" s="610"/>
      <c r="U6" s="666"/>
      <c r="V6" s="656"/>
      <c r="W6" s="656"/>
      <c r="X6" s="656"/>
      <c r="Y6" s="656"/>
      <c r="Z6" s="656"/>
      <c r="AA6" s="656"/>
      <c r="AB6" s="656"/>
      <c r="AC6" s="656"/>
      <c r="AD6" s="656"/>
      <c r="AE6" s="614"/>
      <c r="AF6" s="614"/>
      <c r="AG6" s="614"/>
      <c r="AH6" s="659"/>
      <c r="AI6" s="660"/>
      <c r="AJ6" s="660"/>
      <c r="AK6" s="660"/>
      <c r="AL6" s="363"/>
      <c r="AM6" s="369"/>
      <c r="AN6" s="369"/>
      <c r="AO6" s="370"/>
      <c r="AP6" s="645"/>
      <c r="AQ6" s="645"/>
      <c r="AR6" s="645"/>
      <c r="AS6" s="648"/>
    </row>
    <row r="7" spans="1:45" s="60" customFormat="1" ht="42" hidden="1" x14ac:dyDescent="0.3">
      <c r="A7" s="371" t="s">
        <v>198</v>
      </c>
      <c r="B7" s="372" t="s">
        <v>198</v>
      </c>
      <c r="C7" s="373" t="s">
        <v>237</v>
      </c>
      <c r="D7" s="374" t="s">
        <v>237</v>
      </c>
      <c r="E7" s="375" t="s">
        <v>207</v>
      </c>
      <c r="F7" s="376" t="s">
        <v>208</v>
      </c>
      <c r="G7" s="377" t="s">
        <v>203</v>
      </c>
      <c r="H7" s="378" t="s">
        <v>215</v>
      </c>
      <c r="I7" s="379" t="s">
        <v>271</v>
      </c>
      <c r="J7" s="380" t="s">
        <v>18</v>
      </c>
      <c r="K7" s="380" t="s">
        <v>263</v>
      </c>
      <c r="L7" s="380" t="s">
        <v>264</v>
      </c>
      <c r="M7" s="523" t="s">
        <v>1045</v>
      </c>
      <c r="N7" s="377" t="s">
        <v>221</v>
      </c>
      <c r="O7" s="381" t="s">
        <v>272</v>
      </c>
      <c r="P7" s="377" t="s">
        <v>221</v>
      </c>
      <c r="Q7" s="381" t="s">
        <v>272</v>
      </c>
      <c r="R7" s="376" t="s">
        <v>273</v>
      </c>
      <c r="S7" s="382" t="s">
        <v>239</v>
      </c>
      <c r="T7" s="376" t="s">
        <v>256</v>
      </c>
      <c r="U7" s="383" t="s">
        <v>257</v>
      </c>
      <c r="V7" s="384"/>
      <c r="W7" s="384"/>
      <c r="X7" s="384"/>
      <c r="Y7" s="384"/>
      <c r="Z7" s="384"/>
      <c r="AA7" s="384"/>
      <c r="AB7" s="384"/>
      <c r="AC7" s="384"/>
      <c r="AD7" s="384"/>
      <c r="AE7" s="385"/>
      <c r="AF7" s="385"/>
      <c r="AG7" s="385"/>
      <c r="AH7" s="385"/>
      <c r="AI7" s="386"/>
      <c r="AJ7" s="386"/>
      <c r="AK7" s="386"/>
      <c r="AL7" s="363"/>
      <c r="AM7" s="366"/>
      <c r="AN7" s="366"/>
      <c r="AO7" s="367"/>
      <c r="AP7" s="387"/>
      <c r="AQ7" s="387"/>
      <c r="AR7" s="387"/>
      <c r="AS7" s="461"/>
    </row>
    <row r="8" spans="1:45" s="60" customFormat="1" ht="21" x14ac:dyDescent="0.35">
      <c r="A8" s="524">
        <v>1</v>
      </c>
      <c r="B8" s="9">
        <v>222</v>
      </c>
      <c r="C8" s="10" t="s">
        <v>275</v>
      </c>
      <c r="D8" s="388" t="s">
        <v>275</v>
      </c>
      <c r="E8" s="8">
        <v>41</v>
      </c>
      <c r="F8" s="8">
        <v>13</v>
      </c>
      <c r="G8" s="8">
        <v>6</v>
      </c>
      <c r="H8" s="11">
        <v>60</v>
      </c>
      <c r="I8" s="8">
        <v>16</v>
      </c>
      <c r="J8" s="574">
        <v>614</v>
      </c>
      <c r="K8" s="574">
        <v>1</v>
      </c>
      <c r="L8" s="579">
        <v>79</v>
      </c>
      <c r="M8" s="12">
        <v>41568771.811999992</v>
      </c>
      <c r="N8" s="8" t="s">
        <v>1024</v>
      </c>
      <c r="O8" s="13" t="s">
        <v>1024</v>
      </c>
      <c r="P8" s="8">
        <v>516</v>
      </c>
      <c r="Q8" s="13">
        <v>60.300000000000011</v>
      </c>
      <c r="R8" s="12">
        <v>42551572.811999992</v>
      </c>
      <c r="S8" s="14">
        <v>33</v>
      </c>
      <c r="T8" s="8">
        <v>1</v>
      </c>
      <c r="U8" s="13">
        <v>57.599999999999994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389"/>
      <c r="AM8" s="16"/>
      <c r="AN8" s="17"/>
      <c r="AO8" s="390"/>
      <c r="AP8" s="18"/>
      <c r="AQ8" s="18"/>
      <c r="AR8" s="18"/>
      <c r="AS8" s="391"/>
    </row>
    <row r="9" spans="1:45" s="60" customFormat="1" ht="24.75" customHeight="1" x14ac:dyDescent="0.35">
      <c r="A9" s="524">
        <f>+ROW(A2)</f>
        <v>2</v>
      </c>
      <c r="B9" s="9">
        <v>180</v>
      </c>
      <c r="C9" s="19" t="s">
        <v>276</v>
      </c>
      <c r="D9" s="392" t="s">
        <v>276</v>
      </c>
      <c r="E9" s="8">
        <v>52</v>
      </c>
      <c r="F9" s="8">
        <v>1</v>
      </c>
      <c r="G9" s="8">
        <v>4</v>
      </c>
      <c r="H9" s="11">
        <v>57</v>
      </c>
      <c r="I9" s="8">
        <v>4</v>
      </c>
      <c r="J9" s="574">
        <v>452</v>
      </c>
      <c r="K9" s="574">
        <v>1</v>
      </c>
      <c r="L9" s="579">
        <v>69.880000000000109</v>
      </c>
      <c r="M9" s="12">
        <v>38570206.525000006</v>
      </c>
      <c r="N9" s="8" t="s">
        <v>1024</v>
      </c>
      <c r="O9" s="13" t="s">
        <v>1024</v>
      </c>
      <c r="P9" s="8">
        <v>10</v>
      </c>
      <c r="Q9" s="13">
        <v>5.8</v>
      </c>
      <c r="R9" s="12">
        <v>38572236.525000006</v>
      </c>
      <c r="S9" s="14" t="s">
        <v>1024</v>
      </c>
      <c r="T9" s="8" t="s">
        <v>1024</v>
      </c>
      <c r="U9" s="13">
        <v>3.6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389"/>
      <c r="AM9" s="20"/>
      <c r="AN9" s="21"/>
      <c r="AO9" s="393"/>
      <c r="AP9" s="22"/>
      <c r="AQ9" s="22"/>
      <c r="AR9" s="22"/>
      <c r="AS9" s="394"/>
    </row>
    <row r="10" spans="1:45" s="60" customFormat="1" ht="24.75" customHeight="1" x14ac:dyDescent="0.35">
      <c r="A10" s="524">
        <f>+ROW(A3)</f>
        <v>3</v>
      </c>
      <c r="B10" s="9">
        <v>131</v>
      </c>
      <c r="C10" s="19" t="s">
        <v>280</v>
      </c>
      <c r="D10" s="395" t="s">
        <v>281</v>
      </c>
      <c r="E10" s="8">
        <v>48</v>
      </c>
      <c r="F10" s="8">
        <v>1</v>
      </c>
      <c r="G10" s="8">
        <v>2</v>
      </c>
      <c r="H10" s="11">
        <v>51</v>
      </c>
      <c r="I10" s="8">
        <v>8</v>
      </c>
      <c r="J10" s="574">
        <v>573</v>
      </c>
      <c r="K10" s="574">
        <v>3</v>
      </c>
      <c r="L10" s="579">
        <v>71</v>
      </c>
      <c r="M10" s="12">
        <v>22649738.255100001</v>
      </c>
      <c r="N10" s="8" t="s">
        <v>1024</v>
      </c>
      <c r="O10" s="13" t="s">
        <v>1024</v>
      </c>
      <c r="P10" s="8">
        <v>1</v>
      </c>
      <c r="Q10" s="13">
        <v>0.1</v>
      </c>
      <c r="R10" s="12">
        <v>22652738.255100001</v>
      </c>
      <c r="S10" s="14" t="s">
        <v>1024</v>
      </c>
      <c r="T10" s="8">
        <v>5</v>
      </c>
      <c r="U10" s="13" t="s">
        <v>1024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389"/>
      <c r="AM10" s="20"/>
      <c r="AN10" s="21"/>
      <c r="AO10" s="393"/>
      <c r="AP10" s="22"/>
      <c r="AQ10" s="22"/>
      <c r="AR10" s="22"/>
      <c r="AS10" s="394"/>
    </row>
    <row r="11" spans="1:45" s="60" customFormat="1" ht="24.75" customHeight="1" x14ac:dyDescent="0.35">
      <c r="A11" s="524">
        <f t="shared" ref="A11:A74" si="0">+ROW(A4)</f>
        <v>4</v>
      </c>
      <c r="B11" s="9">
        <v>128</v>
      </c>
      <c r="C11" s="19" t="s">
        <v>274</v>
      </c>
      <c r="D11" s="392" t="s">
        <v>274</v>
      </c>
      <c r="E11" s="8">
        <v>39</v>
      </c>
      <c r="F11" s="8">
        <v>10</v>
      </c>
      <c r="G11" s="8">
        <v>0</v>
      </c>
      <c r="H11" s="11">
        <v>49</v>
      </c>
      <c r="I11" s="8">
        <v>3</v>
      </c>
      <c r="J11" s="574">
        <v>513</v>
      </c>
      <c r="K11" s="574">
        <v>1</v>
      </c>
      <c r="L11" s="579">
        <v>11</v>
      </c>
      <c r="M11" s="12">
        <v>40961715.822249986</v>
      </c>
      <c r="N11" s="8" t="s">
        <v>1024</v>
      </c>
      <c r="O11" s="13" t="s">
        <v>1024</v>
      </c>
      <c r="P11" s="8">
        <v>50</v>
      </c>
      <c r="Q11" s="13">
        <v>5.8100000000000005</v>
      </c>
      <c r="R11" s="12">
        <v>41141315.822249986</v>
      </c>
      <c r="S11" s="14" t="s">
        <v>1024</v>
      </c>
      <c r="T11" s="8" t="s">
        <v>1024</v>
      </c>
      <c r="U11" s="13" t="s">
        <v>1024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389"/>
      <c r="AM11" s="20"/>
      <c r="AN11" s="21"/>
      <c r="AO11" s="393"/>
      <c r="AP11" s="22"/>
      <c r="AQ11" s="22"/>
      <c r="AR11" s="22"/>
      <c r="AS11" s="394"/>
    </row>
    <row r="12" spans="1:45" s="60" customFormat="1" ht="24.75" customHeight="1" x14ac:dyDescent="0.35">
      <c r="A12" s="524">
        <f t="shared" si="0"/>
        <v>5</v>
      </c>
      <c r="B12" s="9">
        <v>16</v>
      </c>
      <c r="C12" s="395" t="s">
        <v>289</v>
      </c>
      <c r="D12" s="395" t="s">
        <v>289</v>
      </c>
      <c r="E12" s="8">
        <v>14</v>
      </c>
      <c r="F12" s="8">
        <v>15</v>
      </c>
      <c r="G12" s="8">
        <v>18</v>
      </c>
      <c r="H12" s="11">
        <v>47</v>
      </c>
      <c r="I12" s="8">
        <v>26</v>
      </c>
      <c r="J12" s="574">
        <v>1212</v>
      </c>
      <c r="K12" s="574">
        <v>3</v>
      </c>
      <c r="L12" s="579">
        <v>19</v>
      </c>
      <c r="M12" s="12">
        <v>617770392.25</v>
      </c>
      <c r="N12" s="8">
        <v>9</v>
      </c>
      <c r="O12" s="13">
        <v>0.97599999999999998</v>
      </c>
      <c r="P12" s="8">
        <v>429</v>
      </c>
      <c r="Q12" s="13">
        <v>18.372999999999998</v>
      </c>
      <c r="R12" s="12">
        <v>618278067.25</v>
      </c>
      <c r="S12" s="14">
        <v>104</v>
      </c>
      <c r="T12" s="8">
        <v>122</v>
      </c>
      <c r="U12" s="13">
        <v>7.1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389"/>
      <c r="AM12" s="20"/>
      <c r="AN12" s="21"/>
      <c r="AO12" s="393"/>
      <c r="AP12" s="22"/>
      <c r="AQ12" s="22"/>
      <c r="AR12" s="22"/>
      <c r="AS12" s="394"/>
    </row>
    <row r="13" spans="1:45" s="60" customFormat="1" ht="24.75" customHeight="1" x14ac:dyDescent="0.35">
      <c r="A13" s="524">
        <f t="shared" si="0"/>
        <v>6</v>
      </c>
      <c r="B13" s="9">
        <v>225</v>
      </c>
      <c r="C13" s="19" t="s">
        <v>286</v>
      </c>
      <c r="D13" s="392" t="s">
        <v>286</v>
      </c>
      <c r="E13" s="8">
        <v>36</v>
      </c>
      <c r="F13" s="8">
        <v>0</v>
      </c>
      <c r="G13" s="8">
        <v>2</v>
      </c>
      <c r="H13" s="11">
        <v>38</v>
      </c>
      <c r="I13" s="8">
        <v>2</v>
      </c>
      <c r="J13" s="574">
        <v>367</v>
      </c>
      <c r="K13" s="574">
        <v>0</v>
      </c>
      <c r="L13" s="579">
        <v>67</v>
      </c>
      <c r="M13" s="12">
        <v>23978447</v>
      </c>
      <c r="N13" s="8" t="s">
        <v>1024</v>
      </c>
      <c r="O13" s="13" t="s">
        <v>1024</v>
      </c>
      <c r="P13" s="8">
        <v>17</v>
      </c>
      <c r="Q13" s="13">
        <v>6.3150000000000004</v>
      </c>
      <c r="R13" s="12">
        <v>24053407.800000001</v>
      </c>
      <c r="S13" s="14">
        <v>1</v>
      </c>
      <c r="T13" s="8">
        <v>24</v>
      </c>
      <c r="U13" s="13" t="s">
        <v>1024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389"/>
      <c r="AM13" s="20"/>
      <c r="AN13" s="21"/>
      <c r="AO13" s="393"/>
      <c r="AP13" s="22"/>
      <c r="AQ13" s="22"/>
      <c r="AR13" s="22"/>
      <c r="AS13" s="394"/>
    </row>
    <row r="14" spans="1:45" s="60" customFormat="1" ht="24.75" customHeight="1" x14ac:dyDescent="0.35">
      <c r="A14" s="524">
        <f t="shared" si="0"/>
        <v>7</v>
      </c>
      <c r="B14" s="9">
        <v>217</v>
      </c>
      <c r="C14" s="19" t="s">
        <v>283</v>
      </c>
      <c r="D14" s="395" t="s">
        <v>284</v>
      </c>
      <c r="E14" s="8">
        <v>3</v>
      </c>
      <c r="F14" s="8">
        <v>31</v>
      </c>
      <c r="G14" s="8">
        <v>2</v>
      </c>
      <c r="H14" s="11">
        <v>36</v>
      </c>
      <c r="I14" s="8">
        <v>34</v>
      </c>
      <c r="J14" s="574">
        <v>4</v>
      </c>
      <c r="K14" s="574">
        <v>3</v>
      </c>
      <c r="L14" s="579">
        <v>64</v>
      </c>
      <c r="M14" s="12" t="s">
        <v>1024</v>
      </c>
      <c r="N14" s="8" t="s">
        <v>1024</v>
      </c>
      <c r="O14" s="13" t="s">
        <v>1024</v>
      </c>
      <c r="P14" s="8">
        <v>343</v>
      </c>
      <c r="Q14" s="13">
        <v>22.603999999999999</v>
      </c>
      <c r="R14" s="12">
        <v>4811890</v>
      </c>
      <c r="S14" s="14" t="s">
        <v>1024</v>
      </c>
      <c r="T14" s="8">
        <v>1</v>
      </c>
      <c r="U14" s="13" t="s">
        <v>1024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389"/>
      <c r="AM14" s="20"/>
      <c r="AN14" s="21"/>
      <c r="AO14" s="393"/>
      <c r="AP14" s="22"/>
      <c r="AQ14" s="22"/>
      <c r="AR14" s="22"/>
      <c r="AS14" s="394"/>
    </row>
    <row r="15" spans="1:45" s="60" customFormat="1" ht="24.75" customHeight="1" x14ac:dyDescent="0.35">
      <c r="A15" s="524">
        <f t="shared" si="0"/>
        <v>8</v>
      </c>
      <c r="B15" s="9">
        <v>69</v>
      </c>
      <c r="C15" s="19" t="s">
        <v>305</v>
      </c>
      <c r="D15" s="392" t="s">
        <v>305</v>
      </c>
      <c r="E15" s="8">
        <v>27</v>
      </c>
      <c r="F15" s="8">
        <v>6</v>
      </c>
      <c r="G15" s="8">
        <v>2</v>
      </c>
      <c r="H15" s="11">
        <v>35</v>
      </c>
      <c r="I15" s="8">
        <v>4</v>
      </c>
      <c r="J15" s="574">
        <v>136</v>
      </c>
      <c r="K15" s="574">
        <v>0</v>
      </c>
      <c r="L15" s="579">
        <v>84</v>
      </c>
      <c r="M15" s="12">
        <v>10505023.190000003</v>
      </c>
      <c r="N15" s="8">
        <v>21</v>
      </c>
      <c r="O15" s="13">
        <v>0.85400000000000009</v>
      </c>
      <c r="P15" s="8">
        <v>42</v>
      </c>
      <c r="Q15" s="13">
        <v>1.68</v>
      </c>
      <c r="R15" s="12">
        <v>10518928.190000003</v>
      </c>
      <c r="S15" s="14" t="s">
        <v>1024</v>
      </c>
      <c r="T15" s="8">
        <v>2</v>
      </c>
      <c r="U15" s="13" t="s">
        <v>1024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89"/>
      <c r="AM15" s="20"/>
      <c r="AN15" s="21"/>
      <c r="AO15" s="393"/>
      <c r="AP15" s="22"/>
      <c r="AQ15" s="22"/>
      <c r="AR15" s="22"/>
      <c r="AS15" s="394"/>
    </row>
    <row r="16" spans="1:45" s="60" customFormat="1" ht="24.75" customHeight="1" x14ac:dyDescent="0.35">
      <c r="A16" s="524">
        <f t="shared" si="0"/>
        <v>9</v>
      </c>
      <c r="B16" s="9">
        <v>13</v>
      </c>
      <c r="C16" s="395" t="s">
        <v>323</v>
      </c>
      <c r="D16" s="395" t="s">
        <v>323</v>
      </c>
      <c r="E16" s="8">
        <v>13</v>
      </c>
      <c r="F16" s="8">
        <v>16</v>
      </c>
      <c r="G16" s="8">
        <v>4</v>
      </c>
      <c r="H16" s="11">
        <v>33</v>
      </c>
      <c r="I16" s="8">
        <v>8</v>
      </c>
      <c r="J16" s="574">
        <v>46</v>
      </c>
      <c r="K16" s="574">
        <v>0</v>
      </c>
      <c r="L16" s="579">
        <v>23</v>
      </c>
      <c r="M16" s="12">
        <v>5999782.29</v>
      </c>
      <c r="N16" s="8">
        <v>216</v>
      </c>
      <c r="O16" s="13">
        <v>24.11</v>
      </c>
      <c r="P16" s="8">
        <v>120</v>
      </c>
      <c r="Q16" s="13">
        <v>17.439999999999998</v>
      </c>
      <c r="R16" s="12">
        <v>7566412.29</v>
      </c>
      <c r="S16" s="14">
        <v>5</v>
      </c>
      <c r="T16" s="8">
        <v>4</v>
      </c>
      <c r="U16" s="13" t="s">
        <v>1024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89"/>
      <c r="AM16" s="20"/>
      <c r="AN16" s="21"/>
      <c r="AO16" s="393"/>
      <c r="AP16" s="22"/>
      <c r="AQ16" s="22"/>
      <c r="AR16" s="22"/>
      <c r="AS16" s="394"/>
    </row>
    <row r="17" spans="1:45" s="60" customFormat="1" ht="24.75" customHeight="1" x14ac:dyDescent="0.35">
      <c r="A17" s="524">
        <f t="shared" si="0"/>
        <v>10</v>
      </c>
      <c r="B17" s="9">
        <v>102</v>
      </c>
      <c r="C17" s="19" t="s">
        <v>278</v>
      </c>
      <c r="D17" s="395" t="s">
        <v>279</v>
      </c>
      <c r="E17" s="8">
        <v>28</v>
      </c>
      <c r="F17" s="8">
        <v>4</v>
      </c>
      <c r="G17" s="8">
        <v>0</v>
      </c>
      <c r="H17" s="11">
        <v>32</v>
      </c>
      <c r="I17" s="8">
        <v>1</v>
      </c>
      <c r="J17" s="574">
        <v>189</v>
      </c>
      <c r="K17" s="574">
        <v>0</v>
      </c>
      <c r="L17" s="579">
        <v>64</v>
      </c>
      <c r="M17" s="12">
        <v>13886621.479999999</v>
      </c>
      <c r="N17" s="8">
        <v>18</v>
      </c>
      <c r="O17" s="13">
        <v>3.7299999999999995</v>
      </c>
      <c r="P17" s="8">
        <v>19</v>
      </c>
      <c r="Q17" s="13">
        <v>3.0300000000000002</v>
      </c>
      <c r="R17" s="12">
        <v>13940503.279999999</v>
      </c>
      <c r="S17" s="14" t="s">
        <v>1024</v>
      </c>
      <c r="T17" s="8" t="s">
        <v>1024</v>
      </c>
      <c r="U17" s="13" t="s">
        <v>1024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389"/>
      <c r="AM17" s="20"/>
      <c r="AN17" s="21"/>
      <c r="AO17" s="393"/>
      <c r="AP17" s="22"/>
      <c r="AQ17" s="22"/>
      <c r="AR17" s="22"/>
      <c r="AS17" s="394"/>
    </row>
    <row r="18" spans="1:45" s="60" customFormat="1" ht="24.75" customHeight="1" x14ac:dyDescent="0.35">
      <c r="A18" s="524">
        <f t="shared" si="0"/>
        <v>11</v>
      </c>
      <c r="B18" s="9">
        <v>135</v>
      </c>
      <c r="C18" s="19" t="s">
        <v>301</v>
      </c>
      <c r="D18" s="395" t="s">
        <v>301</v>
      </c>
      <c r="E18" s="8">
        <v>7</v>
      </c>
      <c r="F18" s="8">
        <v>22</v>
      </c>
      <c r="G18" s="8">
        <v>3</v>
      </c>
      <c r="H18" s="11">
        <v>32</v>
      </c>
      <c r="I18" s="8">
        <v>32</v>
      </c>
      <c r="J18" s="574">
        <v>44</v>
      </c>
      <c r="K18" s="574">
        <v>3</v>
      </c>
      <c r="L18" s="579">
        <v>49</v>
      </c>
      <c r="M18" s="12">
        <v>3313427.48</v>
      </c>
      <c r="N18" s="8" t="s">
        <v>1024</v>
      </c>
      <c r="O18" s="13" t="s">
        <v>1024</v>
      </c>
      <c r="P18" s="8">
        <v>253</v>
      </c>
      <c r="Q18" s="13">
        <v>19.519900000000003</v>
      </c>
      <c r="R18" s="12">
        <v>4128034.7</v>
      </c>
      <c r="S18" s="14">
        <v>161</v>
      </c>
      <c r="T18" s="8">
        <v>8</v>
      </c>
      <c r="U18" s="13" t="s">
        <v>1024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89"/>
      <c r="AM18" s="20"/>
      <c r="AN18" s="21"/>
      <c r="AO18" s="393"/>
      <c r="AP18" s="22"/>
      <c r="AQ18" s="22"/>
      <c r="AR18" s="22"/>
      <c r="AS18" s="394"/>
    </row>
    <row r="19" spans="1:45" s="60" customFormat="1" ht="24.75" customHeight="1" x14ac:dyDescent="0.35">
      <c r="A19" s="524">
        <f t="shared" si="0"/>
        <v>12</v>
      </c>
      <c r="B19" s="9">
        <v>231</v>
      </c>
      <c r="C19" s="19" t="s">
        <v>357</v>
      </c>
      <c r="D19" s="395" t="s">
        <v>357</v>
      </c>
      <c r="E19" s="8">
        <v>21</v>
      </c>
      <c r="F19" s="8">
        <v>7</v>
      </c>
      <c r="G19" s="8">
        <v>3</v>
      </c>
      <c r="H19" s="11">
        <v>31</v>
      </c>
      <c r="I19" s="8">
        <v>3</v>
      </c>
      <c r="J19" s="574">
        <v>126</v>
      </c>
      <c r="K19" s="574">
        <v>1</v>
      </c>
      <c r="L19" s="579">
        <v>32</v>
      </c>
      <c r="M19" s="12">
        <v>8621292.1629999988</v>
      </c>
      <c r="N19" s="8" t="s">
        <v>1024</v>
      </c>
      <c r="O19" s="13" t="s">
        <v>1024</v>
      </c>
      <c r="P19" s="8">
        <v>164</v>
      </c>
      <c r="Q19" s="13">
        <v>33.491</v>
      </c>
      <c r="R19" s="12">
        <v>8693844.8829999994</v>
      </c>
      <c r="S19" s="14">
        <v>1</v>
      </c>
      <c r="T19" s="8" t="s">
        <v>1024</v>
      </c>
      <c r="U19" s="13" t="s">
        <v>1024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89"/>
      <c r="AM19" s="20"/>
      <c r="AN19" s="21"/>
      <c r="AO19" s="393"/>
      <c r="AP19" s="22"/>
      <c r="AQ19" s="22"/>
      <c r="AR19" s="22"/>
      <c r="AS19" s="394"/>
    </row>
    <row r="20" spans="1:45" s="60" customFormat="1" ht="24.75" customHeight="1" x14ac:dyDescent="0.35">
      <c r="A20" s="524">
        <f t="shared" si="0"/>
        <v>13</v>
      </c>
      <c r="B20" s="9">
        <v>195</v>
      </c>
      <c r="C20" s="19" t="s">
        <v>387</v>
      </c>
      <c r="D20" s="395" t="s">
        <v>387</v>
      </c>
      <c r="E20" s="8">
        <v>20</v>
      </c>
      <c r="F20" s="8">
        <v>3</v>
      </c>
      <c r="G20" s="8">
        <v>7</v>
      </c>
      <c r="H20" s="11">
        <v>30</v>
      </c>
      <c r="I20" s="8">
        <v>21</v>
      </c>
      <c r="J20" s="574">
        <v>63</v>
      </c>
      <c r="K20" s="574">
        <v>1</v>
      </c>
      <c r="L20" s="579">
        <v>1</v>
      </c>
      <c r="M20" s="12">
        <v>3843420.71</v>
      </c>
      <c r="N20" s="8" t="s">
        <v>1024</v>
      </c>
      <c r="O20" s="13" t="s">
        <v>1024</v>
      </c>
      <c r="P20" s="8">
        <v>16</v>
      </c>
      <c r="Q20" s="13">
        <v>0.9</v>
      </c>
      <c r="R20" s="12">
        <v>3849230.71</v>
      </c>
      <c r="S20" s="14">
        <v>4</v>
      </c>
      <c r="T20" s="8" t="s">
        <v>1024</v>
      </c>
      <c r="U20" s="13" t="s">
        <v>1024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89"/>
      <c r="AM20" s="20"/>
      <c r="AN20" s="21"/>
      <c r="AO20" s="393"/>
      <c r="AP20" s="22"/>
      <c r="AQ20" s="22"/>
      <c r="AR20" s="22"/>
      <c r="AS20" s="394"/>
    </row>
    <row r="21" spans="1:45" s="60" customFormat="1" ht="24.75" customHeight="1" x14ac:dyDescent="0.35">
      <c r="A21" s="524">
        <f t="shared" si="0"/>
        <v>14</v>
      </c>
      <c r="B21" s="9">
        <v>62</v>
      </c>
      <c r="C21" s="19" t="s">
        <v>290</v>
      </c>
      <c r="D21" s="395" t="s">
        <v>290</v>
      </c>
      <c r="E21" s="8">
        <v>9</v>
      </c>
      <c r="F21" s="8">
        <v>1</v>
      </c>
      <c r="G21" s="8">
        <v>19</v>
      </c>
      <c r="H21" s="11">
        <v>29</v>
      </c>
      <c r="I21" s="8">
        <v>23</v>
      </c>
      <c r="J21" s="574">
        <v>45</v>
      </c>
      <c r="K21" s="574">
        <v>0</v>
      </c>
      <c r="L21" s="579">
        <v>13</v>
      </c>
      <c r="M21" s="12" t="s">
        <v>1024</v>
      </c>
      <c r="N21" s="8" t="s">
        <v>1024</v>
      </c>
      <c r="O21" s="13" t="s">
        <v>1024</v>
      </c>
      <c r="P21" s="8">
        <v>5</v>
      </c>
      <c r="Q21" s="13">
        <v>0.06</v>
      </c>
      <c r="R21" s="12">
        <v>2000</v>
      </c>
      <c r="S21" s="14">
        <v>4</v>
      </c>
      <c r="T21" s="8">
        <v>46</v>
      </c>
      <c r="U21" s="13">
        <v>36.9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389"/>
      <c r="AM21" s="20"/>
      <c r="AN21" s="21"/>
      <c r="AO21" s="393"/>
      <c r="AP21" s="22"/>
      <c r="AQ21" s="22"/>
      <c r="AR21" s="22"/>
      <c r="AS21" s="394"/>
    </row>
    <row r="22" spans="1:45" s="60" customFormat="1" ht="24.75" customHeight="1" x14ac:dyDescent="0.35">
      <c r="A22" s="524">
        <f t="shared" si="0"/>
        <v>15</v>
      </c>
      <c r="B22" s="9">
        <v>188</v>
      </c>
      <c r="C22" s="19" t="s">
        <v>298</v>
      </c>
      <c r="D22" s="395" t="s">
        <v>298</v>
      </c>
      <c r="E22" s="8">
        <v>0</v>
      </c>
      <c r="F22" s="8">
        <v>14</v>
      </c>
      <c r="G22" s="8">
        <v>14</v>
      </c>
      <c r="H22" s="11">
        <v>28</v>
      </c>
      <c r="I22" s="8">
        <v>30</v>
      </c>
      <c r="J22" s="574">
        <v>0</v>
      </c>
      <c r="K22" s="574">
        <v>0</v>
      </c>
      <c r="L22" s="579">
        <v>0</v>
      </c>
      <c r="M22" s="12" t="s">
        <v>1024</v>
      </c>
      <c r="N22" s="8" t="s">
        <v>1024</v>
      </c>
      <c r="O22" s="13" t="s">
        <v>1024</v>
      </c>
      <c r="P22" s="8">
        <v>208</v>
      </c>
      <c r="Q22" s="13">
        <v>11.995025</v>
      </c>
      <c r="R22" s="12">
        <v>1739513.3199999998</v>
      </c>
      <c r="S22" s="14" t="s">
        <v>1024</v>
      </c>
      <c r="T22" s="8">
        <v>12</v>
      </c>
      <c r="U22" s="13">
        <v>0.4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389"/>
      <c r="AM22" s="20"/>
      <c r="AN22" s="21"/>
      <c r="AO22" s="393"/>
      <c r="AP22" s="22"/>
      <c r="AQ22" s="22"/>
      <c r="AR22" s="22"/>
      <c r="AS22" s="394"/>
    </row>
    <row r="23" spans="1:45" s="60" customFormat="1" ht="24.75" customHeight="1" x14ac:dyDescent="0.35">
      <c r="A23" s="524">
        <f t="shared" si="0"/>
        <v>16</v>
      </c>
      <c r="B23" s="9">
        <v>138</v>
      </c>
      <c r="C23" s="19" t="s">
        <v>285</v>
      </c>
      <c r="D23" s="395" t="s">
        <v>285</v>
      </c>
      <c r="E23" s="8">
        <v>15</v>
      </c>
      <c r="F23" s="8">
        <v>4</v>
      </c>
      <c r="G23" s="8">
        <v>9</v>
      </c>
      <c r="H23" s="11">
        <v>28</v>
      </c>
      <c r="I23" s="8">
        <v>17</v>
      </c>
      <c r="J23" s="574">
        <v>105</v>
      </c>
      <c r="K23" s="574">
        <v>2</v>
      </c>
      <c r="L23" s="579">
        <v>30</v>
      </c>
      <c r="M23" s="12">
        <v>9676839</v>
      </c>
      <c r="N23" s="8" t="s">
        <v>1024</v>
      </c>
      <c r="O23" s="13" t="s">
        <v>1024</v>
      </c>
      <c r="P23" s="8">
        <v>24</v>
      </c>
      <c r="Q23" s="13">
        <v>14.635999999999999</v>
      </c>
      <c r="R23" s="12">
        <v>10040539</v>
      </c>
      <c r="S23" s="14" t="s">
        <v>1024</v>
      </c>
      <c r="T23" s="8" t="s">
        <v>1024</v>
      </c>
      <c r="U23" s="13">
        <v>36.6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389"/>
      <c r="AM23" s="20"/>
      <c r="AN23" s="21"/>
      <c r="AO23" s="393"/>
      <c r="AP23" s="22"/>
      <c r="AQ23" s="22"/>
      <c r="AR23" s="22"/>
      <c r="AS23" s="394"/>
    </row>
    <row r="24" spans="1:45" s="60" customFormat="1" ht="24.75" customHeight="1" x14ac:dyDescent="0.35">
      <c r="A24" s="524">
        <f t="shared" si="0"/>
        <v>17</v>
      </c>
      <c r="B24" s="9">
        <v>216</v>
      </c>
      <c r="C24" s="19" t="s">
        <v>282</v>
      </c>
      <c r="D24" s="395" t="s">
        <v>282</v>
      </c>
      <c r="E24" s="8">
        <v>2</v>
      </c>
      <c r="F24" s="8">
        <v>22</v>
      </c>
      <c r="G24" s="8">
        <v>4</v>
      </c>
      <c r="H24" s="11">
        <v>28</v>
      </c>
      <c r="I24" s="8">
        <v>29</v>
      </c>
      <c r="J24" s="574">
        <v>13</v>
      </c>
      <c r="K24" s="574">
        <v>2</v>
      </c>
      <c r="L24" s="579">
        <v>84</v>
      </c>
      <c r="M24" s="12">
        <v>2130000</v>
      </c>
      <c r="N24" s="8" t="s">
        <v>1024</v>
      </c>
      <c r="O24" s="13" t="s">
        <v>1024</v>
      </c>
      <c r="P24" s="8">
        <v>139</v>
      </c>
      <c r="Q24" s="13">
        <v>6.2480000000000011</v>
      </c>
      <c r="R24" s="12">
        <v>3959340</v>
      </c>
      <c r="S24" s="14" t="s">
        <v>1024</v>
      </c>
      <c r="T24" s="8">
        <v>12</v>
      </c>
      <c r="U24" s="13">
        <v>10.399999999999999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389"/>
      <c r="AM24" s="20"/>
      <c r="AN24" s="21"/>
      <c r="AO24" s="393"/>
      <c r="AP24" s="22"/>
      <c r="AQ24" s="22"/>
      <c r="AR24" s="22"/>
      <c r="AS24" s="394"/>
    </row>
    <row r="25" spans="1:45" s="60" customFormat="1" ht="24.75" customHeight="1" x14ac:dyDescent="0.35">
      <c r="A25" s="524">
        <f t="shared" si="0"/>
        <v>18</v>
      </c>
      <c r="B25" s="9">
        <v>130</v>
      </c>
      <c r="C25" s="19" t="s">
        <v>296</v>
      </c>
      <c r="D25" s="395" t="s">
        <v>296</v>
      </c>
      <c r="E25" s="8">
        <v>2</v>
      </c>
      <c r="F25" s="8">
        <v>16</v>
      </c>
      <c r="G25" s="8">
        <v>7</v>
      </c>
      <c r="H25" s="11">
        <v>25</v>
      </c>
      <c r="I25" s="8">
        <v>20</v>
      </c>
      <c r="J25" s="574">
        <v>15</v>
      </c>
      <c r="K25" s="574">
        <v>2</v>
      </c>
      <c r="L25" s="579">
        <v>8</v>
      </c>
      <c r="M25" s="12">
        <v>1059149</v>
      </c>
      <c r="N25" s="8" t="s">
        <v>1024</v>
      </c>
      <c r="O25" s="13" t="s">
        <v>1024</v>
      </c>
      <c r="P25" s="8">
        <v>78</v>
      </c>
      <c r="Q25" s="13">
        <v>15.247</v>
      </c>
      <c r="R25" s="12">
        <v>1250319</v>
      </c>
      <c r="S25" s="14" t="s">
        <v>1024</v>
      </c>
      <c r="T25" s="8">
        <v>5</v>
      </c>
      <c r="U25" s="13">
        <v>0.8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89"/>
      <c r="AM25" s="20"/>
      <c r="AN25" s="21"/>
      <c r="AO25" s="393"/>
      <c r="AP25" s="22"/>
      <c r="AQ25" s="22"/>
      <c r="AR25" s="22"/>
      <c r="AS25" s="394"/>
    </row>
    <row r="26" spans="1:45" s="60" customFormat="1" ht="24.75" customHeight="1" x14ac:dyDescent="0.35">
      <c r="A26" s="524">
        <f t="shared" si="0"/>
        <v>19</v>
      </c>
      <c r="B26" s="9">
        <v>121</v>
      </c>
      <c r="C26" s="19" t="s">
        <v>287</v>
      </c>
      <c r="D26" s="395" t="s">
        <v>287</v>
      </c>
      <c r="E26" s="8">
        <v>1</v>
      </c>
      <c r="F26" s="8">
        <v>11</v>
      </c>
      <c r="G26" s="8">
        <v>12</v>
      </c>
      <c r="H26" s="11">
        <v>24</v>
      </c>
      <c r="I26" s="8">
        <v>38</v>
      </c>
      <c r="J26" s="574">
        <v>1</v>
      </c>
      <c r="K26" s="574">
        <v>2</v>
      </c>
      <c r="L26" s="579">
        <v>80</v>
      </c>
      <c r="M26" s="12" t="s">
        <v>1024</v>
      </c>
      <c r="N26" s="8" t="s">
        <v>1024</v>
      </c>
      <c r="O26" s="13" t="s">
        <v>1024</v>
      </c>
      <c r="P26" s="8">
        <v>11</v>
      </c>
      <c r="Q26" s="13">
        <v>0.61099999999999999</v>
      </c>
      <c r="R26" s="12">
        <v>277150</v>
      </c>
      <c r="S26" s="14" t="s">
        <v>1024</v>
      </c>
      <c r="T26" s="8">
        <v>9</v>
      </c>
      <c r="U26" s="13" t="s">
        <v>1024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89"/>
      <c r="AM26" s="20"/>
      <c r="AN26" s="21"/>
      <c r="AO26" s="393"/>
      <c r="AP26" s="22"/>
      <c r="AQ26" s="22"/>
      <c r="AR26" s="22"/>
      <c r="AS26" s="394"/>
    </row>
    <row r="27" spans="1:45" s="60" customFormat="1" ht="24.75" customHeight="1" x14ac:dyDescent="0.35">
      <c r="A27" s="524">
        <f t="shared" si="0"/>
        <v>20</v>
      </c>
      <c r="B27" s="9">
        <v>123</v>
      </c>
      <c r="C27" s="19" t="s">
        <v>277</v>
      </c>
      <c r="D27" s="395" t="s">
        <v>277</v>
      </c>
      <c r="E27" s="8">
        <v>23</v>
      </c>
      <c r="F27" s="8">
        <v>1</v>
      </c>
      <c r="G27" s="8">
        <v>0</v>
      </c>
      <c r="H27" s="11">
        <v>24</v>
      </c>
      <c r="I27" s="8">
        <v>0</v>
      </c>
      <c r="J27" s="574">
        <v>120</v>
      </c>
      <c r="K27" s="574">
        <v>1</v>
      </c>
      <c r="L27" s="579">
        <v>18</v>
      </c>
      <c r="M27" s="12">
        <v>8194083.3800000008</v>
      </c>
      <c r="N27" s="8" t="s">
        <v>1024</v>
      </c>
      <c r="O27" s="13" t="s">
        <v>1024</v>
      </c>
      <c r="P27" s="8">
        <v>12</v>
      </c>
      <c r="Q27" s="13">
        <v>0.42</v>
      </c>
      <c r="R27" s="12">
        <v>8194083.3800000008</v>
      </c>
      <c r="S27" s="14" t="s">
        <v>1024</v>
      </c>
      <c r="T27" s="8" t="s">
        <v>1024</v>
      </c>
      <c r="U27" s="13" t="s">
        <v>1024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89"/>
      <c r="AM27" s="20"/>
      <c r="AN27" s="21"/>
      <c r="AO27" s="393"/>
      <c r="AP27" s="22"/>
      <c r="AQ27" s="22"/>
      <c r="AR27" s="22"/>
      <c r="AS27" s="394"/>
    </row>
    <row r="28" spans="1:45" s="60" customFormat="1" ht="24.75" customHeight="1" x14ac:dyDescent="0.35">
      <c r="A28" s="524">
        <f t="shared" si="0"/>
        <v>21</v>
      </c>
      <c r="B28" s="9">
        <v>166</v>
      </c>
      <c r="C28" s="19" t="s">
        <v>291</v>
      </c>
      <c r="D28" s="395" t="s">
        <v>292</v>
      </c>
      <c r="E28" s="8">
        <v>21</v>
      </c>
      <c r="F28" s="8">
        <v>3</v>
      </c>
      <c r="G28" s="8">
        <v>0</v>
      </c>
      <c r="H28" s="11">
        <v>24</v>
      </c>
      <c r="I28" s="8">
        <v>0</v>
      </c>
      <c r="J28" s="574">
        <v>95</v>
      </c>
      <c r="K28" s="574">
        <v>3</v>
      </c>
      <c r="L28" s="579">
        <v>62.670000000000073</v>
      </c>
      <c r="M28" s="12">
        <v>7482015</v>
      </c>
      <c r="N28" s="8" t="s">
        <v>1024</v>
      </c>
      <c r="O28" s="13" t="s">
        <v>1024</v>
      </c>
      <c r="P28" s="8">
        <v>147</v>
      </c>
      <c r="Q28" s="13">
        <v>12.77</v>
      </c>
      <c r="R28" s="12">
        <v>7538885</v>
      </c>
      <c r="S28" s="14" t="s">
        <v>1024</v>
      </c>
      <c r="T28" s="8" t="s">
        <v>1024</v>
      </c>
      <c r="U28" s="13" t="s">
        <v>1024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89"/>
      <c r="AM28" s="20"/>
      <c r="AN28" s="21"/>
      <c r="AO28" s="393"/>
      <c r="AP28" s="22"/>
      <c r="AQ28" s="22"/>
      <c r="AR28" s="22"/>
      <c r="AS28" s="394"/>
    </row>
    <row r="29" spans="1:45" s="60" customFormat="1" ht="24.75" customHeight="1" x14ac:dyDescent="0.35">
      <c r="A29" s="524">
        <f t="shared" si="0"/>
        <v>22</v>
      </c>
      <c r="B29" s="9">
        <v>79</v>
      </c>
      <c r="C29" s="19" t="s">
        <v>315</v>
      </c>
      <c r="D29" s="395" t="s">
        <v>315</v>
      </c>
      <c r="E29" s="8">
        <v>6</v>
      </c>
      <c r="F29" s="8">
        <v>13</v>
      </c>
      <c r="G29" s="8">
        <v>2</v>
      </c>
      <c r="H29" s="11">
        <v>21</v>
      </c>
      <c r="I29" s="8">
        <v>6</v>
      </c>
      <c r="J29" s="574">
        <v>61</v>
      </c>
      <c r="K29" s="574">
        <v>2</v>
      </c>
      <c r="L29" s="574">
        <v>0</v>
      </c>
      <c r="M29" s="12">
        <v>5266015.95</v>
      </c>
      <c r="N29" s="8">
        <v>97</v>
      </c>
      <c r="O29" s="13">
        <v>2.2839999999999998</v>
      </c>
      <c r="P29" s="8">
        <v>485</v>
      </c>
      <c r="Q29" s="13">
        <v>17.28</v>
      </c>
      <c r="R29" s="12">
        <v>5997297.9500000002</v>
      </c>
      <c r="S29" s="14" t="s">
        <v>1024</v>
      </c>
      <c r="T29" s="8" t="s">
        <v>1024</v>
      </c>
      <c r="U29" s="13">
        <v>0.8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89"/>
      <c r="AM29" s="20"/>
      <c r="AN29" s="21"/>
      <c r="AO29" s="393"/>
      <c r="AP29" s="22"/>
      <c r="AQ29" s="22"/>
      <c r="AR29" s="22"/>
      <c r="AS29" s="394"/>
    </row>
    <row r="30" spans="1:45" s="60" customFormat="1" ht="24.75" customHeight="1" x14ac:dyDescent="0.35">
      <c r="A30" s="524">
        <f t="shared" si="0"/>
        <v>23</v>
      </c>
      <c r="B30" s="9">
        <v>19</v>
      </c>
      <c r="C30" s="395" t="s">
        <v>294</v>
      </c>
      <c r="D30" s="395" t="s">
        <v>294</v>
      </c>
      <c r="E30" s="8">
        <v>15</v>
      </c>
      <c r="F30" s="8">
        <v>0</v>
      </c>
      <c r="G30" s="8">
        <v>5</v>
      </c>
      <c r="H30" s="11">
        <v>20</v>
      </c>
      <c r="I30" s="8">
        <v>19</v>
      </c>
      <c r="J30" s="574">
        <v>137</v>
      </c>
      <c r="K30" s="574">
        <v>2</v>
      </c>
      <c r="L30" s="579">
        <v>9</v>
      </c>
      <c r="M30" s="12">
        <v>9929129</v>
      </c>
      <c r="N30" s="8" t="s">
        <v>1024</v>
      </c>
      <c r="O30" s="13" t="s">
        <v>1024</v>
      </c>
      <c r="P30" s="8">
        <v>6</v>
      </c>
      <c r="Q30" s="13">
        <v>6.24</v>
      </c>
      <c r="R30" s="12">
        <v>9929629</v>
      </c>
      <c r="S30" s="14">
        <v>11</v>
      </c>
      <c r="T30" s="8" t="s">
        <v>1024</v>
      </c>
      <c r="U30" s="13" t="s">
        <v>1024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389"/>
      <c r="AM30" s="20"/>
      <c r="AN30" s="21"/>
      <c r="AO30" s="393"/>
      <c r="AP30" s="22"/>
      <c r="AQ30" s="22"/>
      <c r="AR30" s="22"/>
      <c r="AS30" s="394"/>
    </row>
    <row r="31" spans="1:45" s="60" customFormat="1" ht="24.75" customHeight="1" x14ac:dyDescent="0.35">
      <c r="A31" s="524">
        <f t="shared" si="0"/>
        <v>24</v>
      </c>
      <c r="B31" s="9">
        <v>4</v>
      </c>
      <c r="C31" s="395" t="s">
        <v>338</v>
      </c>
      <c r="D31" s="395" t="s">
        <v>338</v>
      </c>
      <c r="E31" s="8">
        <v>0</v>
      </c>
      <c r="F31" s="8">
        <v>0</v>
      </c>
      <c r="G31" s="8">
        <v>19</v>
      </c>
      <c r="H31" s="11">
        <v>19</v>
      </c>
      <c r="I31" s="8">
        <v>20</v>
      </c>
      <c r="J31" s="574">
        <v>0</v>
      </c>
      <c r="K31" s="574">
        <v>0</v>
      </c>
      <c r="L31" s="574">
        <v>0</v>
      </c>
      <c r="M31" s="12" t="s">
        <v>1024</v>
      </c>
      <c r="N31" s="8" t="s">
        <v>1024</v>
      </c>
      <c r="O31" s="13" t="s">
        <v>1024</v>
      </c>
      <c r="P31" s="8" t="s">
        <v>1024</v>
      </c>
      <c r="Q31" s="13" t="s">
        <v>1024</v>
      </c>
      <c r="R31" s="12">
        <v>438000</v>
      </c>
      <c r="S31" s="14">
        <v>87</v>
      </c>
      <c r="T31" s="8">
        <v>1</v>
      </c>
      <c r="U31" s="13">
        <v>2.7090000000000001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389"/>
      <c r="AM31" s="20"/>
      <c r="AN31" s="21"/>
      <c r="AO31" s="393"/>
      <c r="AP31" s="22"/>
      <c r="AQ31" s="22"/>
      <c r="AR31" s="22"/>
      <c r="AS31" s="394"/>
    </row>
    <row r="32" spans="1:45" s="60" customFormat="1" ht="24.75" customHeight="1" x14ac:dyDescent="0.35">
      <c r="A32" s="524">
        <f t="shared" si="0"/>
        <v>25</v>
      </c>
      <c r="B32" s="9">
        <v>76</v>
      </c>
      <c r="C32" s="19" t="s">
        <v>312</v>
      </c>
      <c r="D32" s="395" t="s">
        <v>312</v>
      </c>
      <c r="E32" s="8">
        <v>13</v>
      </c>
      <c r="F32" s="8">
        <v>6</v>
      </c>
      <c r="G32" s="8">
        <v>0</v>
      </c>
      <c r="H32" s="11">
        <v>19</v>
      </c>
      <c r="I32" s="8">
        <v>12</v>
      </c>
      <c r="J32" s="574">
        <v>61</v>
      </c>
      <c r="K32" s="574">
        <v>0</v>
      </c>
      <c r="L32" s="579">
        <v>1</v>
      </c>
      <c r="M32" s="12">
        <v>2389253</v>
      </c>
      <c r="N32" s="8" t="s">
        <v>1024</v>
      </c>
      <c r="O32" s="13" t="s">
        <v>1024</v>
      </c>
      <c r="P32" s="8">
        <v>65</v>
      </c>
      <c r="Q32" s="13">
        <v>5.5290000000000008</v>
      </c>
      <c r="R32" s="12">
        <v>2404555.5</v>
      </c>
      <c r="S32" s="14" t="s">
        <v>1024</v>
      </c>
      <c r="T32" s="8" t="s">
        <v>1024</v>
      </c>
      <c r="U32" s="13" t="s">
        <v>1024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389"/>
      <c r="AM32" s="20"/>
      <c r="AN32" s="21"/>
      <c r="AO32" s="393"/>
      <c r="AP32" s="22"/>
      <c r="AQ32" s="22"/>
      <c r="AR32" s="22"/>
      <c r="AS32" s="394"/>
    </row>
    <row r="33" spans="1:45" s="60" customFormat="1" ht="24.75" customHeight="1" x14ac:dyDescent="0.35">
      <c r="A33" s="524">
        <f t="shared" si="0"/>
        <v>26</v>
      </c>
      <c r="B33" s="9">
        <v>144</v>
      </c>
      <c r="C33" s="19" t="s">
        <v>319</v>
      </c>
      <c r="D33" s="395" t="s">
        <v>319</v>
      </c>
      <c r="E33" s="8">
        <v>1</v>
      </c>
      <c r="F33" s="8">
        <v>10</v>
      </c>
      <c r="G33" s="8">
        <v>8</v>
      </c>
      <c r="H33" s="11">
        <v>19</v>
      </c>
      <c r="I33" s="8">
        <v>40</v>
      </c>
      <c r="J33" s="574">
        <v>4</v>
      </c>
      <c r="K33" s="574">
        <v>2</v>
      </c>
      <c r="L33" s="579">
        <v>76</v>
      </c>
      <c r="M33" s="12" t="s">
        <v>1024</v>
      </c>
      <c r="N33" s="8" t="s">
        <v>1024</v>
      </c>
      <c r="O33" s="13" t="s">
        <v>1024</v>
      </c>
      <c r="P33" s="8">
        <v>302</v>
      </c>
      <c r="Q33" s="13">
        <v>7.3596000000000013</v>
      </c>
      <c r="R33" s="12">
        <v>1052040</v>
      </c>
      <c r="S33" s="14" t="s">
        <v>1024</v>
      </c>
      <c r="T33" s="8" t="s">
        <v>1024</v>
      </c>
      <c r="U33" s="13" t="s">
        <v>1024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89"/>
      <c r="AM33" s="20"/>
      <c r="AN33" s="21"/>
      <c r="AO33" s="393"/>
      <c r="AP33" s="22"/>
      <c r="AQ33" s="22"/>
      <c r="AR33" s="22"/>
      <c r="AS33" s="394"/>
    </row>
    <row r="34" spans="1:45" s="60" customFormat="1" ht="24.75" customHeight="1" x14ac:dyDescent="0.35">
      <c r="A34" s="524">
        <f t="shared" si="0"/>
        <v>27</v>
      </c>
      <c r="B34" s="9">
        <v>269</v>
      </c>
      <c r="C34" s="395" t="s">
        <v>431</v>
      </c>
      <c r="D34" s="395" t="s">
        <v>431</v>
      </c>
      <c r="E34" s="8">
        <v>16</v>
      </c>
      <c r="F34" s="8">
        <v>1</v>
      </c>
      <c r="G34" s="8">
        <v>2</v>
      </c>
      <c r="H34" s="11">
        <v>19</v>
      </c>
      <c r="I34" s="8">
        <v>5</v>
      </c>
      <c r="J34" s="574">
        <v>4092</v>
      </c>
      <c r="K34" s="574">
        <v>2</v>
      </c>
      <c r="L34" s="579">
        <v>16</v>
      </c>
      <c r="M34" s="12">
        <v>270312624.83999997</v>
      </c>
      <c r="N34" s="8">
        <v>6</v>
      </c>
      <c r="O34" s="13">
        <v>1.96</v>
      </c>
      <c r="P34" s="8">
        <v>9</v>
      </c>
      <c r="Q34" s="13">
        <v>0.12</v>
      </c>
      <c r="R34" s="12">
        <v>270544824.83999997</v>
      </c>
      <c r="S34" s="14" t="s">
        <v>1024</v>
      </c>
      <c r="T34" s="8" t="s">
        <v>1024</v>
      </c>
      <c r="U34" s="13">
        <v>21.96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389"/>
      <c r="AM34" s="20"/>
      <c r="AN34" s="21"/>
      <c r="AO34" s="393"/>
      <c r="AP34" s="22"/>
      <c r="AQ34" s="22"/>
      <c r="AR34" s="22"/>
      <c r="AS34" s="394"/>
    </row>
    <row r="35" spans="1:45" s="60" customFormat="1" ht="24.75" customHeight="1" x14ac:dyDescent="0.35">
      <c r="A35" s="524">
        <f t="shared" si="0"/>
        <v>28</v>
      </c>
      <c r="B35" s="9">
        <v>61</v>
      </c>
      <c r="C35" s="19" t="s">
        <v>314</v>
      </c>
      <c r="D35" s="395" t="s">
        <v>314</v>
      </c>
      <c r="E35" s="8">
        <v>6</v>
      </c>
      <c r="F35" s="8">
        <v>9</v>
      </c>
      <c r="G35" s="8">
        <v>4</v>
      </c>
      <c r="H35" s="11">
        <v>19</v>
      </c>
      <c r="I35" s="8">
        <v>8</v>
      </c>
      <c r="J35" s="574">
        <v>11</v>
      </c>
      <c r="K35" s="574">
        <v>1</v>
      </c>
      <c r="L35" s="574">
        <v>0</v>
      </c>
      <c r="M35" s="12">
        <v>68244.22</v>
      </c>
      <c r="N35" s="8" t="s">
        <v>1024</v>
      </c>
      <c r="O35" s="13" t="s">
        <v>1024</v>
      </c>
      <c r="P35" s="8">
        <v>73</v>
      </c>
      <c r="Q35" s="13">
        <v>2.8250000000000002</v>
      </c>
      <c r="R35" s="12">
        <v>109044.22</v>
      </c>
      <c r="S35" s="14" t="s">
        <v>1024</v>
      </c>
      <c r="T35" s="8">
        <v>2</v>
      </c>
      <c r="U35" s="13" t="s">
        <v>1024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89"/>
      <c r="AM35" s="20"/>
      <c r="AN35" s="21"/>
      <c r="AO35" s="393"/>
      <c r="AP35" s="22"/>
      <c r="AQ35" s="22"/>
      <c r="AR35" s="22"/>
      <c r="AS35" s="394"/>
    </row>
    <row r="36" spans="1:45" s="60" customFormat="1" ht="24.75" customHeight="1" x14ac:dyDescent="0.35">
      <c r="A36" s="524">
        <f t="shared" si="0"/>
        <v>29</v>
      </c>
      <c r="B36" s="9">
        <v>214</v>
      </c>
      <c r="C36" s="19" t="s">
        <v>293</v>
      </c>
      <c r="D36" s="395" t="s">
        <v>293</v>
      </c>
      <c r="E36" s="8">
        <v>0</v>
      </c>
      <c r="F36" s="8">
        <v>15</v>
      </c>
      <c r="G36" s="8">
        <v>3</v>
      </c>
      <c r="H36" s="11">
        <v>18</v>
      </c>
      <c r="I36" s="8">
        <v>19</v>
      </c>
      <c r="J36" s="574">
        <v>0</v>
      </c>
      <c r="K36" s="574">
        <v>0</v>
      </c>
      <c r="L36" s="574">
        <v>0</v>
      </c>
      <c r="M36" s="12" t="s">
        <v>1024</v>
      </c>
      <c r="N36" s="8" t="s">
        <v>1024</v>
      </c>
      <c r="O36" s="13" t="s">
        <v>1024</v>
      </c>
      <c r="P36" s="8">
        <v>117</v>
      </c>
      <c r="Q36" s="13">
        <v>2.2610000000000001</v>
      </c>
      <c r="R36" s="12">
        <v>508545</v>
      </c>
      <c r="S36" s="14" t="s">
        <v>1024</v>
      </c>
      <c r="T36" s="8" t="s">
        <v>1024</v>
      </c>
      <c r="U36" s="13" t="s">
        <v>1024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89"/>
      <c r="AM36" s="20"/>
      <c r="AN36" s="21"/>
      <c r="AO36" s="393"/>
      <c r="AP36" s="22"/>
      <c r="AQ36" s="22"/>
      <c r="AR36" s="22"/>
      <c r="AS36" s="394"/>
    </row>
    <row r="37" spans="1:45" s="60" customFormat="1" ht="24.75" customHeight="1" x14ac:dyDescent="0.35">
      <c r="A37" s="524">
        <f t="shared" si="0"/>
        <v>30</v>
      </c>
      <c r="B37" s="9">
        <v>54</v>
      </c>
      <c r="C37" s="395" t="s">
        <v>302</v>
      </c>
      <c r="D37" s="395" t="s">
        <v>302</v>
      </c>
      <c r="E37" s="8">
        <v>0</v>
      </c>
      <c r="F37" s="8">
        <v>0</v>
      </c>
      <c r="G37" s="8">
        <v>17</v>
      </c>
      <c r="H37" s="11">
        <v>17</v>
      </c>
      <c r="I37" s="8">
        <v>17</v>
      </c>
      <c r="J37" s="574">
        <v>0</v>
      </c>
      <c r="K37" s="574">
        <v>0</v>
      </c>
      <c r="L37" s="574">
        <v>0</v>
      </c>
      <c r="M37" s="12" t="s">
        <v>1024</v>
      </c>
      <c r="N37" s="8" t="s">
        <v>1024</v>
      </c>
      <c r="O37" s="13" t="s">
        <v>1024</v>
      </c>
      <c r="P37" s="8" t="s">
        <v>1024</v>
      </c>
      <c r="Q37" s="13" t="s">
        <v>1024</v>
      </c>
      <c r="R37" s="12">
        <v>2264700</v>
      </c>
      <c r="S37" s="14">
        <v>618</v>
      </c>
      <c r="T37" s="8">
        <v>1</v>
      </c>
      <c r="U37" s="13" t="s">
        <v>1024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89"/>
      <c r="AM37" s="20"/>
      <c r="AN37" s="21"/>
      <c r="AO37" s="393"/>
      <c r="AP37" s="22"/>
      <c r="AQ37" s="22"/>
      <c r="AR37" s="22"/>
      <c r="AS37" s="394"/>
    </row>
    <row r="38" spans="1:45" s="60" customFormat="1" ht="24.75" customHeight="1" x14ac:dyDescent="0.35">
      <c r="A38" s="524">
        <f t="shared" si="0"/>
        <v>31</v>
      </c>
      <c r="B38" s="9">
        <v>159</v>
      </c>
      <c r="C38" s="19" t="s">
        <v>330</v>
      </c>
      <c r="D38" s="395" t="s">
        <v>331</v>
      </c>
      <c r="E38" s="8">
        <v>3</v>
      </c>
      <c r="F38" s="8">
        <v>14</v>
      </c>
      <c r="G38" s="8">
        <v>0</v>
      </c>
      <c r="H38" s="11">
        <v>17</v>
      </c>
      <c r="I38" s="8">
        <v>2</v>
      </c>
      <c r="J38" s="574">
        <v>19</v>
      </c>
      <c r="K38" s="574">
        <v>2</v>
      </c>
      <c r="L38" s="579">
        <v>68</v>
      </c>
      <c r="M38" s="12">
        <v>1760703</v>
      </c>
      <c r="N38" s="8" t="s">
        <v>1024</v>
      </c>
      <c r="O38" s="13" t="s">
        <v>1024</v>
      </c>
      <c r="P38" s="8">
        <v>268</v>
      </c>
      <c r="Q38" s="13">
        <v>127.91000000000001</v>
      </c>
      <c r="R38" s="12">
        <v>3225523</v>
      </c>
      <c r="S38" s="14" t="s">
        <v>1024</v>
      </c>
      <c r="T38" s="8" t="s">
        <v>1024</v>
      </c>
      <c r="U38" s="13" t="s">
        <v>1024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389"/>
      <c r="AM38" s="20"/>
      <c r="AN38" s="21"/>
      <c r="AO38" s="393"/>
      <c r="AP38" s="22"/>
      <c r="AQ38" s="22"/>
      <c r="AR38" s="22"/>
      <c r="AS38" s="394"/>
    </row>
    <row r="39" spans="1:45" s="60" customFormat="1" ht="24.75" customHeight="1" x14ac:dyDescent="0.35">
      <c r="A39" s="524">
        <f t="shared" si="0"/>
        <v>32</v>
      </c>
      <c r="B39" s="9">
        <v>82</v>
      </c>
      <c r="C39" s="19" t="s">
        <v>299</v>
      </c>
      <c r="D39" s="395" t="s">
        <v>299</v>
      </c>
      <c r="E39" s="8">
        <v>2</v>
      </c>
      <c r="F39" s="8">
        <v>4</v>
      </c>
      <c r="G39" s="8">
        <v>10</v>
      </c>
      <c r="H39" s="11">
        <v>16</v>
      </c>
      <c r="I39" s="8">
        <v>17</v>
      </c>
      <c r="J39" s="574">
        <v>104</v>
      </c>
      <c r="K39" s="574">
        <v>0</v>
      </c>
      <c r="L39" s="574">
        <v>0</v>
      </c>
      <c r="M39" s="12">
        <v>272976.88</v>
      </c>
      <c r="N39" s="8" t="s">
        <v>1024</v>
      </c>
      <c r="O39" s="13" t="s">
        <v>1024</v>
      </c>
      <c r="P39" s="8">
        <v>1</v>
      </c>
      <c r="Q39" s="13">
        <v>2.2999999999999998</v>
      </c>
      <c r="R39" s="12">
        <v>448666.88</v>
      </c>
      <c r="S39" s="14">
        <v>2</v>
      </c>
      <c r="T39" s="8">
        <v>10</v>
      </c>
      <c r="U39" s="13">
        <v>11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389"/>
      <c r="AM39" s="20"/>
      <c r="AN39" s="21"/>
      <c r="AO39" s="393"/>
      <c r="AP39" s="22"/>
      <c r="AQ39" s="22"/>
      <c r="AR39" s="22"/>
      <c r="AS39" s="394"/>
    </row>
    <row r="40" spans="1:45" s="60" customFormat="1" ht="24.75" customHeight="1" x14ac:dyDescent="0.35">
      <c r="A40" s="524">
        <f t="shared" si="0"/>
        <v>33</v>
      </c>
      <c r="B40" s="9">
        <v>74</v>
      </c>
      <c r="C40" s="19" t="s">
        <v>363</v>
      </c>
      <c r="D40" s="395" t="s">
        <v>364</v>
      </c>
      <c r="E40" s="8">
        <v>9</v>
      </c>
      <c r="F40" s="8">
        <v>6</v>
      </c>
      <c r="G40" s="8">
        <v>0</v>
      </c>
      <c r="H40" s="11">
        <v>15</v>
      </c>
      <c r="I40" s="8">
        <v>8</v>
      </c>
      <c r="J40" s="574">
        <v>62</v>
      </c>
      <c r="K40" s="574">
        <v>1</v>
      </c>
      <c r="L40" s="579">
        <v>54</v>
      </c>
      <c r="M40" s="12">
        <v>4257415.66</v>
      </c>
      <c r="N40" s="8">
        <v>85</v>
      </c>
      <c r="O40" s="13">
        <v>1.65</v>
      </c>
      <c r="P40" s="8">
        <v>473</v>
      </c>
      <c r="Q40" s="13">
        <v>67.912000000000006</v>
      </c>
      <c r="R40" s="12">
        <v>4545092.66</v>
      </c>
      <c r="S40" s="14" t="s">
        <v>1024</v>
      </c>
      <c r="T40" s="8" t="s">
        <v>1024</v>
      </c>
      <c r="U40" s="13" t="s">
        <v>1024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89"/>
      <c r="AM40" s="20"/>
      <c r="AN40" s="21"/>
      <c r="AO40" s="393"/>
      <c r="AP40" s="22"/>
      <c r="AQ40" s="22"/>
      <c r="AR40" s="22"/>
      <c r="AS40" s="394"/>
    </row>
    <row r="41" spans="1:45" s="60" customFormat="1" ht="24.75" customHeight="1" x14ac:dyDescent="0.35">
      <c r="A41" s="524">
        <f t="shared" si="0"/>
        <v>34</v>
      </c>
      <c r="B41" s="9">
        <v>17</v>
      </c>
      <c r="C41" s="395" t="s">
        <v>340</v>
      </c>
      <c r="D41" s="395" t="s">
        <v>340</v>
      </c>
      <c r="E41" s="8">
        <v>3</v>
      </c>
      <c r="F41" s="8">
        <v>5</v>
      </c>
      <c r="G41" s="8">
        <v>7</v>
      </c>
      <c r="H41" s="11">
        <v>15</v>
      </c>
      <c r="I41" s="8">
        <v>13</v>
      </c>
      <c r="J41" s="574">
        <v>14</v>
      </c>
      <c r="K41" s="574">
        <v>2</v>
      </c>
      <c r="L41" s="579">
        <v>2</v>
      </c>
      <c r="M41" s="12">
        <v>391431.82999999996</v>
      </c>
      <c r="N41" s="8">
        <v>32</v>
      </c>
      <c r="O41" s="13">
        <v>0.89400000000000002</v>
      </c>
      <c r="P41" s="8">
        <v>74</v>
      </c>
      <c r="Q41" s="13">
        <v>8.4450000000000003</v>
      </c>
      <c r="R41" s="12">
        <v>789135.83</v>
      </c>
      <c r="S41" s="14">
        <v>28</v>
      </c>
      <c r="T41" s="8" t="s">
        <v>1024</v>
      </c>
      <c r="U41" s="13">
        <v>20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389"/>
      <c r="AM41" s="20"/>
      <c r="AN41" s="21"/>
      <c r="AO41" s="393"/>
      <c r="AP41" s="22"/>
      <c r="AQ41" s="22"/>
      <c r="AR41" s="22"/>
      <c r="AS41" s="394"/>
    </row>
    <row r="42" spans="1:45" s="60" customFormat="1" ht="24.75" customHeight="1" x14ac:dyDescent="0.35">
      <c r="A42" s="524">
        <f t="shared" si="0"/>
        <v>35</v>
      </c>
      <c r="B42" s="9">
        <v>134</v>
      </c>
      <c r="C42" s="19" t="s">
        <v>288</v>
      </c>
      <c r="D42" s="395" t="s">
        <v>288</v>
      </c>
      <c r="E42" s="8">
        <v>7</v>
      </c>
      <c r="F42" s="8">
        <v>6</v>
      </c>
      <c r="G42" s="8">
        <v>1</v>
      </c>
      <c r="H42" s="11">
        <v>14</v>
      </c>
      <c r="I42" s="8">
        <v>0</v>
      </c>
      <c r="J42" s="574">
        <v>9</v>
      </c>
      <c r="K42" s="574">
        <v>0</v>
      </c>
      <c r="L42" s="579">
        <v>21</v>
      </c>
      <c r="M42" s="12">
        <v>492723.25</v>
      </c>
      <c r="N42" s="8" t="s">
        <v>1024</v>
      </c>
      <c r="O42" s="13" t="s">
        <v>1024</v>
      </c>
      <c r="P42" s="8">
        <v>43</v>
      </c>
      <c r="Q42" s="13">
        <v>3.7129999999999996</v>
      </c>
      <c r="R42" s="12">
        <v>1169723.25</v>
      </c>
      <c r="S42" s="14" t="s">
        <v>1024</v>
      </c>
      <c r="T42" s="8" t="s">
        <v>1024</v>
      </c>
      <c r="U42" s="13" t="s">
        <v>1024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389"/>
      <c r="AM42" s="20"/>
      <c r="AN42" s="21"/>
      <c r="AO42" s="393"/>
      <c r="AP42" s="22"/>
      <c r="AQ42" s="22"/>
      <c r="AR42" s="22"/>
      <c r="AS42" s="394"/>
    </row>
    <row r="43" spans="1:45" s="60" customFormat="1" ht="24.75" customHeight="1" x14ac:dyDescent="0.35">
      <c r="A43" s="524">
        <f t="shared" si="0"/>
        <v>36</v>
      </c>
      <c r="B43" s="9">
        <v>115</v>
      </c>
      <c r="C43" s="19" t="s">
        <v>300</v>
      </c>
      <c r="D43" s="395" t="s">
        <v>300</v>
      </c>
      <c r="E43" s="8">
        <v>1</v>
      </c>
      <c r="F43" s="8">
        <v>2</v>
      </c>
      <c r="G43" s="8">
        <v>11</v>
      </c>
      <c r="H43" s="11">
        <v>14</v>
      </c>
      <c r="I43" s="8">
        <v>14</v>
      </c>
      <c r="J43" s="574">
        <v>20</v>
      </c>
      <c r="K43" s="574">
        <v>0</v>
      </c>
      <c r="L43" s="579">
        <v>42</v>
      </c>
      <c r="M43" s="12" t="s">
        <v>1024</v>
      </c>
      <c r="N43" s="8" t="s">
        <v>1024</v>
      </c>
      <c r="O43" s="13" t="s">
        <v>1024</v>
      </c>
      <c r="P43" s="8">
        <v>9</v>
      </c>
      <c r="Q43" s="13">
        <v>0.48599999999999999</v>
      </c>
      <c r="R43" s="12">
        <v>81400</v>
      </c>
      <c r="S43" s="14" t="s">
        <v>1024</v>
      </c>
      <c r="T43" s="8">
        <v>6</v>
      </c>
      <c r="U43" s="13" t="s">
        <v>1024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89"/>
      <c r="AM43" s="20"/>
      <c r="AN43" s="21"/>
      <c r="AO43" s="393"/>
      <c r="AP43" s="22"/>
      <c r="AQ43" s="22"/>
      <c r="AR43" s="22"/>
      <c r="AS43" s="394"/>
    </row>
    <row r="44" spans="1:45" s="60" customFormat="1" ht="24.75" customHeight="1" x14ac:dyDescent="0.35">
      <c r="A44" s="524">
        <f t="shared" si="0"/>
        <v>37</v>
      </c>
      <c r="B44" s="9">
        <v>185</v>
      </c>
      <c r="C44" s="19" t="s">
        <v>335</v>
      </c>
      <c r="D44" s="395" t="s">
        <v>335</v>
      </c>
      <c r="E44" s="8">
        <v>0</v>
      </c>
      <c r="F44" s="8">
        <v>0</v>
      </c>
      <c r="G44" s="8">
        <v>14</v>
      </c>
      <c r="H44" s="11">
        <v>14</v>
      </c>
      <c r="I44" s="8">
        <v>8</v>
      </c>
      <c r="J44" s="574">
        <v>0</v>
      </c>
      <c r="K44" s="574">
        <v>0</v>
      </c>
      <c r="L44" s="574">
        <v>0</v>
      </c>
      <c r="M44" s="12" t="s">
        <v>1024</v>
      </c>
      <c r="N44" s="8" t="s">
        <v>1024</v>
      </c>
      <c r="O44" s="13" t="s">
        <v>1024</v>
      </c>
      <c r="P44" s="8" t="s">
        <v>1024</v>
      </c>
      <c r="Q44" s="13" t="s">
        <v>1024</v>
      </c>
      <c r="R44" s="12" t="s">
        <v>1024</v>
      </c>
      <c r="S44" s="14">
        <v>37</v>
      </c>
      <c r="T44" s="8">
        <v>28</v>
      </c>
      <c r="U44" s="13" t="s">
        <v>1024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389"/>
      <c r="AM44" s="20"/>
      <c r="AN44" s="21"/>
      <c r="AO44" s="393"/>
      <c r="AP44" s="22"/>
      <c r="AQ44" s="22"/>
      <c r="AR44" s="22"/>
      <c r="AS44" s="394"/>
    </row>
    <row r="45" spans="1:45" s="60" customFormat="1" ht="24.75" customHeight="1" x14ac:dyDescent="0.35">
      <c r="A45" s="524">
        <f t="shared" si="0"/>
        <v>38</v>
      </c>
      <c r="B45" s="9">
        <v>66</v>
      </c>
      <c r="C45" s="19" t="s">
        <v>304</v>
      </c>
      <c r="D45" s="395" t="s">
        <v>304</v>
      </c>
      <c r="E45" s="8">
        <v>8</v>
      </c>
      <c r="F45" s="8">
        <v>4</v>
      </c>
      <c r="G45" s="8">
        <v>2</v>
      </c>
      <c r="H45" s="11">
        <v>14</v>
      </c>
      <c r="I45" s="8">
        <v>5</v>
      </c>
      <c r="J45" s="574">
        <v>80</v>
      </c>
      <c r="K45" s="574">
        <v>3</v>
      </c>
      <c r="L45" s="579">
        <v>46</v>
      </c>
      <c r="M45" s="12">
        <v>2466235</v>
      </c>
      <c r="N45" s="8" t="s">
        <v>1024</v>
      </c>
      <c r="O45" s="13" t="s">
        <v>1024</v>
      </c>
      <c r="P45" s="8">
        <v>151</v>
      </c>
      <c r="Q45" s="13">
        <v>3.8899999999999997</v>
      </c>
      <c r="R45" s="12">
        <v>2623235</v>
      </c>
      <c r="S45" s="14" t="s">
        <v>1024</v>
      </c>
      <c r="T45" s="8">
        <v>8</v>
      </c>
      <c r="U45" s="13" t="s">
        <v>1024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389"/>
      <c r="AM45" s="20"/>
      <c r="AN45" s="21"/>
      <c r="AO45" s="393"/>
      <c r="AP45" s="22"/>
      <c r="AQ45" s="22"/>
      <c r="AR45" s="22"/>
      <c r="AS45" s="394"/>
    </row>
    <row r="46" spans="1:45" s="60" customFormat="1" ht="24.75" customHeight="1" x14ac:dyDescent="0.35">
      <c r="A46" s="524">
        <f t="shared" si="0"/>
        <v>39</v>
      </c>
      <c r="B46" s="9">
        <v>81</v>
      </c>
      <c r="C46" s="19" t="s">
        <v>306</v>
      </c>
      <c r="D46" s="395" t="s">
        <v>306</v>
      </c>
      <c r="E46" s="8">
        <v>7</v>
      </c>
      <c r="F46" s="8">
        <v>6</v>
      </c>
      <c r="G46" s="8">
        <v>0</v>
      </c>
      <c r="H46" s="11">
        <v>13</v>
      </c>
      <c r="I46" s="8">
        <v>4</v>
      </c>
      <c r="J46" s="574">
        <v>12</v>
      </c>
      <c r="K46" s="574">
        <v>2</v>
      </c>
      <c r="L46" s="579">
        <v>14</v>
      </c>
      <c r="M46" s="12">
        <v>819757.53</v>
      </c>
      <c r="N46" s="8">
        <v>7</v>
      </c>
      <c r="O46" s="13">
        <v>0.28600000000000003</v>
      </c>
      <c r="P46" s="8">
        <v>323</v>
      </c>
      <c r="Q46" s="13">
        <v>4.1500000000000004</v>
      </c>
      <c r="R46" s="12">
        <v>1010417.53</v>
      </c>
      <c r="S46" s="14" t="s">
        <v>1024</v>
      </c>
      <c r="T46" s="8" t="s">
        <v>1024</v>
      </c>
      <c r="U46" s="13" t="s">
        <v>1024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89"/>
      <c r="AM46" s="20"/>
      <c r="AN46" s="21"/>
      <c r="AO46" s="393"/>
      <c r="AP46" s="22"/>
      <c r="AQ46" s="22"/>
      <c r="AR46" s="22"/>
      <c r="AS46" s="394"/>
    </row>
    <row r="47" spans="1:45" s="60" customFormat="1" ht="24.75" customHeight="1" x14ac:dyDescent="0.35">
      <c r="A47" s="524">
        <f t="shared" si="0"/>
        <v>40</v>
      </c>
      <c r="B47" s="9">
        <v>177</v>
      </c>
      <c r="C47" s="19" t="s">
        <v>321</v>
      </c>
      <c r="D47" s="395" t="s">
        <v>321</v>
      </c>
      <c r="E47" s="8">
        <v>10</v>
      </c>
      <c r="F47" s="8">
        <v>2</v>
      </c>
      <c r="G47" s="8">
        <v>1</v>
      </c>
      <c r="H47" s="11">
        <v>13</v>
      </c>
      <c r="I47" s="8">
        <v>5</v>
      </c>
      <c r="J47" s="574">
        <v>75</v>
      </c>
      <c r="K47" s="574">
        <v>2</v>
      </c>
      <c r="L47" s="579">
        <v>84</v>
      </c>
      <c r="M47" s="12">
        <v>8112860</v>
      </c>
      <c r="N47" s="8" t="s">
        <v>1024</v>
      </c>
      <c r="O47" s="13" t="s">
        <v>1024</v>
      </c>
      <c r="P47" s="8">
        <v>6</v>
      </c>
      <c r="Q47" s="13">
        <v>17.77</v>
      </c>
      <c r="R47" s="12">
        <v>8151576.2000000002</v>
      </c>
      <c r="S47" s="14">
        <v>38</v>
      </c>
      <c r="T47" s="8">
        <v>21</v>
      </c>
      <c r="U47" s="13" t="s">
        <v>1024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389"/>
      <c r="AM47" s="20"/>
      <c r="AN47" s="21"/>
      <c r="AO47" s="393"/>
      <c r="AP47" s="22"/>
      <c r="AQ47" s="22"/>
      <c r="AR47" s="22"/>
      <c r="AS47" s="394"/>
    </row>
    <row r="48" spans="1:45" s="60" customFormat="1" ht="24.75" customHeight="1" x14ac:dyDescent="0.35">
      <c r="A48" s="524">
        <f t="shared" si="0"/>
        <v>41</v>
      </c>
      <c r="B48" s="9">
        <v>59</v>
      </c>
      <c r="C48" s="19" t="s">
        <v>342</v>
      </c>
      <c r="D48" s="395" t="s">
        <v>342</v>
      </c>
      <c r="E48" s="8">
        <v>7</v>
      </c>
      <c r="F48" s="8">
        <v>2</v>
      </c>
      <c r="G48" s="8">
        <v>4</v>
      </c>
      <c r="H48" s="11">
        <v>13</v>
      </c>
      <c r="I48" s="8">
        <v>4</v>
      </c>
      <c r="J48" s="574">
        <v>11</v>
      </c>
      <c r="K48" s="574">
        <v>3</v>
      </c>
      <c r="L48" s="579">
        <v>96</v>
      </c>
      <c r="M48" s="12">
        <v>1206680.736</v>
      </c>
      <c r="N48" s="8" t="s">
        <v>1024</v>
      </c>
      <c r="O48" s="13" t="s">
        <v>1024</v>
      </c>
      <c r="P48" s="8">
        <v>36</v>
      </c>
      <c r="Q48" s="13">
        <v>1.3399999999999999</v>
      </c>
      <c r="R48" s="12">
        <v>1206680.736</v>
      </c>
      <c r="S48" s="14">
        <v>3</v>
      </c>
      <c r="T48" s="8" t="s">
        <v>1024</v>
      </c>
      <c r="U48" s="13">
        <v>0.15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389"/>
      <c r="AM48" s="20"/>
      <c r="AN48" s="21"/>
      <c r="AO48" s="393"/>
      <c r="AP48" s="22"/>
      <c r="AQ48" s="22"/>
      <c r="AR48" s="22"/>
      <c r="AS48" s="394"/>
    </row>
    <row r="49" spans="1:45" s="60" customFormat="1" ht="24.75" customHeight="1" x14ac:dyDescent="0.35">
      <c r="A49" s="524">
        <f t="shared" si="0"/>
        <v>42</v>
      </c>
      <c r="B49" s="9">
        <v>213</v>
      </c>
      <c r="C49" s="19" t="s">
        <v>354</v>
      </c>
      <c r="D49" s="395" t="s">
        <v>354</v>
      </c>
      <c r="E49" s="8">
        <v>0</v>
      </c>
      <c r="F49" s="8">
        <v>13</v>
      </c>
      <c r="G49" s="8">
        <v>0</v>
      </c>
      <c r="H49" s="11">
        <v>13</v>
      </c>
      <c r="I49" s="8">
        <v>4</v>
      </c>
      <c r="J49" s="574">
        <v>0</v>
      </c>
      <c r="K49" s="574">
        <v>0</v>
      </c>
      <c r="L49" s="574">
        <v>0</v>
      </c>
      <c r="M49" s="12" t="s">
        <v>1024</v>
      </c>
      <c r="N49" s="8" t="s">
        <v>1024</v>
      </c>
      <c r="O49" s="13" t="s">
        <v>1024</v>
      </c>
      <c r="P49" s="8">
        <v>90</v>
      </c>
      <c r="Q49" s="13">
        <v>17.9742</v>
      </c>
      <c r="R49" s="12">
        <v>181904</v>
      </c>
      <c r="S49" s="14" t="s">
        <v>1024</v>
      </c>
      <c r="T49" s="8" t="s">
        <v>1024</v>
      </c>
      <c r="U49" s="13" t="s">
        <v>1024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389"/>
      <c r="AM49" s="20"/>
      <c r="AN49" s="21"/>
      <c r="AO49" s="393"/>
      <c r="AP49" s="22"/>
      <c r="AQ49" s="22"/>
      <c r="AR49" s="22"/>
      <c r="AS49" s="394"/>
    </row>
    <row r="50" spans="1:45" s="60" customFormat="1" ht="24.75" customHeight="1" x14ac:dyDescent="0.35">
      <c r="A50" s="524">
        <f t="shared" si="0"/>
        <v>43</v>
      </c>
      <c r="B50" s="9">
        <v>230</v>
      </c>
      <c r="C50" s="19" t="s">
        <v>541</v>
      </c>
      <c r="D50" s="395" t="s">
        <v>541</v>
      </c>
      <c r="E50" s="8">
        <v>12</v>
      </c>
      <c r="F50" s="8">
        <v>0</v>
      </c>
      <c r="G50" s="8">
        <v>0</v>
      </c>
      <c r="H50" s="11">
        <v>12</v>
      </c>
      <c r="I50" s="8">
        <v>0</v>
      </c>
      <c r="J50" s="574">
        <v>53</v>
      </c>
      <c r="K50" s="574">
        <v>1</v>
      </c>
      <c r="L50" s="579">
        <v>64</v>
      </c>
      <c r="M50" s="12">
        <v>4149023</v>
      </c>
      <c r="N50" s="8" t="s">
        <v>1024</v>
      </c>
      <c r="O50" s="13" t="s">
        <v>1024</v>
      </c>
      <c r="P50" s="8" t="s">
        <v>1024</v>
      </c>
      <c r="Q50" s="13" t="s">
        <v>1024</v>
      </c>
      <c r="R50" s="12">
        <v>4149023</v>
      </c>
      <c r="S50" s="14" t="s">
        <v>1024</v>
      </c>
      <c r="T50" s="8" t="s">
        <v>1024</v>
      </c>
      <c r="U50" s="13" t="s">
        <v>1024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389"/>
      <c r="AM50" s="20"/>
      <c r="AN50" s="21"/>
      <c r="AO50" s="393"/>
      <c r="AP50" s="22"/>
      <c r="AQ50" s="22"/>
      <c r="AR50" s="22"/>
      <c r="AS50" s="394"/>
    </row>
    <row r="51" spans="1:45" s="60" customFormat="1" ht="24.75" customHeight="1" x14ac:dyDescent="0.35">
      <c r="A51" s="524">
        <f t="shared" si="0"/>
        <v>44</v>
      </c>
      <c r="B51" s="9">
        <v>127</v>
      </c>
      <c r="C51" s="19" t="s">
        <v>295</v>
      </c>
      <c r="D51" s="395" t="s">
        <v>295</v>
      </c>
      <c r="E51" s="8">
        <v>4</v>
      </c>
      <c r="F51" s="8">
        <v>8</v>
      </c>
      <c r="G51" s="8">
        <v>0</v>
      </c>
      <c r="H51" s="11">
        <v>12</v>
      </c>
      <c r="I51" s="8">
        <v>7</v>
      </c>
      <c r="J51" s="574">
        <v>20</v>
      </c>
      <c r="K51" s="574">
        <v>3</v>
      </c>
      <c r="L51" s="579">
        <v>10</v>
      </c>
      <c r="M51" s="12">
        <v>1402418.7</v>
      </c>
      <c r="N51" s="8" t="s">
        <v>1024</v>
      </c>
      <c r="O51" s="13" t="s">
        <v>1024</v>
      </c>
      <c r="P51" s="8">
        <v>32</v>
      </c>
      <c r="Q51" s="13">
        <v>2.4080000000000004</v>
      </c>
      <c r="R51" s="12">
        <v>1769148.7</v>
      </c>
      <c r="S51" s="14" t="s">
        <v>1024</v>
      </c>
      <c r="T51" s="8" t="s">
        <v>1024</v>
      </c>
      <c r="U51" s="13" t="s">
        <v>1024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389"/>
      <c r="AM51" s="20"/>
      <c r="AN51" s="21"/>
      <c r="AO51" s="393"/>
      <c r="AP51" s="22"/>
      <c r="AQ51" s="22"/>
      <c r="AR51" s="22"/>
      <c r="AS51" s="394"/>
    </row>
    <row r="52" spans="1:45" s="60" customFormat="1" ht="24.75" customHeight="1" x14ac:dyDescent="0.35">
      <c r="A52" s="524">
        <f t="shared" si="0"/>
        <v>45</v>
      </c>
      <c r="B52" s="9">
        <v>88</v>
      </c>
      <c r="C52" s="19" t="s">
        <v>343</v>
      </c>
      <c r="D52" s="395" t="s">
        <v>343</v>
      </c>
      <c r="E52" s="8">
        <v>4</v>
      </c>
      <c r="F52" s="8">
        <v>7</v>
      </c>
      <c r="G52" s="8">
        <v>0</v>
      </c>
      <c r="H52" s="11">
        <v>11</v>
      </c>
      <c r="I52" s="8">
        <v>3</v>
      </c>
      <c r="J52" s="574">
        <v>20</v>
      </c>
      <c r="K52" s="574">
        <v>2</v>
      </c>
      <c r="L52" s="579">
        <v>1</v>
      </c>
      <c r="M52" s="12">
        <v>1399953.32</v>
      </c>
      <c r="N52" s="8" t="s">
        <v>1024</v>
      </c>
      <c r="O52" s="13" t="s">
        <v>1024</v>
      </c>
      <c r="P52" s="8">
        <v>128</v>
      </c>
      <c r="Q52" s="13">
        <v>7.17</v>
      </c>
      <c r="R52" s="12">
        <v>1840121.32</v>
      </c>
      <c r="S52" s="14" t="s">
        <v>1024</v>
      </c>
      <c r="T52" s="8" t="s">
        <v>1024</v>
      </c>
      <c r="U52" s="13" t="s">
        <v>1024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89"/>
      <c r="AM52" s="20"/>
      <c r="AN52" s="21"/>
      <c r="AO52" s="393"/>
      <c r="AP52" s="22"/>
      <c r="AQ52" s="22"/>
      <c r="AR52" s="22"/>
      <c r="AS52" s="394"/>
    </row>
    <row r="53" spans="1:45" s="60" customFormat="1" ht="24.75" customHeight="1" x14ac:dyDescent="0.35">
      <c r="A53" s="524">
        <f t="shared" si="0"/>
        <v>46</v>
      </c>
      <c r="B53" s="9">
        <v>224</v>
      </c>
      <c r="C53" s="19" t="s">
        <v>309</v>
      </c>
      <c r="D53" s="395" t="s">
        <v>309</v>
      </c>
      <c r="E53" s="8">
        <v>9</v>
      </c>
      <c r="F53" s="8">
        <v>2</v>
      </c>
      <c r="G53" s="8">
        <v>0</v>
      </c>
      <c r="H53" s="11">
        <v>11</v>
      </c>
      <c r="I53" s="8">
        <v>4</v>
      </c>
      <c r="J53" s="574">
        <v>24</v>
      </c>
      <c r="K53" s="574">
        <v>1</v>
      </c>
      <c r="L53" s="579">
        <v>68</v>
      </c>
      <c r="M53" s="12">
        <v>3007508</v>
      </c>
      <c r="N53" s="8" t="s">
        <v>1024</v>
      </c>
      <c r="O53" s="13" t="s">
        <v>1024</v>
      </c>
      <c r="P53" s="8">
        <v>30</v>
      </c>
      <c r="Q53" s="13">
        <v>0.63700000000000001</v>
      </c>
      <c r="R53" s="12">
        <v>3122708</v>
      </c>
      <c r="S53" s="14" t="s">
        <v>1024</v>
      </c>
      <c r="T53" s="8" t="s">
        <v>1024</v>
      </c>
      <c r="U53" s="13" t="s">
        <v>1024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389"/>
      <c r="AM53" s="20"/>
      <c r="AN53" s="21"/>
      <c r="AO53" s="393"/>
      <c r="AP53" s="22"/>
      <c r="AQ53" s="22"/>
      <c r="AR53" s="22"/>
      <c r="AS53" s="394"/>
    </row>
    <row r="54" spans="1:45" s="60" customFormat="1" ht="24.75" customHeight="1" x14ac:dyDescent="0.35">
      <c r="A54" s="524">
        <f t="shared" si="0"/>
        <v>47</v>
      </c>
      <c r="B54" s="9">
        <v>52</v>
      </c>
      <c r="C54" s="395" t="s">
        <v>311</v>
      </c>
      <c r="D54" s="395" t="s">
        <v>311</v>
      </c>
      <c r="E54" s="8">
        <v>0</v>
      </c>
      <c r="F54" s="8">
        <v>0</v>
      </c>
      <c r="G54" s="8">
        <v>11</v>
      </c>
      <c r="H54" s="11">
        <v>11</v>
      </c>
      <c r="I54" s="8">
        <v>11</v>
      </c>
      <c r="J54" s="574">
        <v>0</v>
      </c>
      <c r="K54" s="574">
        <v>0</v>
      </c>
      <c r="L54" s="574">
        <v>0</v>
      </c>
      <c r="M54" s="12" t="s">
        <v>1024</v>
      </c>
      <c r="N54" s="8" t="s">
        <v>1024</v>
      </c>
      <c r="O54" s="13" t="s">
        <v>1024</v>
      </c>
      <c r="P54" s="8" t="s">
        <v>1024</v>
      </c>
      <c r="Q54" s="13" t="s">
        <v>1024</v>
      </c>
      <c r="R54" s="12">
        <v>33220</v>
      </c>
      <c r="S54" s="14">
        <v>133</v>
      </c>
      <c r="T54" s="8" t="s">
        <v>1024</v>
      </c>
      <c r="U54" s="13" t="s">
        <v>1024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89"/>
      <c r="AM54" s="20"/>
      <c r="AN54" s="21"/>
      <c r="AO54" s="393"/>
      <c r="AP54" s="22"/>
      <c r="AQ54" s="22"/>
      <c r="AR54" s="22"/>
      <c r="AS54" s="394"/>
    </row>
    <row r="55" spans="1:45" s="60" customFormat="1" ht="24.75" customHeight="1" x14ac:dyDescent="0.35">
      <c r="A55" s="524">
        <f t="shared" si="0"/>
        <v>48</v>
      </c>
      <c r="B55" s="9">
        <v>57</v>
      </c>
      <c r="C55" s="395" t="s">
        <v>341</v>
      </c>
      <c r="D55" s="395" t="s">
        <v>341</v>
      </c>
      <c r="E55" s="8">
        <v>0</v>
      </c>
      <c r="F55" s="8">
        <v>0</v>
      </c>
      <c r="G55" s="8">
        <v>11</v>
      </c>
      <c r="H55" s="11">
        <v>11</v>
      </c>
      <c r="I55" s="8">
        <v>3</v>
      </c>
      <c r="J55" s="574">
        <v>0</v>
      </c>
      <c r="K55" s="574">
        <v>0</v>
      </c>
      <c r="L55" s="574">
        <v>0</v>
      </c>
      <c r="M55" s="12" t="s">
        <v>1024</v>
      </c>
      <c r="N55" s="8" t="s">
        <v>1024</v>
      </c>
      <c r="O55" s="13" t="s">
        <v>1024</v>
      </c>
      <c r="P55" s="8" t="s">
        <v>1024</v>
      </c>
      <c r="Q55" s="13" t="s">
        <v>1024</v>
      </c>
      <c r="R55" s="12" t="s">
        <v>1024</v>
      </c>
      <c r="S55" s="14">
        <v>13</v>
      </c>
      <c r="T55" s="8">
        <v>36</v>
      </c>
      <c r="U55" s="13" t="s">
        <v>1024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389"/>
      <c r="AM55" s="20"/>
      <c r="AN55" s="21"/>
      <c r="AO55" s="393"/>
      <c r="AP55" s="22"/>
      <c r="AQ55" s="22"/>
      <c r="AR55" s="22"/>
      <c r="AS55" s="394"/>
    </row>
    <row r="56" spans="1:45" s="60" customFormat="1" ht="24.75" customHeight="1" x14ac:dyDescent="0.35">
      <c r="A56" s="524">
        <f t="shared" si="0"/>
        <v>49</v>
      </c>
      <c r="B56" s="9">
        <v>219</v>
      </c>
      <c r="C56" s="19" t="s">
        <v>313</v>
      </c>
      <c r="D56" s="395" t="s">
        <v>313</v>
      </c>
      <c r="E56" s="8">
        <v>2</v>
      </c>
      <c r="F56" s="8">
        <v>2</v>
      </c>
      <c r="G56" s="8">
        <v>6</v>
      </c>
      <c r="H56" s="11">
        <v>10</v>
      </c>
      <c r="I56" s="8">
        <v>24</v>
      </c>
      <c r="J56" s="574">
        <v>2</v>
      </c>
      <c r="K56" s="574">
        <v>2</v>
      </c>
      <c r="L56" s="579">
        <v>25</v>
      </c>
      <c r="M56" s="12">
        <v>174875.81</v>
      </c>
      <c r="N56" s="8" t="s">
        <v>1024</v>
      </c>
      <c r="O56" s="13" t="s">
        <v>1024</v>
      </c>
      <c r="P56" s="8">
        <v>16</v>
      </c>
      <c r="Q56" s="13">
        <v>5.55</v>
      </c>
      <c r="R56" s="12">
        <v>1979375.81</v>
      </c>
      <c r="S56" s="14">
        <v>271</v>
      </c>
      <c r="T56" s="8">
        <v>39</v>
      </c>
      <c r="U56" s="13">
        <v>5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389"/>
      <c r="AM56" s="20"/>
      <c r="AN56" s="21"/>
      <c r="AO56" s="393"/>
      <c r="AP56" s="22"/>
      <c r="AQ56" s="22"/>
      <c r="AR56" s="22"/>
      <c r="AS56" s="394"/>
    </row>
    <row r="57" spans="1:45" s="60" customFormat="1" ht="24.75" customHeight="1" x14ac:dyDescent="0.35">
      <c r="A57" s="524">
        <f t="shared" si="0"/>
        <v>50</v>
      </c>
      <c r="B57" s="9">
        <v>73</v>
      </c>
      <c r="C57" s="19" t="s">
        <v>325</v>
      </c>
      <c r="D57" s="395" t="s">
        <v>326</v>
      </c>
      <c r="E57" s="8">
        <v>10</v>
      </c>
      <c r="F57" s="8">
        <v>0</v>
      </c>
      <c r="G57" s="8">
        <v>0</v>
      </c>
      <c r="H57" s="11">
        <v>10</v>
      </c>
      <c r="I57" s="8">
        <v>0</v>
      </c>
      <c r="J57" s="574">
        <v>64</v>
      </c>
      <c r="K57" s="574">
        <v>0</v>
      </c>
      <c r="L57" s="579">
        <v>13</v>
      </c>
      <c r="M57" s="12">
        <v>1981618</v>
      </c>
      <c r="N57" s="8" t="s">
        <v>1024</v>
      </c>
      <c r="O57" s="13" t="s">
        <v>1024</v>
      </c>
      <c r="P57" s="8" t="s">
        <v>1024</v>
      </c>
      <c r="Q57" s="13" t="s">
        <v>1024</v>
      </c>
      <c r="R57" s="12">
        <v>1981618</v>
      </c>
      <c r="S57" s="14" t="s">
        <v>1024</v>
      </c>
      <c r="T57" s="8" t="s">
        <v>1024</v>
      </c>
      <c r="U57" s="13" t="s">
        <v>1024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89"/>
      <c r="AM57" s="20"/>
      <c r="AN57" s="21"/>
      <c r="AO57" s="393"/>
      <c r="AP57" s="22"/>
      <c r="AQ57" s="22"/>
      <c r="AR57" s="22"/>
      <c r="AS57" s="394"/>
    </row>
    <row r="58" spans="1:45" s="60" customFormat="1" ht="24.75" customHeight="1" x14ac:dyDescent="0.35">
      <c r="A58" s="524">
        <f t="shared" si="0"/>
        <v>51</v>
      </c>
      <c r="B58" s="9">
        <v>233</v>
      </c>
      <c r="C58" s="19" t="s">
        <v>310</v>
      </c>
      <c r="D58" s="395" t="s">
        <v>310</v>
      </c>
      <c r="E58" s="8">
        <v>0</v>
      </c>
      <c r="F58" s="8">
        <v>4</v>
      </c>
      <c r="G58" s="8">
        <v>6</v>
      </c>
      <c r="H58" s="11">
        <v>10</v>
      </c>
      <c r="I58" s="8">
        <v>10</v>
      </c>
      <c r="J58" s="574">
        <v>0</v>
      </c>
      <c r="K58" s="574">
        <v>0</v>
      </c>
      <c r="L58" s="574">
        <v>0</v>
      </c>
      <c r="M58" s="12" t="s">
        <v>1024</v>
      </c>
      <c r="N58" s="8" t="s">
        <v>1024</v>
      </c>
      <c r="O58" s="13" t="s">
        <v>1024</v>
      </c>
      <c r="P58" s="8">
        <v>38</v>
      </c>
      <c r="Q58" s="13">
        <v>1.3900000000000001</v>
      </c>
      <c r="R58" s="12">
        <v>109350</v>
      </c>
      <c r="S58" s="14">
        <v>2</v>
      </c>
      <c r="T58" s="8">
        <v>67</v>
      </c>
      <c r="U58" s="13">
        <v>2501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389"/>
      <c r="AM58" s="20"/>
      <c r="AN58" s="21"/>
      <c r="AO58" s="393"/>
      <c r="AP58" s="22"/>
      <c r="AQ58" s="22"/>
      <c r="AR58" s="22"/>
      <c r="AS58" s="394"/>
    </row>
    <row r="59" spans="1:45" s="60" customFormat="1" ht="24.75" customHeight="1" x14ac:dyDescent="0.35">
      <c r="A59" s="524">
        <f t="shared" si="0"/>
        <v>52</v>
      </c>
      <c r="B59" s="9">
        <v>153</v>
      </c>
      <c r="C59" s="19" t="s">
        <v>320</v>
      </c>
      <c r="D59" s="395" t="s">
        <v>320</v>
      </c>
      <c r="E59" s="8">
        <v>7</v>
      </c>
      <c r="F59" s="8">
        <v>1</v>
      </c>
      <c r="G59" s="8">
        <v>1</v>
      </c>
      <c r="H59" s="11">
        <v>9</v>
      </c>
      <c r="I59" s="8">
        <v>5</v>
      </c>
      <c r="J59" s="574">
        <v>41</v>
      </c>
      <c r="K59" s="574">
        <v>1</v>
      </c>
      <c r="L59" s="579">
        <v>28</v>
      </c>
      <c r="M59" s="12">
        <v>4059728.6387999998</v>
      </c>
      <c r="N59" s="8" t="s">
        <v>1024</v>
      </c>
      <c r="O59" s="13" t="s">
        <v>1024</v>
      </c>
      <c r="P59" s="8" t="s">
        <v>1024</v>
      </c>
      <c r="Q59" s="13" t="s">
        <v>1024</v>
      </c>
      <c r="R59" s="12">
        <v>4086033.6387999998</v>
      </c>
      <c r="S59" s="14" t="s">
        <v>1024</v>
      </c>
      <c r="T59" s="8">
        <v>6</v>
      </c>
      <c r="U59" s="13" t="s">
        <v>1024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389"/>
      <c r="AM59" s="20"/>
      <c r="AN59" s="21"/>
      <c r="AO59" s="393"/>
      <c r="AP59" s="22"/>
      <c r="AQ59" s="22"/>
      <c r="AR59" s="22"/>
      <c r="AS59" s="394"/>
    </row>
    <row r="60" spans="1:45" s="60" customFormat="1" ht="24.75" customHeight="1" x14ac:dyDescent="0.35">
      <c r="A60" s="524">
        <f t="shared" si="0"/>
        <v>53</v>
      </c>
      <c r="B60" s="9">
        <v>223</v>
      </c>
      <c r="C60" s="19" t="s">
        <v>322</v>
      </c>
      <c r="D60" s="395" t="s">
        <v>322</v>
      </c>
      <c r="E60" s="8">
        <v>3</v>
      </c>
      <c r="F60" s="8">
        <v>4</v>
      </c>
      <c r="G60" s="8">
        <v>2</v>
      </c>
      <c r="H60" s="11">
        <v>9</v>
      </c>
      <c r="I60" s="8">
        <v>1</v>
      </c>
      <c r="J60" s="574">
        <v>4</v>
      </c>
      <c r="K60" s="574">
        <v>0</v>
      </c>
      <c r="L60" s="579">
        <v>20</v>
      </c>
      <c r="M60" s="12">
        <v>276389.94400000002</v>
      </c>
      <c r="N60" s="8" t="s">
        <v>1024</v>
      </c>
      <c r="O60" s="13" t="s">
        <v>1024</v>
      </c>
      <c r="P60" s="8">
        <v>70</v>
      </c>
      <c r="Q60" s="13">
        <v>24.769999999999996</v>
      </c>
      <c r="R60" s="12">
        <v>398879.94400000002</v>
      </c>
      <c r="S60" s="14">
        <v>2</v>
      </c>
      <c r="T60" s="8" t="s">
        <v>1024</v>
      </c>
      <c r="U60" s="13" t="s">
        <v>1024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89"/>
      <c r="AM60" s="20"/>
      <c r="AN60" s="21"/>
      <c r="AO60" s="393"/>
      <c r="AP60" s="22"/>
      <c r="AQ60" s="22"/>
      <c r="AR60" s="22"/>
      <c r="AS60" s="394"/>
    </row>
    <row r="61" spans="1:45" s="60" customFormat="1" ht="24.75" customHeight="1" x14ac:dyDescent="0.35">
      <c r="A61" s="524">
        <f t="shared" si="0"/>
        <v>54</v>
      </c>
      <c r="B61" s="9">
        <v>65</v>
      </c>
      <c r="C61" s="19" t="s">
        <v>303</v>
      </c>
      <c r="D61" s="395" t="s">
        <v>303</v>
      </c>
      <c r="E61" s="8">
        <v>1</v>
      </c>
      <c r="F61" s="8">
        <v>2</v>
      </c>
      <c r="G61" s="8">
        <v>6</v>
      </c>
      <c r="H61" s="11">
        <v>9</v>
      </c>
      <c r="I61" s="8">
        <v>18</v>
      </c>
      <c r="J61" s="574">
        <v>459</v>
      </c>
      <c r="K61" s="574">
        <v>0</v>
      </c>
      <c r="L61" s="579">
        <v>39</v>
      </c>
      <c r="M61" s="12">
        <v>31330784.914000001</v>
      </c>
      <c r="N61" s="8">
        <v>80</v>
      </c>
      <c r="O61" s="13">
        <v>1.17</v>
      </c>
      <c r="P61" s="8">
        <v>24</v>
      </c>
      <c r="Q61" s="13">
        <v>0.3</v>
      </c>
      <c r="R61" s="12">
        <v>31924934.914000001</v>
      </c>
      <c r="S61" s="14">
        <v>4</v>
      </c>
      <c r="T61" s="8">
        <v>28</v>
      </c>
      <c r="U61" s="13">
        <v>30.22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389"/>
      <c r="AM61" s="20"/>
      <c r="AN61" s="21"/>
      <c r="AO61" s="393"/>
      <c r="AP61" s="22"/>
      <c r="AQ61" s="22"/>
      <c r="AR61" s="22"/>
      <c r="AS61" s="394"/>
    </row>
    <row r="62" spans="1:45" s="60" customFormat="1" ht="24.75" customHeight="1" x14ac:dyDescent="0.35">
      <c r="A62" s="524">
        <f t="shared" si="0"/>
        <v>55</v>
      </c>
      <c r="B62" s="9">
        <v>105</v>
      </c>
      <c r="C62" s="19" t="s">
        <v>372</v>
      </c>
      <c r="D62" s="395" t="s">
        <v>373</v>
      </c>
      <c r="E62" s="8">
        <v>3</v>
      </c>
      <c r="F62" s="8">
        <v>6</v>
      </c>
      <c r="G62" s="8">
        <v>0</v>
      </c>
      <c r="H62" s="11">
        <v>9</v>
      </c>
      <c r="I62" s="8">
        <v>2</v>
      </c>
      <c r="J62" s="574">
        <v>11</v>
      </c>
      <c r="K62" s="574">
        <v>0</v>
      </c>
      <c r="L62" s="579">
        <v>72</v>
      </c>
      <c r="M62" s="12">
        <v>586449</v>
      </c>
      <c r="N62" s="8">
        <v>6</v>
      </c>
      <c r="O62" s="13">
        <v>0.06</v>
      </c>
      <c r="P62" s="8">
        <v>79</v>
      </c>
      <c r="Q62" s="13">
        <v>2.83</v>
      </c>
      <c r="R62" s="12">
        <v>682499</v>
      </c>
      <c r="S62" s="14" t="s">
        <v>1024</v>
      </c>
      <c r="T62" s="8" t="s">
        <v>1024</v>
      </c>
      <c r="U62" s="13" t="s">
        <v>1024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89"/>
      <c r="AM62" s="20"/>
      <c r="AN62" s="21"/>
      <c r="AO62" s="393"/>
      <c r="AP62" s="22"/>
      <c r="AQ62" s="22"/>
      <c r="AR62" s="22"/>
      <c r="AS62" s="394"/>
    </row>
    <row r="63" spans="1:45" s="60" customFormat="1" ht="24.75" customHeight="1" x14ac:dyDescent="0.35">
      <c r="A63" s="524">
        <f t="shared" si="0"/>
        <v>56</v>
      </c>
      <c r="B63" s="9">
        <v>106</v>
      </c>
      <c r="C63" s="19" t="s">
        <v>344</v>
      </c>
      <c r="D63" s="395" t="s">
        <v>344</v>
      </c>
      <c r="E63" s="8">
        <v>1</v>
      </c>
      <c r="F63" s="8">
        <v>7</v>
      </c>
      <c r="G63" s="8">
        <v>1</v>
      </c>
      <c r="H63" s="11">
        <v>9</v>
      </c>
      <c r="I63" s="8">
        <v>0</v>
      </c>
      <c r="J63" s="574">
        <v>47</v>
      </c>
      <c r="K63" s="574">
        <v>0</v>
      </c>
      <c r="L63" s="574">
        <v>0</v>
      </c>
      <c r="M63" s="12">
        <v>3196000</v>
      </c>
      <c r="N63" s="8">
        <v>13</v>
      </c>
      <c r="O63" s="13">
        <v>0.53</v>
      </c>
      <c r="P63" s="8">
        <v>18</v>
      </c>
      <c r="Q63" s="13">
        <v>1.7</v>
      </c>
      <c r="R63" s="12">
        <v>3287195</v>
      </c>
      <c r="S63" s="14" t="s">
        <v>1024</v>
      </c>
      <c r="T63" s="8">
        <v>1</v>
      </c>
      <c r="U63" s="13" t="s">
        <v>1024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89"/>
      <c r="AM63" s="20"/>
      <c r="AN63" s="21"/>
      <c r="AO63" s="393"/>
      <c r="AP63" s="22"/>
      <c r="AQ63" s="22"/>
      <c r="AR63" s="22"/>
      <c r="AS63" s="394"/>
    </row>
    <row r="64" spans="1:45" s="60" customFormat="1" ht="24.75" customHeight="1" x14ac:dyDescent="0.35">
      <c r="A64" s="524">
        <f t="shared" si="0"/>
        <v>57</v>
      </c>
      <c r="B64" s="9">
        <v>112</v>
      </c>
      <c r="C64" s="19" t="s">
        <v>376</v>
      </c>
      <c r="D64" s="395" t="s">
        <v>376</v>
      </c>
      <c r="E64" s="8">
        <v>3</v>
      </c>
      <c r="F64" s="8">
        <v>1</v>
      </c>
      <c r="G64" s="8">
        <v>5</v>
      </c>
      <c r="H64" s="11">
        <v>9</v>
      </c>
      <c r="I64" s="8">
        <v>10</v>
      </c>
      <c r="J64" s="574">
        <v>2</v>
      </c>
      <c r="K64" s="574">
        <v>2</v>
      </c>
      <c r="L64" s="579">
        <v>26.599999999999994</v>
      </c>
      <c r="M64" s="12" t="s">
        <v>1024</v>
      </c>
      <c r="N64" s="8" t="s">
        <v>1024</v>
      </c>
      <c r="O64" s="13" t="s">
        <v>1024</v>
      </c>
      <c r="P64" s="8" t="s">
        <v>1024</v>
      </c>
      <c r="Q64" s="13" t="s">
        <v>1024</v>
      </c>
      <c r="R64" s="12">
        <v>8220</v>
      </c>
      <c r="S64" s="14">
        <v>2</v>
      </c>
      <c r="T64" s="8">
        <v>1</v>
      </c>
      <c r="U64" s="13" t="s">
        <v>1024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89"/>
      <c r="AM64" s="20"/>
      <c r="AN64" s="21"/>
      <c r="AO64" s="393"/>
      <c r="AP64" s="22"/>
      <c r="AQ64" s="22"/>
      <c r="AR64" s="22"/>
      <c r="AS64" s="394"/>
    </row>
    <row r="65" spans="1:45" s="60" customFormat="1" ht="24.75" customHeight="1" x14ac:dyDescent="0.35">
      <c r="A65" s="524">
        <f t="shared" si="0"/>
        <v>58</v>
      </c>
      <c r="B65" s="9">
        <v>117</v>
      </c>
      <c r="C65" s="19" t="s">
        <v>377</v>
      </c>
      <c r="D65" s="395" t="s">
        <v>377</v>
      </c>
      <c r="E65" s="8">
        <v>7</v>
      </c>
      <c r="F65" s="8">
        <v>1</v>
      </c>
      <c r="G65" s="8">
        <v>1</v>
      </c>
      <c r="H65" s="11">
        <v>9</v>
      </c>
      <c r="I65" s="8">
        <v>7</v>
      </c>
      <c r="J65" s="574">
        <v>28</v>
      </c>
      <c r="K65" s="574">
        <v>2</v>
      </c>
      <c r="L65" s="579">
        <v>93</v>
      </c>
      <c r="M65" s="12">
        <v>1131489.1700000002</v>
      </c>
      <c r="N65" s="8" t="s">
        <v>1024</v>
      </c>
      <c r="O65" s="13" t="s">
        <v>1024</v>
      </c>
      <c r="P65" s="8">
        <v>17</v>
      </c>
      <c r="Q65" s="13">
        <v>1.05</v>
      </c>
      <c r="R65" s="12">
        <v>1134639.1700000002</v>
      </c>
      <c r="S65" s="14" t="s">
        <v>1024</v>
      </c>
      <c r="T65" s="8" t="s">
        <v>1024</v>
      </c>
      <c r="U65" s="13" t="s">
        <v>1024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389"/>
      <c r="AM65" s="20"/>
      <c r="AN65" s="21"/>
      <c r="AO65" s="393"/>
      <c r="AP65" s="22"/>
      <c r="AQ65" s="22"/>
      <c r="AR65" s="22"/>
      <c r="AS65" s="394"/>
    </row>
    <row r="66" spans="1:45" s="60" customFormat="1" ht="24.75" customHeight="1" x14ac:dyDescent="0.35">
      <c r="A66" s="524">
        <f t="shared" si="0"/>
        <v>59</v>
      </c>
      <c r="B66" s="9">
        <v>227</v>
      </c>
      <c r="C66" s="19" t="s">
        <v>540</v>
      </c>
      <c r="D66" s="395" t="s">
        <v>540</v>
      </c>
      <c r="E66" s="8">
        <v>8</v>
      </c>
      <c r="F66" s="8">
        <v>0</v>
      </c>
      <c r="G66" s="8">
        <v>1</v>
      </c>
      <c r="H66" s="11">
        <v>9</v>
      </c>
      <c r="I66" s="8">
        <v>1</v>
      </c>
      <c r="J66" s="574">
        <v>24</v>
      </c>
      <c r="K66" s="574">
        <v>3</v>
      </c>
      <c r="L66" s="579">
        <v>64</v>
      </c>
      <c r="M66" s="12">
        <v>6543526</v>
      </c>
      <c r="N66" s="8" t="s">
        <v>1024</v>
      </c>
      <c r="O66" s="13" t="s">
        <v>1024</v>
      </c>
      <c r="P66" s="8">
        <v>5</v>
      </c>
      <c r="Q66" s="13">
        <v>8.0519999999999996</v>
      </c>
      <c r="R66" s="12">
        <v>6566220.96</v>
      </c>
      <c r="S66" s="14" t="s">
        <v>1024</v>
      </c>
      <c r="T66" s="8">
        <v>1</v>
      </c>
      <c r="U66" s="13" t="s">
        <v>1024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89"/>
      <c r="AM66" s="20"/>
      <c r="AN66" s="21"/>
      <c r="AO66" s="393"/>
      <c r="AP66" s="22"/>
      <c r="AQ66" s="22"/>
      <c r="AR66" s="22"/>
      <c r="AS66" s="394"/>
    </row>
    <row r="67" spans="1:45" s="60" customFormat="1" ht="24.75" customHeight="1" x14ac:dyDescent="0.35">
      <c r="A67" s="524">
        <f t="shared" si="0"/>
        <v>60</v>
      </c>
      <c r="B67" s="9">
        <v>111</v>
      </c>
      <c r="C67" s="19" t="s">
        <v>494</v>
      </c>
      <c r="D67" s="395" t="s">
        <v>494</v>
      </c>
      <c r="E67" s="8">
        <v>2</v>
      </c>
      <c r="F67" s="8">
        <v>6</v>
      </c>
      <c r="G67" s="8">
        <v>0</v>
      </c>
      <c r="H67" s="11">
        <v>8</v>
      </c>
      <c r="I67" s="8">
        <v>0</v>
      </c>
      <c r="J67" s="574">
        <v>2</v>
      </c>
      <c r="K67" s="574">
        <v>2</v>
      </c>
      <c r="L67" s="579">
        <v>24</v>
      </c>
      <c r="M67" s="12">
        <v>174705</v>
      </c>
      <c r="N67" s="8">
        <v>18</v>
      </c>
      <c r="O67" s="13">
        <v>0.29000000000000004</v>
      </c>
      <c r="P67" s="8">
        <v>66</v>
      </c>
      <c r="Q67" s="13">
        <v>1.5799999999999998</v>
      </c>
      <c r="R67" s="12">
        <v>210205</v>
      </c>
      <c r="S67" s="14" t="s">
        <v>1024</v>
      </c>
      <c r="T67" s="8" t="s">
        <v>1024</v>
      </c>
      <c r="U67" s="13" t="s">
        <v>1024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389"/>
      <c r="AM67" s="20"/>
      <c r="AN67" s="21"/>
      <c r="AO67" s="393"/>
      <c r="AP67" s="22"/>
      <c r="AQ67" s="22"/>
      <c r="AR67" s="22"/>
      <c r="AS67" s="394"/>
    </row>
    <row r="68" spans="1:45" s="60" customFormat="1" ht="24.75" customHeight="1" x14ac:dyDescent="0.35">
      <c r="A68" s="524">
        <f t="shared" si="0"/>
        <v>61</v>
      </c>
      <c r="B68" s="9">
        <v>75</v>
      </c>
      <c r="C68" s="19" t="s">
        <v>476</v>
      </c>
      <c r="D68" s="395" t="s">
        <v>476</v>
      </c>
      <c r="E68" s="8">
        <v>3</v>
      </c>
      <c r="F68" s="8">
        <v>2</v>
      </c>
      <c r="G68" s="8">
        <v>3</v>
      </c>
      <c r="H68" s="11">
        <v>8</v>
      </c>
      <c r="I68" s="8">
        <v>4</v>
      </c>
      <c r="J68" s="574">
        <v>8</v>
      </c>
      <c r="K68" s="574">
        <v>1</v>
      </c>
      <c r="L68" s="579">
        <v>20</v>
      </c>
      <c r="M68" s="12">
        <v>686739</v>
      </c>
      <c r="N68" s="8" t="s">
        <v>1024</v>
      </c>
      <c r="O68" s="13" t="s">
        <v>1024</v>
      </c>
      <c r="P68" s="8" t="s">
        <v>1024</v>
      </c>
      <c r="Q68" s="13" t="s">
        <v>1024</v>
      </c>
      <c r="R68" s="12">
        <v>686739</v>
      </c>
      <c r="S68" s="14" t="s">
        <v>1024</v>
      </c>
      <c r="T68" s="8" t="s">
        <v>1024</v>
      </c>
      <c r="U68" s="13" t="s">
        <v>1024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89"/>
      <c r="AM68" s="20"/>
      <c r="AN68" s="21"/>
      <c r="AO68" s="393"/>
      <c r="AP68" s="22"/>
      <c r="AQ68" s="22"/>
      <c r="AR68" s="22"/>
      <c r="AS68" s="394"/>
    </row>
    <row r="69" spans="1:45" s="60" customFormat="1" ht="24.75" customHeight="1" x14ac:dyDescent="0.35">
      <c r="A69" s="524">
        <f t="shared" si="0"/>
        <v>62</v>
      </c>
      <c r="B69" s="9">
        <v>104</v>
      </c>
      <c r="C69" s="19" t="s">
        <v>371</v>
      </c>
      <c r="D69" s="395" t="s">
        <v>371</v>
      </c>
      <c r="E69" s="8">
        <v>0</v>
      </c>
      <c r="F69" s="8">
        <v>5</v>
      </c>
      <c r="G69" s="8">
        <v>3</v>
      </c>
      <c r="H69" s="11">
        <v>8</v>
      </c>
      <c r="I69" s="8">
        <v>0</v>
      </c>
      <c r="J69" s="574">
        <v>0</v>
      </c>
      <c r="K69" s="574">
        <v>0</v>
      </c>
      <c r="L69" s="574">
        <v>0</v>
      </c>
      <c r="M69" s="12" t="s">
        <v>1024</v>
      </c>
      <c r="N69" s="8">
        <v>4</v>
      </c>
      <c r="O69" s="13">
        <v>0.18</v>
      </c>
      <c r="P69" s="8">
        <v>11</v>
      </c>
      <c r="Q69" s="13">
        <v>0.22999999999999998</v>
      </c>
      <c r="R69" s="12">
        <v>9450</v>
      </c>
      <c r="S69" s="14" t="s">
        <v>1024</v>
      </c>
      <c r="T69" s="8" t="s">
        <v>1024</v>
      </c>
      <c r="U69" s="13" t="s">
        <v>1024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389"/>
      <c r="AM69" s="20"/>
      <c r="AN69" s="21"/>
      <c r="AO69" s="393"/>
      <c r="AP69" s="22"/>
      <c r="AQ69" s="22"/>
      <c r="AR69" s="22"/>
      <c r="AS69" s="394"/>
    </row>
    <row r="70" spans="1:45" s="60" customFormat="1" ht="24.75" customHeight="1" x14ac:dyDescent="0.35">
      <c r="A70" s="524">
        <f t="shared" si="0"/>
        <v>63</v>
      </c>
      <c r="B70" s="9">
        <v>129</v>
      </c>
      <c r="C70" s="19" t="s">
        <v>328</v>
      </c>
      <c r="D70" s="395" t="s">
        <v>328</v>
      </c>
      <c r="E70" s="8">
        <v>2</v>
      </c>
      <c r="F70" s="8">
        <v>5</v>
      </c>
      <c r="G70" s="8">
        <v>1</v>
      </c>
      <c r="H70" s="11">
        <v>8</v>
      </c>
      <c r="I70" s="8">
        <v>2</v>
      </c>
      <c r="J70" s="574">
        <v>13</v>
      </c>
      <c r="K70" s="574">
        <v>1</v>
      </c>
      <c r="L70" s="579">
        <v>80</v>
      </c>
      <c r="M70" s="12">
        <v>917884</v>
      </c>
      <c r="N70" s="8" t="s">
        <v>1024</v>
      </c>
      <c r="O70" s="13" t="s">
        <v>1024</v>
      </c>
      <c r="P70" s="8">
        <v>25</v>
      </c>
      <c r="Q70" s="13">
        <v>1.6600000000000001</v>
      </c>
      <c r="R70" s="12">
        <v>937384</v>
      </c>
      <c r="S70" s="14" t="s">
        <v>1024</v>
      </c>
      <c r="T70" s="8">
        <v>5</v>
      </c>
      <c r="U70" s="13" t="s">
        <v>1024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89"/>
      <c r="AM70" s="20"/>
      <c r="AN70" s="21"/>
      <c r="AO70" s="393"/>
      <c r="AP70" s="22"/>
      <c r="AQ70" s="22"/>
      <c r="AR70" s="22"/>
      <c r="AS70" s="394"/>
    </row>
    <row r="71" spans="1:45" s="60" customFormat="1" ht="24.75" customHeight="1" x14ac:dyDescent="0.35">
      <c r="A71" s="524">
        <f t="shared" si="0"/>
        <v>64</v>
      </c>
      <c r="B71" s="9">
        <v>229</v>
      </c>
      <c r="C71" s="19" t="s">
        <v>337</v>
      </c>
      <c r="D71" s="395" t="s">
        <v>337</v>
      </c>
      <c r="E71" s="8">
        <v>5</v>
      </c>
      <c r="F71" s="8">
        <v>1</v>
      </c>
      <c r="G71" s="8">
        <v>2</v>
      </c>
      <c r="H71" s="11">
        <v>8</v>
      </c>
      <c r="I71" s="8">
        <v>4</v>
      </c>
      <c r="J71" s="574">
        <v>11</v>
      </c>
      <c r="K71" s="574">
        <v>3</v>
      </c>
      <c r="L71" s="579">
        <v>83</v>
      </c>
      <c r="M71" s="12">
        <v>835461</v>
      </c>
      <c r="N71" s="8" t="s">
        <v>1024</v>
      </c>
      <c r="O71" s="13" t="s">
        <v>1024</v>
      </c>
      <c r="P71" s="8">
        <v>56</v>
      </c>
      <c r="Q71" s="13">
        <v>0.98</v>
      </c>
      <c r="R71" s="12">
        <v>839774.6</v>
      </c>
      <c r="S71" s="14" t="s">
        <v>1024</v>
      </c>
      <c r="T71" s="8">
        <v>4</v>
      </c>
      <c r="U71" s="13" t="s">
        <v>1024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389"/>
      <c r="AM71" s="20"/>
      <c r="AN71" s="21"/>
      <c r="AO71" s="393"/>
      <c r="AP71" s="22"/>
      <c r="AQ71" s="22"/>
      <c r="AR71" s="22"/>
      <c r="AS71" s="394"/>
    </row>
    <row r="72" spans="1:45" s="60" customFormat="1" ht="24.75" customHeight="1" x14ac:dyDescent="0.35">
      <c r="A72" s="524">
        <f t="shared" si="0"/>
        <v>65</v>
      </c>
      <c r="B72" s="9">
        <v>5</v>
      </c>
      <c r="C72" s="396" t="s">
        <v>339</v>
      </c>
      <c r="D72" s="395" t="s">
        <v>339</v>
      </c>
      <c r="E72" s="8">
        <v>0</v>
      </c>
      <c r="F72" s="8">
        <v>0</v>
      </c>
      <c r="G72" s="8">
        <v>8</v>
      </c>
      <c r="H72" s="11">
        <v>8</v>
      </c>
      <c r="I72" s="8">
        <v>8</v>
      </c>
      <c r="J72" s="574">
        <v>0</v>
      </c>
      <c r="K72" s="574">
        <v>0</v>
      </c>
      <c r="L72" s="574">
        <v>0</v>
      </c>
      <c r="M72" s="12" t="s">
        <v>1024</v>
      </c>
      <c r="N72" s="8" t="s">
        <v>1024</v>
      </c>
      <c r="O72" s="13" t="s">
        <v>1024</v>
      </c>
      <c r="P72" s="8" t="s">
        <v>1024</v>
      </c>
      <c r="Q72" s="13" t="s">
        <v>1024</v>
      </c>
      <c r="R72" s="12">
        <v>25550</v>
      </c>
      <c r="S72" s="14">
        <v>46</v>
      </c>
      <c r="T72" s="8">
        <v>7</v>
      </c>
      <c r="U72" s="13" t="s">
        <v>1024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389"/>
      <c r="AM72" s="20"/>
      <c r="AN72" s="21"/>
      <c r="AO72" s="393"/>
      <c r="AP72" s="22"/>
      <c r="AQ72" s="22"/>
      <c r="AR72" s="22"/>
      <c r="AS72" s="394"/>
    </row>
    <row r="73" spans="1:45" s="60" customFormat="1" ht="24.75" customHeight="1" x14ac:dyDescent="0.35">
      <c r="A73" s="524">
        <f t="shared" si="0"/>
        <v>66</v>
      </c>
      <c r="B73" s="9">
        <v>107</v>
      </c>
      <c r="C73" s="10" t="s">
        <v>316</v>
      </c>
      <c r="D73" s="395" t="s">
        <v>316</v>
      </c>
      <c r="E73" s="8">
        <v>1</v>
      </c>
      <c r="F73" s="8">
        <v>2</v>
      </c>
      <c r="G73" s="8">
        <v>5</v>
      </c>
      <c r="H73" s="11">
        <v>8</v>
      </c>
      <c r="I73" s="8">
        <v>8</v>
      </c>
      <c r="J73" s="574">
        <v>0</v>
      </c>
      <c r="K73" s="574">
        <v>0</v>
      </c>
      <c r="L73" s="574">
        <v>0</v>
      </c>
      <c r="M73" s="12" t="s">
        <v>1024</v>
      </c>
      <c r="N73" s="8">
        <v>14</v>
      </c>
      <c r="O73" s="13">
        <v>0.84</v>
      </c>
      <c r="P73" s="8">
        <v>16</v>
      </c>
      <c r="Q73" s="13">
        <v>1.41</v>
      </c>
      <c r="R73" s="12">
        <v>77468</v>
      </c>
      <c r="S73" s="14" t="s">
        <v>1024</v>
      </c>
      <c r="T73" s="8">
        <v>2</v>
      </c>
      <c r="U73" s="13">
        <v>71.599999999999994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389"/>
      <c r="AM73" s="20"/>
      <c r="AN73" s="21"/>
      <c r="AO73" s="393"/>
      <c r="AP73" s="22"/>
      <c r="AQ73" s="22"/>
      <c r="AR73" s="22"/>
      <c r="AS73" s="394"/>
    </row>
    <row r="74" spans="1:45" s="60" customFormat="1" ht="24.75" customHeight="1" x14ac:dyDescent="0.35">
      <c r="A74" s="524">
        <f t="shared" si="0"/>
        <v>67</v>
      </c>
      <c r="B74" s="9">
        <v>95</v>
      </c>
      <c r="C74" s="10" t="s">
        <v>368</v>
      </c>
      <c r="D74" s="395" t="s">
        <v>368</v>
      </c>
      <c r="E74" s="8">
        <v>3</v>
      </c>
      <c r="F74" s="8">
        <v>0</v>
      </c>
      <c r="G74" s="8">
        <v>5</v>
      </c>
      <c r="H74" s="11">
        <v>8</v>
      </c>
      <c r="I74" s="8">
        <v>3</v>
      </c>
      <c r="J74" s="574">
        <v>39</v>
      </c>
      <c r="K74" s="574">
        <v>3</v>
      </c>
      <c r="L74" s="579">
        <v>20</v>
      </c>
      <c r="M74" s="12">
        <v>2716118</v>
      </c>
      <c r="N74" s="8" t="s">
        <v>1024</v>
      </c>
      <c r="O74" s="13" t="s">
        <v>1024</v>
      </c>
      <c r="P74" s="8" t="s">
        <v>1024</v>
      </c>
      <c r="Q74" s="13" t="s">
        <v>1024</v>
      </c>
      <c r="R74" s="12">
        <v>2716118</v>
      </c>
      <c r="S74" s="14" t="s">
        <v>1024</v>
      </c>
      <c r="T74" s="8">
        <v>1</v>
      </c>
      <c r="U74" s="13">
        <v>6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389"/>
      <c r="AM74" s="20"/>
      <c r="AN74" s="21"/>
      <c r="AO74" s="393"/>
      <c r="AP74" s="22"/>
      <c r="AQ74" s="22"/>
      <c r="AR74" s="22"/>
      <c r="AS74" s="394"/>
    </row>
    <row r="75" spans="1:45" s="60" customFormat="1" ht="24.75" customHeight="1" x14ac:dyDescent="0.35">
      <c r="A75" s="524">
        <f t="shared" ref="A75:A138" si="1">+ROW(A68)</f>
        <v>68</v>
      </c>
      <c r="B75" s="9">
        <v>7</v>
      </c>
      <c r="C75" s="396" t="s">
        <v>358</v>
      </c>
      <c r="D75" s="395" t="s">
        <v>358</v>
      </c>
      <c r="E75" s="8">
        <v>0</v>
      </c>
      <c r="F75" s="8">
        <v>0</v>
      </c>
      <c r="G75" s="8">
        <v>8</v>
      </c>
      <c r="H75" s="11">
        <v>8</v>
      </c>
      <c r="I75" s="8">
        <v>8</v>
      </c>
      <c r="J75" s="574">
        <v>0</v>
      </c>
      <c r="K75" s="574">
        <v>0</v>
      </c>
      <c r="L75" s="574">
        <v>0</v>
      </c>
      <c r="M75" s="12" t="s">
        <v>1024</v>
      </c>
      <c r="N75" s="8" t="s">
        <v>1024</v>
      </c>
      <c r="O75" s="13" t="s">
        <v>1024</v>
      </c>
      <c r="P75" s="8" t="s">
        <v>1024</v>
      </c>
      <c r="Q75" s="13" t="s">
        <v>1024</v>
      </c>
      <c r="R75" s="12">
        <v>1346150</v>
      </c>
      <c r="S75" s="14">
        <v>318</v>
      </c>
      <c r="T75" s="8">
        <v>35</v>
      </c>
      <c r="U75" s="13" t="s">
        <v>1024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389"/>
      <c r="AM75" s="20"/>
      <c r="AN75" s="21"/>
      <c r="AO75" s="393"/>
      <c r="AP75" s="22"/>
      <c r="AQ75" s="22"/>
      <c r="AR75" s="22"/>
      <c r="AS75" s="394"/>
    </row>
    <row r="76" spans="1:45" s="60" customFormat="1" ht="24.75" customHeight="1" x14ac:dyDescent="0.35">
      <c r="A76" s="524">
        <f t="shared" si="1"/>
        <v>69</v>
      </c>
      <c r="B76" s="9">
        <v>113</v>
      </c>
      <c r="C76" s="10" t="s">
        <v>317</v>
      </c>
      <c r="D76" s="395" t="s">
        <v>318</v>
      </c>
      <c r="E76" s="8">
        <v>5</v>
      </c>
      <c r="F76" s="8">
        <v>2</v>
      </c>
      <c r="G76" s="8">
        <v>0</v>
      </c>
      <c r="H76" s="11">
        <v>7</v>
      </c>
      <c r="I76" s="8">
        <v>2</v>
      </c>
      <c r="J76" s="574">
        <v>20</v>
      </c>
      <c r="K76" s="574">
        <v>1</v>
      </c>
      <c r="L76" s="579">
        <v>96</v>
      </c>
      <c r="M76" s="12">
        <v>1398324.0490000001</v>
      </c>
      <c r="N76" s="8" t="s">
        <v>1024</v>
      </c>
      <c r="O76" s="13" t="s">
        <v>1024</v>
      </c>
      <c r="P76" s="8">
        <v>4</v>
      </c>
      <c r="Q76" s="13">
        <v>1.92</v>
      </c>
      <c r="R76" s="12">
        <v>1417374.0490000001</v>
      </c>
      <c r="S76" s="14" t="s">
        <v>1024</v>
      </c>
      <c r="T76" s="8" t="s">
        <v>1024</v>
      </c>
      <c r="U76" s="13" t="s">
        <v>1024</v>
      </c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389"/>
      <c r="AM76" s="20"/>
      <c r="AN76" s="21"/>
      <c r="AO76" s="393"/>
      <c r="AP76" s="22"/>
      <c r="AQ76" s="22"/>
      <c r="AR76" s="22"/>
      <c r="AS76" s="394"/>
    </row>
    <row r="77" spans="1:45" s="60" customFormat="1" ht="24.75" customHeight="1" x14ac:dyDescent="0.35">
      <c r="A77" s="524">
        <f t="shared" si="1"/>
        <v>70</v>
      </c>
      <c r="B77" s="9">
        <v>145</v>
      </c>
      <c r="C77" s="10" t="s">
        <v>307</v>
      </c>
      <c r="D77" s="395" t="s">
        <v>308</v>
      </c>
      <c r="E77" s="8">
        <v>7</v>
      </c>
      <c r="F77" s="8">
        <v>0</v>
      </c>
      <c r="G77" s="8">
        <v>0</v>
      </c>
      <c r="H77" s="11">
        <v>7</v>
      </c>
      <c r="I77" s="8">
        <v>8</v>
      </c>
      <c r="J77" s="574">
        <v>22</v>
      </c>
      <c r="K77" s="574">
        <v>1</v>
      </c>
      <c r="L77" s="579">
        <v>65</v>
      </c>
      <c r="M77" s="12">
        <v>21667.55</v>
      </c>
      <c r="N77" s="8" t="s">
        <v>1024</v>
      </c>
      <c r="O77" s="13" t="s">
        <v>1024</v>
      </c>
      <c r="P77" s="8" t="s">
        <v>1024</v>
      </c>
      <c r="Q77" s="13" t="s">
        <v>1024</v>
      </c>
      <c r="R77" s="12">
        <v>21667.55</v>
      </c>
      <c r="S77" s="14" t="s">
        <v>1024</v>
      </c>
      <c r="T77" s="8">
        <v>2</v>
      </c>
      <c r="U77" s="13" t="s">
        <v>1024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389"/>
      <c r="AM77" s="20"/>
      <c r="AN77" s="21"/>
      <c r="AO77" s="393"/>
      <c r="AP77" s="22"/>
      <c r="AQ77" s="22"/>
      <c r="AR77" s="22"/>
      <c r="AS77" s="394"/>
    </row>
    <row r="78" spans="1:45" s="60" customFormat="1" ht="24.75" customHeight="1" x14ac:dyDescent="0.35">
      <c r="A78" s="524">
        <f t="shared" si="1"/>
        <v>71</v>
      </c>
      <c r="B78" s="9">
        <v>194</v>
      </c>
      <c r="C78" s="10" t="s">
        <v>386</v>
      </c>
      <c r="D78" s="395" t="s">
        <v>386</v>
      </c>
      <c r="E78" s="8">
        <v>6</v>
      </c>
      <c r="F78" s="8">
        <v>1</v>
      </c>
      <c r="G78" s="8">
        <v>0</v>
      </c>
      <c r="H78" s="11">
        <v>7</v>
      </c>
      <c r="I78" s="8">
        <v>0</v>
      </c>
      <c r="J78" s="574">
        <v>170</v>
      </c>
      <c r="K78" s="574">
        <v>0</v>
      </c>
      <c r="L78" s="579">
        <v>64</v>
      </c>
      <c r="M78" s="12">
        <v>23275823</v>
      </c>
      <c r="N78" s="8">
        <v>26</v>
      </c>
      <c r="O78" s="13">
        <v>0.46</v>
      </c>
      <c r="P78" s="8">
        <v>6</v>
      </c>
      <c r="Q78" s="13">
        <v>1.6</v>
      </c>
      <c r="R78" s="12">
        <v>23284143</v>
      </c>
      <c r="S78" s="14" t="s">
        <v>1024</v>
      </c>
      <c r="T78" s="8" t="s">
        <v>1024</v>
      </c>
      <c r="U78" s="13" t="s">
        <v>1024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389"/>
      <c r="AM78" s="20"/>
      <c r="AN78" s="21"/>
      <c r="AO78" s="393"/>
      <c r="AP78" s="22"/>
      <c r="AQ78" s="22"/>
      <c r="AR78" s="22"/>
      <c r="AS78" s="394"/>
    </row>
    <row r="79" spans="1:45" s="60" customFormat="1" ht="24.75" customHeight="1" x14ac:dyDescent="0.35">
      <c r="A79" s="524">
        <f t="shared" si="1"/>
        <v>72</v>
      </c>
      <c r="B79" s="9">
        <v>147</v>
      </c>
      <c r="C79" s="10" t="s">
        <v>506</v>
      </c>
      <c r="D79" s="395" t="s">
        <v>506</v>
      </c>
      <c r="E79" s="8">
        <v>0</v>
      </c>
      <c r="F79" s="8">
        <v>2</v>
      </c>
      <c r="G79" s="8">
        <v>5</v>
      </c>
      <c r="H79" s="11">
        <v>7</v>
      </c>
      <c r="I79" s="8">
        <v>10</v>
      </c>
      <c r="J79" s="574">
        <v>0</v>
      </c>
      <c r="K79" s="574">
        <v>0</v>
      </c>
      <c r="L79" s="574">
        <v>0</v>
      </c>
      <c r="M79" s="12" t="s">
        <v>1024</v>
      </c>
      <c r="N79" s="8" t="s">
        <v>1024</v>
      </c>
      <c r="O79" s="13" t="s">
        <v>1024</v>
      </c>
      <c r="P79" s="8">
        <v>7</v>
      </c>
      <c r="Q79" s="13">
        <v>0.44800000000000001</v>
      </c>
      <c r="R79" s="12">
        <v>40080</v>
      </c>
      <c r="S79" s="14" t="s">
        <v>1024</v>
      </c>
      <c r="T79" s="8">
        <v>6</v>
      </c>
      <c r="U79" s="13">
        <v>5.4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389"/>
      <c r="AM79" s="20"/>
      <c r="AN79" s="21"/>
      <c r="AO79" s="393"/>
      <c r="AP79" s="22"/>
      <c r="AQ79" s="22"/>
      <c r="AR79" s="22"/>
      <c r="AS79" s="394"/>
    </row>
    <row r="80" spans="1:45" s="60" customFormat="1" ht="24.75" customHeight="1" x14ac:dyDescent="0.35">
      <c r="A80" s="524">
        <f t="shared" si="1"/>
        <v>73</v>
      </c>
      <c r="B80" s="9">
        <v>154</v>
      </c>
      <c r="C80" s="10" t="s">
        <v>349</v>
      </c>
      <c r="D80" s="395" t="s">
        <v>349</v>
      </c>
      <c r="E80" s="8">
        <v>3</v>
      </c>
      <c r="F80" s="8">
        <v>1</v>
      </c>
      <c r="G80" s="8">
        <v>3</v>
      </c>
      <c r="H80" s="11">
        <v>7</v>
      </c>
      <c r="I80" s="8">
        <v>7</v>
      </c>
      <c r="J80" s="574">
        <v>9</v>
      </c>
      <c r="K80" s="574">
        <v>1</v>
      </c>
      <c r="L80" s="579">
        <v>10</v>
      </c>
      <c r="M80" s="12">
        <v>632965.12099999993</v>
      </c>
      <c r="N80" s="8" t="s">
        <v>1024</v>
      </c>
      <c r="O80" s="13" t="s">
        <v>1024</v>
      </c>
      <c r="P80" s="8">
        <v>112</v>
      </c>
      <c r="Q80" s="13">
        <v>5.43</v>
      </c>
      <c r="R80" s="12">
        <v>643259.12099999993</v>
      </c>
      <c r="S80" s="14" t="s">
        <v>1024</v>
      </c>
      <c r="T80" s="8">
        <v>8</v>
      </c>
      <c r="U80" s="13" t="s">
        <v>1024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389"/>
      <c r="AM80" s="20"/>
      <c r="AN80" s="21"/>
      <c r="AO80" s="393"/>
      <c r="AP80" s="22"/>
      <c r="AQ80" s="22"/>
      <c r="AR80" s="22"/>
      <c r="AS80" s="394"/>
    </row>
    <row r="81" spans="1:45" s="60" customFormat="1" ht="24.75" customHeight="1" x14ac:dyDescent="0.35">
      <c r="A81" s="524">
        <f t="shared" si="1"/>
        <v>74</v>
      </c>
      <c r="B81" s="9">
        <v>155</v>
      </c>
      <c r="C81" s="10" t="s">
        <v>350</v>
      </c>
      <c r="D81" s="395" t="s">
        <v>350</v>
      </c>
      <c r="E81" s="8">
        <v>4</v>
      </c>
      <c r="F81" s="8">
        <v>1</v>
      </c>
      <c r="G81" s="8">
        <v>2</v>
      </c>
      <c r="H81" s="11">
        <v>7</v>
      </c>
      <c r="I81" s="8">
        <v>3</v>
      </c>
      <c r="J81" s="574">
        <v>6</v>
      </c>
      <c r="K81" s="574">
        <v>2</v>
      </c>
      <c r="L81" s="579">
        <v>17</v>
      </c>
      <c r="M81" s="12">
        <v>351797.43900000001</v>
      </c>
      <c r="N81" s="8" t="s">
        <v>1024</v>
      </c>
      <c r="O81" s="13" t="s">
        <v>1024</v>
      </c>
      <c r="P81" s="8">
        <v>11</v>
      </c>
      <c r="Q81" s="13">
        <v>6.94</v>
      </c>
      <c r="R81" s="12">
        <v>353147.43900000001</v>
      </c>
      <c r="S81" s="14" t="s">
        <v>1024</v>
      </c>
      <c r="T81" s="8">
        <v>2</v>
      </c>
      <c r="U81" s="13" t="s">
        <v>1024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389"/>
      <c r="AM81" s="20"/>
      <c r="AN81" s="21"/>
      <c r="AO81" s="393"/>
      <c r="AP81" s="22"/>
      <c r="AQ81" s="22"/>
      <c r="AR81" s="22"/>
      <c r="AS81" s="394"/>
    </row>
    <row r="82" spans="1:45" s="60" customFormat="1" ht="24.75" customHeight="1" x14ac:dyDescent="0.35">
      <c r="A82" s="524">
        <f t="shared" si="1"/>
        <v>75</v>
      </c>
      <c r="B82" s="9">
        <v>204</v>
      </c>
      <c r="C82" s="10" t="s">
        <v>531</v>
      </c>
      <c r="D82" s="395" t="s">
        <v>531</v>
      </c>
      <c r="E82" s="8">
        <v>7</v>
      </c>
      <c r="F82" s="8">
        <v>0</v>
      </c>
      <c r="G82" s="8">
        <v>0</v>
      </c>
      <c r="H82" s="11">
        <v>7</v>
      </c>
      <c r="I82" s="8">
        <v>0</v>
      </c>
      <c r="J82" s="574">
        <v>61</v>
      </c>
      <c r="K82" s="574">
        <v>1</v>
      </c>
      <c r="L82" s="579">
        <v>36</v>
      </c>
      <c r="M82" s="12">
        <v>9027000</v>
      </c>
      <c r="N82" s="8" t="s">
        <v>1024</v>
      </c>
      <c r="O82" s="13" t="s">
        <v>1024</v>
      </c>
      <c r="P82" s="8" t="s">
        <v>1024</v>
      </c>
      <c r="Q82" s="13" t="s">
        <v>1024</v>
      </c>
      <c r="R82" s="12">
        <v>9027000</v>
      </c>
      <c r="S82" s="14" t="s">
        <v>1024</v>
      </c>
      <c r="T82" s="8" t="s">
        <v>1024</v>
      </c>
      <c r="U82" s="13" t="s">
        <v>1024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89"/>
      <c r="AM82" s="20"/>
      <c r="AN82" s="21"/>
      <c r="AO82" s="393"/>
      <c r="AP82" s="22"/>
      <c r="AQ82" s="22"/>
      <c r="AR82" s="22"/>
      <c r="AS82" s="394"/>
    </row>
    <row r="83" spans="1:45" s="60" customFormat="1" ht="24.75" customHeight="1" x14ac:dyDescent="0.35">
      <c r="A83" s="524">
        <f t="shared" si="1"/>
        <v>76</v>
      </c>
      <c r="B83" s="9">
        <v>96</v>
      </c>
      <c r="C83" s="10" t="s">
        <v>369</v>
      </c>
      <c r="D83" s="395" t="s">
        <v>369</v>
      </c>
      <c r="E83" s="8">
        <v>0</v>
      </c>
      <c r="F83" s="8">
        <v>0</v>
      </c>
      <c r="G83" s="8">
        <v>7</v>
      </c>
      <c r="H83" s="11">
        <v>7</v>
      </c>
      <c r="I83" s="8">
        <v>10</v>
      </c>
      <c r="J83" s="574">
        <v>0</v>
      </c>
      <c r="K83" s="574">
        <v>0</v>
      </c>
      <c r="L83" s="574">
        <v>0</v>
      </c>
      <c r="M83" s="12" t="s">
        <v>1024</v>
      </c>
      <c r="N83" s="8" t="s">
        <v>1024</v>
      </c>
      <c r="O83" s="13" t="s">
        <v>1024</v>
      </c>
      <c r="P83" s="8" t="s">
        <v>1024</v>
      </c>
      <c r="Q83" s="13" t="s">
        <v>1024</v>
      </c>
      <c r="R83" s="12">
        <v>6150</v>
      </c>
      <c r="S83" s="14">
        <v>144</v>
      </c>
      <c r="T83" s="8">
        <v>69</v>
      </c>
      <c r="U83" s="13" t="s">
        <v>1024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389"/>
      <c r="AM83" s="20"/>
      <c r="AN83" s="21"/>
      <c r="AO83" s="393"/>
      <c r="AP83" s="22"/>
      <c r="AQ83" s="22"/>
      <c r="AR83" s="22"/>
      <c r="AS83" s="394"/>
    </row>
    <row r="84" spans="1:45" s="60" customFormat="1" ht="24.75" customHeight="1" x14ac:dyDescent="0.35">
      <c r="A84" s="524">
        <f t="shared" si="1"/>
        <v>77</v>
      </c>
      <c r="B84" s="9">
        <v>241</v>
      </c>
      <c r="C84" s="10" t="s">
        <v>549</v>
      </c>
      <c r="D84" s="395" t="s">
        <v>549</v>
      </c>
      <c r="E84" s="8">
        <v>0</v>
      </c>
      <c r="F84" s="8">
        <v>1</v>
      </c>
      <c r="G84" s="8">
        <v>6</v>
      </c>
      <c r="H84" s="11">
        <v>7</v>
      </c>
      <c r="I84" s="8">
        <v>6</v>
      </c>
      <c r="J84" s="574">
        <v>0</v>
      </c>
      <c r="K84" s="574">
        <v>0</v>
      </c>
      <c r="L84" s="574">
        <v>0</v>
      </c>
      <c r="M84" s="12" t="s">
        <v>1024</v>
      </c>
      <c r="N84" s="8">
        <v>8</v>
      </c>
      <c r="O84" s="13">
        <v>0.08</v>
      </c>
      <c r="P84" s="8" t="s">
        <v>1024</v>
      </c>
      <c r="Q84" s="13" t="s">
        <v>1024</v>
      </c>
      <c r="R84" s="12">
        <v>65000</v>
      </c>
      <c r="S84" s="14">
        <v>13</v>
      </c>
      <c r="T84" s="8">
        <v>2</v>
      </c>
      <c r="U84" s="13" t="s">
        <v>1024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389"/>
      <c r="AM84" s="20"/>
      <c r="AN84" s="21"/>
      <c r="AO84" s="393"/>
      <c r="AP84" s="22"/>
      <c r="AQ84" s="22"/>
      <c r="AR84" s="22"/>
      <c r="AS84" s="394"/>
    </row>
    <row r="85" spans="1:45" s="60" customFormat="1" ht="24.75" customHeight="1" x14ac:dyDescent="0.35">
      <c r="A85" s="524">
        <f t="shared" si="1"/>
        <v>78</v>
      </c>
      <c r="B85" s="9">
        <v>157</v>
      </c>
      <c r="C85" s="10" t="s">
        <v>297</v>
      </c>
      <c r="D85" s="395" t="s">
        <v>297</v>
      </c>
      <c r="E85" s="8">
        <v>2</v>
      </c>
      <c r="F85" s="8">
        <v>3</v>
      </c>
      <c r="G85" s="8">
        <v>1</v>
      </c>
      <c r="H85" s="11">
        <v>6</v>
      </c>
      <c r="I85" s="8">
        <v>5</v>
      </c>
      <c r="J85" s="574">
        <v>4</v>
      </c>
      <c r="K85" s="574">
        <v>2</v>
      </c>
      <c r="L85" s="579">
        <v>88</v>
      </c>
      <c r="M85" s="12">
        <v>322112.70999999996</v>
      </c>
      <c r="N85" s="8" t="s">
        <v>1024</v>
      </c>
      <c r="O85" s="13" t="s">
        <v>1024</v>
      </c>
      <c r="P85" s="8">
        <v>13</v>
      </c>
      <c r="Q85" s="13">
        <v>1.65</v>
      </c>
      <c r="R85" s="12">
        <v>327072.70999999996</v>
      </c>
      <c r="S85" s="14" t="s">
        <v>1024</v>
      </c>
      <c r="T85" s="8" t="s">
        <v>1024</v>
      </c>
      <c r="U85" s="13" t="s">
        <v>1024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389"/>
      <c r="AM85" s="20"/>
      <c r="AN85" s="21"/>
      <c r="AO85" s="393"/>
      <c r="AP85" s="22"/>
      <c r="AQ85" s="22"/>
      <c r="AR85" s="22"/>
      <c r="AS85" s="394"/>
    </row>
    <row r="86" spans="1:45" s="60" customFormat="1" ht="24.75" customHeight="1" x14ac:dyDescent="0.35">
      <c r="A86" s="524">
        <f t="shared" si="1"/>
        <v>79</v>
      </c>
      <c r="B86" s="9">
        <v>172</v>
      </c>
      <c r="C86" s="10" t="s">
        <v>332</v>
      </c>
      <c r="D86" s="395" t="s">
        <v>332</v>
      </c>
      <c r="E86" s="8">
        <v>6</v>
      </c>
      <c r="F86" s="8">
        <v>0</v>
      </c>
      <c r="G86" s="8">
        <v>0</v>
      </c>
      <c r="H86" s="11">
        <v>6</v>
      </c>
      <c r="I86" s="8">
        <v>3</v>
      </c>
      <c r="J86" s="574">
        <v>13</v>
      </c>
      <c r="K86" s="574">
        <v>3</v>
      </c>
      <c r="L86" s="579">
        <v>44</v>
      </c>
      <c r="M86" s="12">
        <v>954915.91899999999</v>
      </c>
      <c r="N86" s="8" t="s">
        <v>1024</v>
      </c>
      <c r="O86" s="13" t="s">
        <v>1024</v>
      </c>
      <c r="P86" s="8">
        <v>3</v>
      </c>
      <c r="Q86" s="13">
        <v>2.2400000000000002</v>
      </c>
      <c r="R86" s="12">
        <v>966115.91899999999</v>
      </c>
      <c r="S86" s="14" t="s">
        <v>1024</v>
      </c>
      <c r="T86" s="8" t="s">
        <v>1024</v>
      </c>
      <c r="U86" s="13" t="s">
        <v>1024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389"/>
      <c r="AM86" s="20"/>
      <c r="AN86" s="21"/>
      <c r="AO86" s="393"/>
      <c r="AP86" s="22"/>
      <c r="AQ86" s="22"/>
      <c r="AR86" s="22"/>
      <c r="AS86" s="394"/>
    </row>
    <row r="87" spans="1:45" s="60" customFormat="1" ht="24.75" customHeight="1" x14ac:dyDescent="0.35">
      <c r="A87" s="524">
        <f t="shared" si="1"/>
        <v>80</v>
      </c>
      <c r="B87" s="9">
        <v>67</v>
      </c>
      <c r="C87" s="10" t="s">
        <v>324</v>
      </c>
      <c r="D87" s="395" t="s">
        <v>324</v>
      </c>
      <c r="E87" s="8">
        <v>1</v>
      </c>
      <c r="F87" s="8">
        <v>3</v>
      </c>
      <c r="G87" s="8">
        <v>2</v>
      </c>
      <c r="H87" s="11">
        <v>6</v>
      </c>
      <c r="I87" s="8">
        <v>8</v>
      </c>
      <c r="J87" s="574">
        <v>2</v>
      </c>
      <c r="K87" s="574">
        <v>3</v>
      </c>
      <c r="L87" s="579">
        <v>20</v>
      </c>
      <c r="M87" s="12" t="s">
        <v>1024</v>
      </c>
      <c r="N87" s="8" t="s">
        <v>1024</v>
      </c>
      <c r="O87" s="13" t="s">
        <v>1024</v>
      </c>
      <c r="P87" s="8">
        <v>2</v>
      </c>
      <c r="Q87" s="13">
        <v>0.13</v>
      </c>
      <c r="R87" s="12">
        <v>2450.5</v>
      </c>
      <c r="S87" s="14" t="s">
        <v>1024</v>
      </c>
      <c r="T87" s="8">
        <v>3</v>
      </c>
      <c r="U87" s="13" t="s">
        <v>1024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389"/>
      <c r="AM87" s="20"/>
      <c r="AN87" s="21"/>
      <c r="AO87" s="393"/>
      <c r="AP87" s="22"/>
      <c r="AQ87" s="22"/>
      <c r="AR87" s="22"/>
      <c r="AS87" s="394"/>
    </row>
    <row r="88" spans="1:45" s="60" customFormat="1" ht="24.75" customHeight="1" x14ac:dyDescent="0.35">
      <c r="A88" s="524">
        <f t="shared" si="1"/>
        <v>81</v>
      </c>
      <c r="B88" s="9">
        <v>94</v>
      </c>
      <c r="C88" s="10" t="s">
        <v>367</v>
      </c>
      <c r="D88" s="395" t="s">
        <v>367</v>
      </c>
      <c r="E88" s="8">
        <v>0</v>
      </c>
      <c r="F88" s="8">
        <v>2</v>
      </c>
      <c r="G88" s="8">
        <v>4</v>
      </c>
      <c r="H88" s="11">
        <v>6</v>
      </c>
      <c r="I88" s="8">
        <v>4</v>
      </c>
      <c r="J88" s="574">
        <v>0</v>
      </c>
      <c r="K88" s="574">
        <v>0</v>
      </c>
      <c r="L88" s="574">
        <v>0</v>
      </c>
      <c r="M88" s="12" t="s">
        <v>1024</v>
      </c>
      <c r="N88" s="8">
        <v>6</v>
      </c>
      <c r="O88" s="13">
        <v>0.74</v>
      </c>
      <c r="P88" s="8" t="s">
        <v>1024</v>
      </c>
      <c r="Q88" s="13" t="s">
        <v>1024</v>
      </c>
      <c r="R88" s="12">
        <v>8400</v>
      </c>
      <c r="S88" s="14" t="s">
        <v>1024</v>
      </c>
      <c r="T88" s="8">
        <v>15</v>
      </c>
      <c r="U88" s="13" t="s">
        <v>1024</v>
      </c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389"/>
      <c r="AM88" s="20"/>
      <c r="AN88" s="21"/>
      <c r="AO88" s="393"/>
      <c r="AP88" s="22"/>
      <c r="AQ88" s="22"/>
      <c r="AR88" s="22"/>
      <c r="AS88" s="394"/>
    </row>
    <row r="89" spans="1:45" s="60" customFormat="1" ht="24.75" customHeight="1" x14ac:dyDescent="0.35">
      <c r="A89" s="524">
        <f t="shared" si="1"/>
        <v>82</v>
      </c>
      <c r="B89" s="9">
        <v>160</v>
      </c>
      <c r="C89" s="10" t="s">
        <v>380</v>
      </c>
      <c r="D89" s="395" t="s">
        <v>380</v>
      </c>
      <c r="E89" s="8">
        <v>5</v>
      </c>
      <c r="F89" s="8">
        <v>1</v>
      </c>
      <c r="G89" s="8">
        <v>0</v>
      </c>
      <c r="H89" s="11">
        <v>6</v>
      </c>
      <c r="I89" s="8">
        <v>0</v>
      </c>
      <c r="J89" s="574">
        <v>14</v>
      </c>
      <c r="K89" s="574">
        <v>3</v>
      </c>
      <c r="L89" s="574">
        <v>0</v>
      </c>
      <c r="M89" s="12">
        <v>1310673</v>
      </c>
      <c r="N89" s="8" t="s">
        <v>1024</v>
      </c>
      <c r="O89" s="13" t="s">
        <v>1024</v>
      </c>
      <c r="P89" s="8">
        <v>19</v>
      </c>
      <c r="Q89" s="13">
        <v>3.32</v>
      </c>
      <c r="R89" s="12">
        <v>1319578</v>
      </c>
      <c r="S89" s="14" t="s">
        <v>1024</v>
      </c>
      <c r="T89" s="8" t="s">
        <v>1024</v>
      </c>
      <c r="U89" s="13" t="s">
        <v>1024</v>
      </c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389"/>
      <c r="AM89" s="20"/>
      <c r="AN89" s="21"/>
      <c r="AO89" s="393"/>
      <c r="AP89" s="22"/>
      <c r="AQ89" s="22"/>
      <c r="AR89" s="22"/>
      <c r="AS89" s="394"/>
    </row>
    <row r="90" spans="1:45" s="60" customFormat="1" ht="24.75" customHeight="1" x14ac:dyDescent="0.35">
      <c r="A90" s="524">
        <f t="shared" si="1"/>
        <v>83</v>
      </c>
      <c r="B90" s="9">
        <v>208</v>
      </c>
      <c r="C90" s="10" t="s">
        <v>336</v>
      </c>
      <c r="D90" s="395" t="s">
        <v>336</v>
      </c>
      <c r="E90" s="8">
        <v>0</v>
      </c>
      <c r="F90" s="8">
        <v>0</v>
      </c>
      <c r="G90" s="8">
        <v>6</v>
      </c>
      <c r="H90" s="11">
        <v>6</v>
      </c>
      <c r="I90" s="8">
        <v>5</v>
      </c>
      <c r="J90" s="574">
        <v>0</v>
      </c>
      <c r="K90" s="574">
        <v>0</v>
      </c>
      <c r="L90" s="574">
        <v>0</v>
      </c>
      <c r="M90" s="12" t="s">
        <v>1024</v>
      </c>
      <c r="N90" s="8" t="s">
        <v>1024</v>
      </c>
      <c r="O90" s="13" t="s">
        <v>1024</v>
      </c>
      <c r="P90" s="8" t="s">
        <v>1024</v>
      </c>
      <c r="Q90" s="13" t="s">
        <v>1024</v>
      </c>
      <c r="R90" s="12">
        <v>6480</v>
      </c>
      <c r="S90" s="14" t="s">
        <v>1024</v>
      </c>
      <c r="T90" s="8">
        <v>3</v>
      </c>
      <c r="U90" s="13" t="s">
        <v>1024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389"/>
      <c r="AM90" s="20"/>
      <c r="AN90" s="21"/>
      <c r="AO90" s="393"/>
      <c r="AP90" s="22"/>
      <c r="AQ90" s="22"/>
      <c r="AR90" s="22"/>
      <c r="AS90" s="394"/>
    </row>
    <row r="91" spans="1:45" s="60" customFormat="1" ht="24.75" customHeight="1" x14ac:dyDescent="0.35">
      <c r="A91" s="524">
        <f t="shared" si="1"/>
        <v>84</v>
      </c>
      <c r="B91" s="9">
        <v>228</v>
      </c>
      <c r="C91" s="10" t="s">
        <v>356</v>
      </c>
      <c r="D91" s="395" t="s">
        <v>356</v>
      </c>
      <c r="E91" s="8">
        <v>1</v>
      </c>
      <c r="F91" s="8">
        <v>0</v>
      </c>
      <c r="G91" s="8">
        <v>5</v>
      </c>
      <c r="H91" s="11">
        <v>6</v>
      </c>
      <c r="I91" s="8">
        <v>4</v>
      </c>
      <c r="J91" s="574">
        <v>20</v>
      </c>
      <c r="K91" s="574">
        <v>3</v>
      </c>
      <c r="L91" s="579">
        <v>80</v>
      </c>
      <c r="M91" s="12">
        <v>1429716.4</v>
      </c>
      <c r="N91" s="8" t="s">
        <v>1024</v>
      </c>
      <c r="O91" s="13" t="s">
        <v>1024</v>
      </c>
      <c r="P91" s="8" t="s">
        <v>1024</v>
      </c>
      <c r="Q91" s="13" t="s">
        <v>1024</v>
      </c>
      <c r="R91" s="12">
        <v>1542192.4</v>
      </c>
      <c r="S91" s="14">
        <v>1</v>
      </c>
      <c r="T91" s="8">
        <v>15</v>
      </c>
      <c r="U91" s="13" t="s">
        <v>1024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389"/>
      <c r="AM91" s="20"/>
      <c r="AN91" s="21"/>
      <c r="AO91" s="393"/>
      <c r="AP91" s="22"/>
      <c r="AQ91" s="22"/>
      <c r="AR91" s="22"/>
      <c r="AS91" s="394"/>
    </row>
    <row r="92" spans="1:45" s="60" customFormat="1" ht="24.75" customHeight="1" x14ac:dyDescent="0.35">
      <c r="A92" s="524">
        <f t="shared" si="1"/>
        <v>85</v>
      </c>
      <c r="B92" s="9">
        <v>109</v>
      </c>
      <c r="C92" s="10" t="s">
        <v>374</v>
      </c>
      <c r="D92" s="395" t="s">
        <v>374</v>
      </c>
      <c r="E92" s="8">
        <v>0</v>
      </c>
      <c r="F92" s="8">
        <v>0</v>
      </c>
      <c r="G92" s="8">
        <v>6</v>
      </c>
      <c r="H92" s="11">
        <v>6</v>
      </c>
      <c r="I92" s="8">
        <v>6</v>
      </c>
      <c r="J92" s="574">
        <v>0</v>
      </c>
      <c r="K92" s="574">
        <v>0</v>
      </c>
      <c r="L92" s="574">
        <v>0</v>
      </c>
      <c r="M92" s="12" t="s">
        <v>1024</v>
      </c>
      <c r="N92" s="8" t="s">
        <v>1024</v>
      </c>
      <c r="O92" s="13" t="s">
        <v>1024</v>
      </c>
      <c r="P92" s="8" t="s">
        <v>1024</v>
      </c>
      <c r="Q92" s="13" t="s">
        <v>1024</v>
      </c>
      <c r="R92" s="12">
        <v>300</v>
      </c>
      <c r="S92" s="14">
        <v>1</v>
      </c>
      <c r="T92" s="8">
        <v>36</v>
      </c>
      <c r="U92" s="13" t="s">
        <v>1024</v>
      </c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89"/>
      <c r="AM92" s="20"/>
      <c r="AN92" s="21"/>
      <c r="AO92" s="393"/>
      <c r="AP92" s="22"/>
      <c r="AQ92" s="22"/>
      <c r="AR92" s="22"/>
      <c r="AS92" s="394"/>
    </row>
    <row r="93" spans="1:45" s="60" customFormat="1" ht="24.75" customHeight="1" x14ac:dyDescent="0.35">
      <c r="A93" s="524">
        <f t="shared" si="1"/>
        <v>86</v>
      </c>
      <c r="B93" s="9">
        <v>190</v>
      </c>
      <c r="C93" s="10" t="s">
        <v>352</v>
      </c>
      <c r="D93" s="395" t="s">
        <v>352</v>
      </c>
      <c r="E93" s="8">
        <v>1</v>
      </c>
      <c r="F93" s="8">
        <v>1</v>
      </c>
      <c r="G93" s="8">
        <v>4</v>
      </c>
      <c r="H93" s="11">
        <v>6</v>
      </c>
      <c r="I93" s="8">
        <v>7</v>
      </c>
      <c r="J93" s="574">
        <v>3</v>
      </c>
      <c r="K93" s="574">
        <v>2</v>
      </c>
      <c r="L93" s="579">
        <v>36</v>
      </c>
      <c r="M93" s="12">
        <v>65747</v>
      </c>
      <c r="N93" s="8">
        <v>2</v>
      </c>
      <c r="O93" s="13">
        <v>0.63</v>
      </c>
      <c r="P93" s="8" t="s">
        <v>1024</v>
      </c>
      <c r="Q93" s="13" t="s">
        <v>1024</v>
      </c>
      <c r="R93" s="12">
        <v>103547</v>
      </c>
      <c r="S93" s="14">
        <v>4</v>
      </c>
      <c r="T93" s="8">
        <v>10</v>
      </c>
      <c r="U93" s="13" t="s">
        <v>1024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389"/>
      <c r="AM93" s="20"/>
      <c r="AN93" s="21"/>
      <c r="AO93" s="393"/>
      <c r="AP93" s="22"/>
      <c r="AQ93" s="22"/>
      <c r="AR93" s="22"/>
      <c r="AS93" s="394"/>
    </row>
    <row r="94" spans="1:45" s="60" customFormat="1" ht="24.75" customHeight="1" x14ac:dyDescent="0.35">
      <c r="A94" s="524">
        <f t="shared" si="1"/>
        <v>87</v>
      </c>
      <c r="B94" s="9">
        <v>210</v>
      </c>
      <c r="C94" s="10" t="s">
        <v>536</v>
      </c>
      <c r="D94" s="395" t="s">
        <v>536</v>
      </c>
      <c r="E94" s="8">
        <v>0</v>
      </c>
      <c r="F94" s="8">
        <v>1</v>
      </c>
      <c r="G94" s="8">
        <v>5</v>
      </c>
      <c r="H94" s="11">
        <v>6</v>
      </c>
      <c r="I94" s="8">
        <v>7</v>
      </c>
      <c r="J94" s="574">
        <v>0</v>
      </c>
      <c r="K94" s="574">
        <v>0</v>
      </c>
      <c r="L94" s="574">
        <v>0</v>
      </c>
      <c r="M94" s="12" t="s">
        <v>1024</v>
      </c>
      <c r="N94" s="8" t="s">
        <v>1024</v>
      </c>
      <c r="O94" s="13" t="s">
        <v>1024</v>
      </c>
      <c r="P94" s="8">
        <v>13</v>
      </c>
      <c r="Q94" s="13">
        <v>0.32</v>
      </c>
      <c r="R94" s="12">
        <v>3000</v>
      </c>
      <c r="S94" s="14" t="s">
        <v>1024</v>
      </c>
      <c r="T94" s="8">
        <v>5</v>
      </c>
      <c r="U94" s="13">
        <v>8.3099999999999987</v>
      </c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389"/>
      <c r="AM94" s="20"/>
      <c r="AN94" s="21"/>
      <c r="AO94" s="393"/>
      <c r="AP94" s="22"/>
      <c r="AQ94" s="22"/>
      <c r="AR94" s="22"/>
      <c r="AS94" s="394"/>
    </row>
    <row r="95" spans="1:45" s="60" customFormat="1" ht="24.75" customHeight="1" x14ac:dyDescent="0.35">
      <c r="A95" s="524">
        <f t="shared" si="1"/>
        <v>88</v>
      </c>
      <c r="B95" s="9">
        <v>215</v>
      </c>
      <c r="C95" s="10" t="s">
        <v>355</v>
      </c>
      <c r="D95" s="395" t="s">
        <v>355</v>
      </c>
      <c r="E95" s="8">
        <v>0</v>
      </c>
      <c r="F95" s="8">
        <v>3</v>
      </c>
      <c r="G95" s="8">
        <v>3</v>
      </c>
      <c r="H95" s="11">
        <v>6</v>
      </c>
      <c r="I95" s="8">
        <v>5</v>
      </c>
      <c r="J95" s="574">
        <v>0</v>
      </c>
      <c r="K95" s="574">
        <v>0</v>
      </c>
      <c r="L95" s="574">
        <v>0</v>
      </c>
      <c r="M95" s="12" t="s">
        <v>1024</v>
      </c>
      <c r="N95" s="8" t="s">
        <v>1024</v>
      </c>
      <c r="O95" s="13" t="s">
        <v>1024</v>
      </c>
      <c r="P95" s="8">
        <v>17</v>
      </c>
      <c r="Q95" s="13">
        <v>1.2070000000000001</v>
      </c>
      <c r="R95" s="12">
        <v>73850</v>
      </c>
      <c r="S95" s="14" t="s">
        <v>1024</v>
      </c>
      <c r="T95" s="8">
        <v>4</v>
      </c>
      <c r="U95" s="13" t="s">
        <v>1024</v>
      </c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389"/>
      <c r="AM95" s="20"/>
      <c r="AN95" s="21"/>
      <c r="AO95" s="393"/>
      <c r="AP95" s="22"/>
      <c r="AQ95" s="22"/>
      <c r="AR95" s="22"/>
      <c r="AS95" s="394"/>
    </row>
    <row r="96" spans="1:45" s="60" customFormat="1" ht="24.75" customHeight="1" x14ac:dyDescent="0.35">
      <c r="A96" s="524">
        <f t="shared" si="1"/>
        <v>89</v>
      </c>
      <c r="B96" s="9">
        <v>39</v>
      </c>
      <c r="C96" s="396" t="s">
        <v>459</v>
      </c>
      <c r="D96" s="395" t="s">
        <v>459</v>
      </c>
      <c r="E96" s="8">
        <v>3</v>
      </c>
      <c r="F96" s="8">
        <v>1</v>
      </c>
      <c r="G96" s="8">
        <v>2</v>
      </c>
      <c r="H96" s="11">
        <v>6</v>
      </c>
      <c r="I96" s="8">
        <v>1</v>
      </c>
      <c r="J96" s="574">
        <v>4</v>
      </c>
      <c r="K96" s="574">
        <v>2</v>
      </c>
      <c r="L96" s="574">
        <v>0</v>
      </c>
      <c r="M96" s="12">
        <v>276388.44</v>
      </c>
      <c r="N96" s="8" t="s">
        <v>1024</v>
      </c>
      <c r="O96" s="13" t="s">
        <v>1024</v>
      </c>
      <c r="P96" s="8">
        <v>6</v>
      </c>
      <c r="Q96" s="13">
        <v>0.51</v>
      </c>
      <c r="R96" s="12">
        <v>287138.44</v>
      </c>
      <c r="S96" s="14" t="s">
        <v>1024</v>
      </c>
      <c r="T96" s="8">
        <v>1</v>
      </c>
      <c r="U96" s="13" t="s">
        <v>1024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389"/>
      <c r="AM96" s="20"/>
      <c r="AN96" s="21"/>
      <c r="AO96" s="393"/>
      <c r="AP96" s="22"/>
      <c r="AQ96" s="22"/>
      <c r="AR96" s="22"/>
      <c r="AS96" s="394"/>
    </row>
    <row r="97" spans="1:45" s="60" customFormat="1" ht="24.75" customHeight="1" x14ac:dyDescent="0.35">
      <c r="A97" s="524">
        <f t="shared" si="1"/>
        <v>90</v>
      </c>
      <c r="B97" s="9">
        <v>83</v>
      </c>
      <c r="C97" s="10" t="s">
        <v>481</v>
      </c>
      <c r="D97" s="395" t="s">
        <v>481</v>
      </c>
      <c r="E97" s="8">
        <v>4</v>
      </c>
      <c r="F97" s="8">
        <v>1</v>
      </c>
      <c r="G97" s="8">
        <v>0</v>
      </c>
      <c r="H97" s="11">
        <v>5</v>
      </c>
      <c r="I97" s="8">
        <v>0</v>
      </c>
      <c r="J97" s="574">
        <v>18</v>
      </c>
      <c r="K97" s="574">
        <v>0</v>
      </c>
      <c r="L97" s="579">
        <v>44</v>
      </c>
      <c r="M97" s="12">
        <v>1831251</v>
      </c>
      <c r="N97" s="8" t="s">
        <v>1024</v>
      </c>
      <c r="O97" s="13" t="s">
        <v>1024</v>
      </c>
      <c r="P97" s="8">
        <v>40</v>
      </c>
      <c r="Q97" s="13">
        <v>0.44</v>
      </c>
      <c r="R97" s="12">
        <v>1834771</v>
      </c>
      <c r="S97" s="14" t="s">
        <v>1024</v>
      </c>
      <c r="T97" s="8" t="s">
        <v>1024</v>
      </c>
      <c r="U97" s="13" t="s">
        <v>1024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389"/>
      <c r="AM97" s="20"/>
      <c r="AN97" s="21"/>
      <c r="AO97" s="393"/>
      <c r="AP97" s="22"/>
      <c r="AQ97" s="22"/>
      <c r="AR97" s="22"/>
      <c r="AS97" s="394"/>
    </row>
    <row r="98" spans="1:45" s="60" customFormat="1" ht="24.75" customHeight="1" x14ac:dyDescent="0.35">
      <c r="A98" s="524">
        <f t="shared" si="1"/>
        <v>91</v>
      </c>
      <c r="B98" s="9">
        <v>93</v>
      </c>
      <c r="C98" s="10" t="s">
        <v>327</v>
      </c>
      <c r="D98" s="395" t="s">
        <v>327</v>
      </c>
      <c r="E98" s="8">
        <v>2</v>
      </c>
      <c r="F98" s="8">
        <v>3</v>
      </c>
      <c r="G98" s="8">
        <v>0</v>
      </c>
      <c r="H98" s="11">
        <v>5</v>
      </c>
      <c r="I98" s="8">
        <v>0</v>
      </c>
      <c r="J98" s="574">
        <v>6</v>
      </c>
      <c r="K98" s="574">
        <v>0</v>
      </c>
      <c r="L98" s="579">
        <v>40</v>
      </c>
      <c r="M98" s="12">
        <v>416289.73</v>
      </c>
      <c r="N98" s="8" t="s">
        <v>1024</v>
      </c>
      <c r="O98" s="13" t="s">
        <v>1024</v>
      </c>
      <c r="P98" s="8">
        <v>68</v>
      </c>
      <c r="Q98" s="13">
        <v>0.24</v>
      </c>
      <c r="R98" s="12">
        <v>418077.73</v>
      </c>
      <c r="S98" s="14" t="s">
        <v>1024</v>
      </c>
      <c r="T98" s="8" t="s">
        <v>1024</v>
      </c>
      <c r="U98" s="13" t="s">
        <v>1024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389"/>
      <c r="AM98" s="20"/>
      <c r="AN98" s="21"/>
      <c r="AO98" s="393"/>
      <c r="AP98" s="22"/>
      <c r="AQ98" s="22"/>
      <c r="AR98" s="22"/>
      <c r="AS98" s="394"/>
    </row>
    <row r="99" spans="1:45" s="60" customFormat="1" ht="24.75" customHeight="1" x14ac:dyDescent="0.35">
      <c r="A99" s="524">
        <f t="shared" si="1"/>
        <v>92</v>
      </c>
      <c r="B99" s="9">
        <v>136</v>
      </c>
      <c r="C99" s="10" t="s">
        <v>410</v>
      </c>
      <c r="D99" s="395" t="s">
        <v>410</v>
      </c>
      <c r="E99" s="8">
        <v>3</v>
      </c>
      <c r="F99" s="8">
        <v>0</v>
      </c>
      <c r="G99" s="8">
        <v>2</v>
      </c>
      <c r="H99" s="11">
        <v>5</v>
      </c>
      <c r="I99" s="8">
        <v>2</v>
      </c>
      <c r="J99" s="574">
        <v>11</v>
      </c>
      <c r="K99" s="574">
        <v>1</v>
      </c>
      <c r="L99" s="579">
        <v>67</v>
      </c>
      <c r="M99" s="12" t="s">
        <v>1024</v>
      </c>
      <c r="N99" s="8" t="s">
        <v>1024</v>
      </c>
      <c r="O99" s="13" t="s">
        <v>1024</v>
      </c>
      <c r="P99" s="8" t="s">
        <v>1024</v>
      </c>
      <c r="Q99" s="13" t="s">
        <v>1024</v>
      </c>
      <c r="R99" s="12" t="s">
        <v>1024</v>
      </c>
      <c r="S99" s="14" t="s">
        <v>1024</v>
      </c>
      <c r="T99" s="8" t="s">
        <v>1024</v>
      </c>
      <c r="U99" s="13" t="s">
        <v>1024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389"/>
      <c r="AM99" s="20"/>
      <c r="AN99" s="21"/>
      <c r="AO99" s="393"/>
      <c r="AP99" s="22"/>
      <c r="AQ99" s="22"/>
      <c r="AR99" s="22"/>
      <c r="AS99" s="394"/>
    </row>
    <row r="100" spans="1:45" s="60" customFormat="1" ht="24.75" customHeight="1" x14ac:dyDescent="0.35">
      <c r="A100" s="524">
        <f t="shared" si="1"/>
        <v>93</v>
      </c>
      <c r="B100" s="9">
        <v>150</v>
      </c>
      <c r="C100" s="10" t="s">
        <v>412</v>
      </c>
      <c r="D100" s="395" t="s">
        <v>412</v>
      </c>
      <c r="E100" s="8">
        <v>0</v>
      </c>
      <c r="F100" s="8">
        <v>1</v>
      </c>
      <c r="G100" s="8">
        <v>4</v>
      </c>
      <c r="H100" s="11">
        <v>5</v>
      </c>
      <c r="I100" s="8">
        <v>14</v>
      </c>
      <c r="J100" s="574">
        <v>0</v>
      </c>
      <c r="K100" s="574">
        <v>0</v>
      </c>
      <c r="L100" s="574">
        <v>0</v>
      </c>
      <c r="M100" s="12" t="s">
        <v>1024</v>
      </c>
      <c r="N100" s="8" t="s">
        <v>1024</v>
      </c>
      <c r="O100" s="13" t="s">
        <v>1024</v>
      </c>
      <c r="P100" s="8" t="s">
        <v>1024</v>
      </c>
      <c r="Q100" s="13" t="s">
        <v>1024</v>
      </c>
      <c r="R100" s="12" t="s">
        <v>1024</v>
      </c>
      <c r="S100" s="14" t="s">
        <v>1024</v>
      </c>
      <c r="T100" s="8" t="s">
        <v>1024</v>
      </c>
      <c r="U100" s="13">
        <v>372</v>
      </c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389"/>
      <c r="AM100" s="20"/>
      <c r="AN100" s="21"/>
      <c r="AO100" s="393"/>
      <c r="AP100" s="22"/>
      <c r="AQ100" s="22"/>
      <c r="AR100" s="22"/>
      <c r="AS100" s="394"/>
    </row>
    <row r="101" spans="1:45" s="60" customFormat="1" ht="24.75" customHeight="1" x14ac:dyDescent="0.35">
      <c r="A101" s="524">
        <f t="shared" si="1"/>
        <v>94</v>
      </c>
      <c r="B101" s="9">
        <v>152</v>
      </c>
      <c r="C101" s="10" t="s">
        <v>329</v>
      </c>
      <c r="D101" s="395" t="s">
        <v>329</v>
      </c>
      <c r="E101" s="8">
        <v>5</v>
      </c>
      <c r="F101" s="8">
        <v>0</v>
      </c>
      <c r="G101" s="8">
        <v>0</v>
      </c>
      <c r="H101" s="11">
        <v>5</v>
      </c>
      <c r="I101" s="8">
        <v>0</v>
      </c>
      <c r="J101" s="574">
        <v>22</v>
      </c>
      <c r="K101" s="574">
        <v>3</v>
      </c>
      <c r="L101" s="579">
        <v>10.199999999999989</v>
      </c>
      <c r="M101" s="12">
        <v>2722263.1500000004</v>
      </c>
      <c r="N101" s="8" t="s">
        <v>1024</v>
      </c>
      <c r="O101" s="13" t="s">
        <v>1024</v>
      </c>
      <c r="P101" s="8" t="s">
        <v>1024</v>
      </c>
      <c r="Q101" s="13" t="s">
        <v>1024</v>
      </c>
      <c r="R101" s="12">
        <v>2722263.1500000004</v>
      </c>
      <c r="S101" s="14" t="s">
        <v>1024</v>
      </c>
      <c r="T101" s="8" t="s">
        <v>1024</v>
      </c>
      <c r="U101" s="13" t="s">
        <v>1024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389"/>
      <c r="AM101" s="20"/>
      <c r="AN101" s="21"/>
      <c r="AO101" s="393"/>
      <c r="AP101" s="22"/>
      <c r="AQ101" s="22"/>
      <c r="AR101" s="22"/>
      <c r="AS101" s="394"/>
    </row>
    <row r="102" spans="1:45" s="60" customFormat="1" ht="24.75" customHeight="1" x14ac:dyDescent="0.35">
      <c r="A102" s="524">
        <f t="shared" si="1"/>
        <v>95</v>
      </c>
      <c r="B102" s="9">
        <v>183</v>
      </c>
      <c r="C102" s="10" t="s">
        <v>383</v>
      </c>
      <c r="D102" s="395" t="s">
        <v>383</v>
      </c>
      <c r="E102" s="8">
        <v>0</v>
      </c>
      <c r="F102" s="8">
        <v>3</v>
      </c>
      <c r="G102" s="8">
        <v>2</v>
      </c>
      <c r="H102" s="11">
        <v>5</v>
      </c>
      <c r="I102" s="8">
        <v>7</v>
      </c>
      <c r="J102" s="574">
        <v>0</v>
      </c>
      <c r="K102" s="574">
        <v>0</v>
      </c>
      <c r="L102" s="574">
        <v>0</v>
      </c>
      <c r="M102" s="12" t="s">
        <v>1024</v>
      </c>
      <c r="N102" s="8" t="s">
        <v>1024</v>
      </c>
      <c r="O102" s="13" t="s">
        <v>1024</v>
      </c>
      <c r="P102" s="8">
        <v>8</v>
      </c>
      <c r="Q102" s="13">
        <v>0.26</v>
      </c>
      <c r="R102" s="12">
        <v>5950</v>
      </c>
      <c r="S102" s="14">
        <v>35</v>
      </c>
      <c r="T102" s="8">
        <v>15</v>
      </c>
      <c r="U102" s="13" t="s">
        <v>1024</v>
      </c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89"/>
      <c r="AM102" s="20"/>
      <c r="AN102" s="21"/>
      <c r="AO102" s="393"/>
      <c r="AP102" s="22"/>
      <c r="AQ102" s="22"/>
      <c r="AR102" s="22"/>
      <c r="AS102" s="394"/>
    </row>
    <row r="103" spans="1:45" s="60" customFormat="1" ht="24.75" customHeight="1" x14ac:dyDescent="0.35">
      <c r="A103" s="524">
        <f t="shared" si="1"/>
        <v>96</v>
      </c>
      <c r="B103" s="9">
        <v>193</v>
      </c>
      <c r="C103" s="10" t="s">
        <v>421</v>
      </c>
      <c r="D103" s="395" t="s">
        <v>421</v>
      </c>
      <c r="E103" s="8">
        <v>4</v>
      </c>
      <c r="F103" s="8">
        <v>1</v>
      </c>
      <c r="G103" s="8">
        <v>0</v>
      </c>
      <c r="H103" s="11">
        <v>5</v>
      </c>
      <c r="I103" s="8">
        <v>4</v>
      </c>
      <c r="J103" s="574">
        <v>12</v>
      </c>
      <c r="K103" s="574">
        <v>0</v>
      </c>
      <c r="L103" s="579">
        <v>96</v>
      </c>
      <c r="M103" s="12">
        <v>788450</v>
      </c>
      <c r="N103" s="8">
        <v>68</v>
      </c>
      <c r="O103" s="13">
        <v>1.1000000000000001</v>
      </c>
      <c r="P103" s="8" t="s">
        <v>1024</v>
      </c>
      <c r="Q103" s="13" t="s">
        <v>1024</v>
      </c>
      <c r="R103" s="12">
        <v>800800</v>
      </c>
      <c r="S103" s="14" t="s">
        <v>1024</v>
      </c>
      <c r="T103" s="8" t="s">
        <v>1024</v>
      </c>
      <c r="U103" s="13" t="s">
        <v>1024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389"/>
      <c r="AM103" s="20"/>
      <c r="AN103" s="21"/>
      <c r="AO103" s="393"/>
      <c r="AP103" s="22"/>
      <c r="AQ103" s="22"/>
      <c r="AR103" s="22"/>
      <c r="AS103" s="394"/>
    </row>
    <row r="104" spans="1:45" s="60" customFormat="1" ht="24.75" customHeight="1" x14ac:dyDescent="0.35">
      <c r="A104" s="524">
        <f t="shared" si="1"/>
        <v>97</v>
      </c>
      <c r="B104" s="9">
        <v>149</v>
      </c>
      <c r="C104" s="10" t="s">
        <v>411</v>
      </c>
      <c r="D104" s="395" t="s">
        <v>411</v>
      </c>
      <c r="E104" s="8">
        <v>0</v>
      </c>
      <c r="F104" s="8">
        <v>1</v>
      </c>
      <c r="G104" s="8">
        <v>4</v>
      </c>
      <c r="H104" s="11">
        <v>5</v>
      </c>
      <c r="I104" s="8">
        <v>5</v>
      </c>
      <c r="J104" s="574">
        <v>0</v>
      </c>
      <c r="K104" s="574">
        <v>0</v>
      </c>
      <c r="L104" s="574">
        <v>0</v>
      </c>
      <c r="M104" s="12" t="s">
        <v>1024</v>
      </c>
      <c r="N104" s="8" t="s">
        <v>1024</v>
      </c>
      <c r="O104" s="13" t="s">
        <v>1024</v>
      </c>
      <c r="P104" s="8" t="s">
        <v>1024</v>
      </c>
      <c r="Q104" s="13" t="s">
        <v>1024</v>
      </c>
      <c r="R104" s="12">
        <v>2500</v>
      </c>
      <c r="S104" s="14" t="s">
        <v>1024</v>
      </c>
      <c r="T104" s="8">
        <v>2</v>
      </c>
      <c r="U104" s="13" t="s">
        <v>1024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389"/>
      <c r="AM104" s="20"/>
      <c r="AN104" s="21"/>
      <c r="AO104" s="393"/>
      <c r="AP104" s="22"/>
      <c r="AQ104" s="22"/>
      <c r="AR104" s="22"/>
      <c r="AS104" s="394"/>
    </row>
    <row r="105" spans="1:45" s="60" customFormat="1" ht="24.75" customHeight="1" x14ac:dyDescent="0.35">
      <c r="A105" s="524">
        <f t="shared" si="1"/>
        <v>98</v>
      </c>
      <c r="B105" s="9">
        <v>168</v>
      </c>
      <c r="C105" s="10" t="s">
        <v>416</v>
      </c>
      <c r="D105" s="395" t="s">
        <v>416</v>
      </c>
      <c r="E105" s="8">
        <v>4</v>
      </c>
      <c r="F105" s="8">
        <v>1</v>
      </c>
      <c r="G105" s="8">
        <v>0</v>
      </c>
      <c r="H105" s="11">
        <v>5</v>
      </c>
      <c r="I105" s="8">
        <v>5</v>
      </c>
      <c r="J105" s="574">
        <v>29</v>
      </c>
      <c r="K105" s="574">
        <v>1</v>
      </c>
      <c r="L105" s="579">
        <v>19</v>
      </c>
      <c r="M105" s="12">
        <v>1999385.02</v>
      </c>
      <c r="N105" s="8" t="s">
        <v>1024</v>
      </c>
      <c r="O105" s="13" t="s">
        <v>1024</v>
      </c>
      <c r="P105" s="8">
        <v>94</v>
      </c>
      <c r="Q105" s="13">
        <v>2.3690000000000002</v>
      </c>
      <c r="R105" s="12">
        <v>2008197.7</v>
      </c>
      <c r="S105" s="14" t="s">
        <v>1024</v>
      </c>
      <c r="T105" s="8" t="s">
        <v>1024</v>
      </c>
      <c r="U105" s="13" t="s">
        <v>1024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389"/>
      <c r="AM105" s="20"/>
      <c r="AN105" s="21"/>
      <c r="AO105" s="393"/>
      <c r="AP105" s="22"/>
      <c r="AQ105" s="22"/>
      <c r="AR105" s="22"/>
      <c r="AS105" s="394"/>
    </row>
    <row r="106" spans="1:45" s="60" customFormat="1" ht="24.75" customHeight="1" x14ac:dyDescent="0.35">
      <c r="A106" s="524">
        <f t="shared" si="1"/>
        <v>99</v>
      </c>
      <c r="B106" s="9">
        <v>178</v>
      </c>
      <c r="C106" s="10" t="s">
        <v>351</v>
      </c>
      <c r="D106" s="395" t="s">
        <v>351</v>
      </c>
      <c r="E106" s="8">
        <v>2</v>
      </c>
      <c r="F106" s="8">
        <v>3</v>
      </c>
      <c r="G106" s="8">
        <v>0</v>
      </c>
      <c r="H106" s="11">
        <v>5</v>
      </c>
      <c r="I106" s="8">
        <v>0</v>
      </c>
      <c r="J106" s="574">
        <v>3</v>
      </c>
      <c r="K106" s="574">
        <v>0</v>
      </c>
      <c r="L106" s="579">
        <v>96</v>
      </c>
      <c r="M106" s="12">
        <v>373417</v>
      </c>
      <c r="N106" s="8" t="s">
        <v>1024</v>
      </c>
      <c r="O106" s="13" t="s">
        <v>1024</v>
      </c>
      <c r="P106" s="8">
        <v>64</v>
      </c>
      <c r="Q106" s="13">
        <v>0.92999999999999994</v>
      </c>
      <c r="R106" s="12">
        <v>376596.4</v>
      </c>
      <c r="S106" s="14" t="s">
        <v>1024</v>
      </c>
      <c r="T106" s="8" t="s">
        <v>1024</v>
      </c>
      <c r="U106" s="13" t="s">
        <v>1024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389"/>
      <c r="AM106" s="20"/>
      <c r="AN106" s="21"/>
      <c r="AO106" s="393"/>
      <c r="AP106" s="22"/>
      <c r="AQ106" s="22"/>
      <c r="AR106" s="22"/>
      <c r="AS106" s="394"/>
    </row>
    <row r="107" spans="1:45" s="60" customFormat="1" ht="24.75" customHeight="1" x14ac:dyDescent="0.35">
      <c r="A107" s="524">
        <f t="shared" si="1"/>
        <v>100</v>
      </c>
      <c r="B107" s="9">
        <v>302</v>
      </c>
      <c r="C107" s="10" t="s">
        <v>396</v>
      </c>
      <c r="D107" s="395" t="s">
        <v>396</v>
      </c>
      <c r="E107" s="8">
        <v>0</v>
      </c>
      <c r="F107" s="8">
        <v>0</v>
      </c>
      <c r="G107" s="8">
        <v>5</v>
      </c>
      <c r="H107" s="11">
        <v>5</v>
      </c>
      <c r="I107" s="8">
        <v>4</v>
      </c>
      <c r="J107" s="574">
        <v>0</v>
      </c>
      <c r="K107" s="574">
        <v>0</v>
      </c>
      <c r="L107" s="574">
        <v>0</v>
      </c>
      <c r="M107" s="12" t="s">
        <v>1024</v>
      </c>
      <c r="N107" s="8" t="s">
        <v>1024</v>
      </c>
      <c r="O107" s="13" t="s">
        <v>1024</v>
      </c>
      <c r="P107" s="8" t="s">
        <v>1024</v>
      </c>
      <c r="Q107" s="13" t="s">
        <v>1024</v>
      </c>
      <c r="R107" s="12">
        <v>4300</v>
      </c>
      <c r="S107" s="14">
        <v>12</v>
      </c>
      <c r="T107" s="8">
        <v>2</v>
      </c>
      <c r="U107" s="13" t="s">
        <v>1024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389"/>
      <c r="AM107" s="20"/>
      <c r="AN107" s="21"/>
      <c r="AO107" s="393"/>
      <c r="AP107" s="22"/>
      <c r="AQ107" s="22"/>
      <c r="AR107" s="22"/>
      <c r="AS107" s="394"/>
    </row>
    <row r="108" spans="1:45" s="60" customFormat="1" ht="24.75" customHeight="1" x14ac:dyDescent="0.35">
      <c r="A108" s="524">
        <f t="shared" si="1"/>
        <v>101</v>
      </c>
      <c r="B108" s="9">
        <v>161</v>
      </c>
      <c r="C108" s="10" t="s">
        <v>414</v>
      </c>
      <c r="D108" s="395" t="s">
        <v>415</v>
      </c>
      <c r="E108" s="8">
        <v>3</v>
      </c>
      <c r="F108" s="8">
        <v>2</v>
      </c>
      <c r="G108" s="8">
        <v>0</v>
      </c>
      <c r="H108" s="11">
        <v>5</v>
      </c>
      <c r="I108" s="8">
        <v>0</v>
      </c>
      <c r="J108" s="574">
        <v>74</v>
      </c>
      <c r="K108" s="574">
        <v>3</v>
      </c>
      <c r="L108" s="579">
        <v>52</v>
      </c>
      <c r="M108" s="12">
        <v>5183217.88</v>
      </c>
      <c r="N108" s="8" t="s">
        <v>1024</v>
      </c>
      <c r="O108" s="13" t="s">
        <v>1024</v>
      </c>
      <c r="P108" s="8">
        <v>120</v>
      </c>
      <c r="Q108" s="13">
        <v>4.93</v>
      </c>
      <c r="R108" s="12">
        <v>5281817.88</v>
      </c>
      <c r="S108" s="14" t="s">
        <v>1024</v>
      </c>
      <c r="T108" s="8" t="s">
        <v>1024</v>
      </c>
      <c r="U108" s="13" t="s">
        <v>1024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389"/>
      <c r="AM108" s="20"/>
      <c r="AN108" s="21"/>
      <c r="AO108" s="393"/>
      <c r="AP108" s="22"/>
      <c r="AQ108" s="22"/>
      <c r="AR108" s="22"/>
      <c r="AS108" s="394"/>
    </row>
    <row r="109" spans="1:45" s="60" customFormat="1" ht="24.75" customHeight="1" x14ac:dyDescent="0.35">
      <c r="A109" s="524">
        <f t="shared" si="1"/>
        <v>102</v>
      </c>
      <c r="B109" s="9">
        <v>132</v>
      </c>
      <c r="C109" s="10" t="s">
        <v>347</v>
      </c>
      <c r="D109" s="395" t="s">
        <v>347</v>
      </c>
      <c r="E109" s="8">
        <v>4</v>
      </c>
      <c r="F109" s="8">
        <v>0</v>
      </c>
      <c r="G109" s="8">
        <v>0</v>
      </c>
      <c r="H109" s="11">
        <v>4</v>
      </c>
      <c r="I109" s="8">
        <v>0</v>
      </c>
      <c r="J109" s="574">
        <v>72</v>
      </c>
      <c r="K109" s="574">
        <v>3</v>
      </c>
      <c r="L109" s="579">
        <v>8</v>
      </c>
      <c r="M109" s="12">
        <v>1757288.665</v>
      </c>
      <c r="N109" s="8" t="s">
        <v>1024</v>
      </c>
      <c r="O109" s="13" t="s">
        <v>1024</v>
      </c>
      <c r="P109" s="8" t="s">
        <v>1024</v>
      </c>
      <c r="Q109" s="13" t="s">
        <v>1024</v>
      </c>
      <c r="R109" s="12">
        <v>1757288.665</v>
      </c>
      <c r="S109" s="14" t="s">
        <v>1024</v>
      </c>
      <c r="T109" s="8" t="s">
        <v>1024</v>
      </c>
      <c r="U109" s="13" t="s">
        <v>1024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389"/>
      <c r="AM109" s="20"/>
      <c r="AN109" s="21"/>
      <c r="AO109" s="393"/>
      <c r="AP109" s="22"/>
      <c r="AQ109" s="22"/>
      <c r="AR109" s="22"/>
      <c r="AS109" s="394"/>
    </row>
    <row r="110" spans="1:45" s="60" customFormat="1" ht="24.75" customHeight="1" x14ac:dyDescent="0.35">
      <c r="A110" s="524">
        <f t="shared" si="1"/>
        <v>103</v>
      </c>
      <c r="B110" s="9">
        <v>156</v>
      </c>
      <c r="C110" s="10" t="s">
        <v>413</v>
      </c>
      <c r="D110" s="395" t="s">
        <v>413</v>
      </c>
      <c r="E110" s="8">
        <v>3</v>
      </c>
      <c r="F110" s="8">
        <v>1</v>
      </c>
      <c r="G110" s="8">
        <v>0</v>
      </c>
      <c r="H110" s="11">
        <v>4</v>
      </c>
      <c r="I110" s="8">
        <v>0</v>
      </c>
      <c r="J110" s="574">
        <v>12</v>
      </c>
      <c r="K110" s="574">
        <v>2</v>
      </c>
      <c r="L110" s="579">
        <v>87</v>
      </c>
      <c r="M110" s="12">
        <v>942991.53</v>
      </c>
      <c r="N110" s="8" t="s">
        <v>1024</v>
      </c>
      <c r="O110" s="13" t="s">
        <v>1024</v>
      </c>
      <c r="P110" s="8">
        <v>32</v>
      </c>
      <c r="Q110" s="13">
        <v>0.39</v>
      </c>
      <c r="R110" s="12">
        <v>947795.53</v>
      </c>
      <c r="S110" s="14" t="s">
        <v>1024</v>
      </c>
      <c r="T110" s="8" t="s">
        <v>1024</v>
      </c>
      <c r="U110" s="13" t="s">
        <v>1024</v>
      </c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389"/>
      <c r="AM110" s="20"/>
      <c r="AN110" s="21"/>
      <c r="AO110" s="393"/>
      <c r="AP110" s="22"/>
      <c r="AQ110" s="22"/>
      <c r="AR110" s="22"/>
      <c r="AS110" s="394"/>
    </row>
    <row r="111" spans="1:45" s="60" customFormat="1" ht="24.75" customHeight="1" x14ac:dyDescent="0.35">
      <c r="A111" s="524">
        <f t="shared" si="1"/>
        <v>104</v>
      </c>
      <c r="B111" s="9">
        <v>50</v>
      </c>
      <c r="C111" s="396" t="s">
        <v>361</v>
      </c>
      <c r="D111" s="395" t="s">
        <v>361</v>
      </c>
      <c r="E111" s="8">
        <v>0</v>
      </c>
      <c r="F111" s="8">
        <v>2</v>
      </c>
      <c r="G111" s="8">
        <v>2</v>
      </c>
      <c r="H111" s="11">
        <v>4</v>
      </c>
      <c r="I111" s="8">
        <v>2</v>
      </c>
      <c r="J111" s="574">
        <v>0</v>
      </c>
      <c r="K111" s="574">
        <v>0</v>
      </c>
      <c r="L111" s="574">
        <v>0</v>
      </c>
      <c r="M111" s="12" t="s">
        <v>1024</v>
      </c>
      <c r="N111" s="8" t="s">
        <v>1024</v>
      </c>
      <c r="O111" s="13" t="s">
        <v>1024</v>
      </c>
      <c r="P111" s="8">
        <v>11</v>
      </c>
      <c r="Q111" s="13">
        <v>0.28000000000000003</v>
      </c>
      <c r="R111" s="12">
        <v>28000</v>
      </c>
      <c r="S111" s="14">
        <v>2</v>
      </c>
      <c r="T111" s="8" t="s">
        <v>1024</v>
      </c>
      <c r="U111" s="13" t="s">
        <v>1024</v>
      </c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389"/>
      <c r="AM111" s="20"/>
      <c r="AN111" s="21"/>
      <c r="AO111" s="393"/>
      <c r="AP111" s="22"/>
      <c r="AQ111" s="22"/>
      <c r="AR111" s="22"/>
      <c r="AS111" s="394"/>
    </row>
    <row r="112" spans="1:45" s="60" customFormat="1" ht="24.75" customHeight="1" x14ac:dyDescent="0.35">
      <c r="A112" s="524">
        <f t="shared" si="1"/>
        <v>105</v>
      </c>
      <c r="B112" s="9">
        <v>51</v>
      </c>
      <c r="C112" s="396" t="s">
        <v>402</v>
      </c>
      <c r="D112" s="395" t="s">
        <v>402</v>
      </c>
      <c r="E112" s="8">
        <v>0</v>
      </c>
      <c r="F112" s="8">
        <v>2</v>
      </c>
      <c r="G112" s="8">
        <v>2</v>
      </c>
      <c r="H112" s="11">
        <v>4</v>
      </c>
      <c r="I112" s="8">
        <v>2</v>
      </c>
      <c r="J112" s="574">
        <v>0</v>
      </c>
      <c r="K112" s="574">
        <v>0</v>
      </c>
      <c r="L112" s="574">
        <v>0</v>
      </c>
      <c r="M112" s="12" t="s">
        <v>1024</v>
      </c>
      <c r="N112" s="8" t="s">
        <v>1024</v>
      </c>
      <c r="O112" s="13" t="s">
        <v>1024</v>
      </c>
      <c r="P112" s="8">
        <v>41</v>
      </c>
      <c r="Q112" s="13">
        <v>0.22900000000000001</v>
      </c>
      <c r="R112" s="12">
        <v>20000</v>
      </c>
      <c r="S112" s="14" t="s">
        <v>1024</v>
      </c>
      <c r="T112" s="8">
        <v>4</v>
      </c>
      <c r="U112" s="13" t="s">
        <v>1024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89"/>
      <c r="AM112" s="20"/>
      <c r="AN112" s="21"/>
      <c r="AO112" s="393"/>
      <c r="AP112" s="22"/>
      <c r="AQ112" s="22"/>
      <c r="AR112" s="22"/>
      <c r="AS112" s="394"/>
    </row>
    <row r="113" spans="1:45" s="60" customFormat="1" ht="24.75" customHeight="1" x14ac:dyDescent="0.35">
      <c r="A113" s="524">
        <f t="shared" si="1"/>
        <v>106</v>
      </c>
      <c r="B113" s="9">
        <v>80</v>
      </c>
      <c r="C113" s="10" t="s">
        <v>480</v>
      </c>
      <c r="D113" s="395" t="s">
        <v>480</v>
      </c>
      <c r="E113" s="8">
        <v>0</v>
      </c>
      <c r="F113" s="8">
        <v>4</v>
      </c>
      <c r="G113" s="8">
        <v>0</v>
      </c>
      <c r="H113" s="11">
        <v>4</v>
      </c>
      <c r="I113" s="8">
        <v>1</v>
      </c>
      <c r="J113" s="574">
        <v>0</v>
      </c>
      <c r="K113" s="574">
        <v>0</v>
      </c>
      <c r="L113" s="574">
        <v>0</v>
      </c>
      <c r="M113" s="12" t="s">
        <v>1024</v>
      </c>
      <c r="N113" s="8">
        <v>48</v>
      </c>
      <c r="O113" s="13">
        <v>3.2189999999999999</v>
      </c>
      <c r="P113" s="8">
        <v>57</v>
      </c>
      <c r="Q113" s="13">
        <v>1.18</v>
      </c>
      <c r="R113" s="12">
        <v>31820</v>
      </c>
      <c r="S113" s="14" t="s">
        <v>1024</v>
      </c>
      <c r="T113" s="8" t="s">
        <v>1024</v>
      </c>
      <c r="U113" s="13" t="s">
        <v>1024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389"/>
      <c r="AM113" s="20"/>
      <c r="AN113" s="21"/>
      <c r="AO113" s="393"/>
      <c r="AP113" s="22"/>
      <c r="AQ113" s="22"/>
      <c r="AR113" s="22"/>
      <c r="AS113" s="394"/>
    </row>
    <row r="114" spans="1:45" s="60" customFormat="1" ht="24.75" customHeight="1" x14ac:dyDescent="0.35">
      <c r="A114" s="524">
        <f t="shared" si="1"/>
        <v>107</v>
      </c>
      <c r="B114" s="9">
        <v>108</v>
      </c>
      <c r="C114" s="10" t="s">
        <v>493</v>
      </c>
      <c r="D114" s="395" t="s">
        <v>493</v>
      </c>
      <c r="E114" s="8">
        <v>2</v>
      </c>
      <c r="F114" s="8">
        <v>1</v>
      </c>
      <c r="G114" s="8">
        <v>1</v>
      </c>
      <c r="H114" s="11">
        <v>4</v>
      </c>
      <c r="I114" s="8">
        <v>1</v>
      </c>
      <c r="J114" s="574">
        <v>1008</v>
      </c>
      <c r="K114" s="574">
        <v>1</v>
      </c>
      <c r="L114" s="579">
        <v>96</v>
      </c>
      <c r="M114" s="12">
        <v>68823613</v>
      </c>
      <c r="N114" s="8">
        <v>5</v>
      </c>
      <c r="O114" s="13">
        <v>0.20500000000000002</v>
      </c>
      <c r="P114" s="8" t="s">
        <v>1024</v>
      </c>
      <c r="Q114" s="13" t="s">
        <v>1024</v>
      </c>
      <c r="R114" s="12">
        <v>68827364</v>
      </c>
      <c r="S114" s="14" t="s">
        <v>1024</v>
      </c>
      <c r="T114" s="8" t="s">
        <v>1024</v>
      </c>
      <c r="U114" s="13">
        <v>70.5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389"/>
      <c r="AM114" s="20"/>
      <c r="AN114" s="21"/>
      <c r="AO114" s="393"/>
      <c r="AP114" s="22"/>
      <c r="AQ114" s="22"/>
      <c r="AR114" s="22"/>
      <c r="AS114" s="394"/>
    </row>
    <row r="115" spans="1:45" s="60" customFormat="1" ht="24.75" customHeight="1" x14ac:dyDescent="0.35">
      <c r="A115" s="524">
        <f t="shared" si="1"/>
        <v>108</v>
      </c>
      <c r="B115" s="9">
        <v>114</v>
      </c>
      <c r="C115" s="10" t="s">
        <v>345</v>
      </c>
      <c r="D115" s="395" t="s">
        <v>345</v>
      </c>
      <c r="E115" s="8">
        <v>0</v>
      </c>
      <c r="F115" s="8">
        <v>3</v>
      </c>
      <c r="G115" s="8">
        <v>1</v>
      </c>
      <c r="H115" s="11">
        <v>4</v>
      </c>
      <c r="I115" s="8">
        <v>6</v>
      </c>
      <c r="J115" s="574">
        <v>0</v>
      </c>
      <c r="K115" s="574">
        <v>0</v>
      </c>
      <c r="L115" s="574">
        <v>0</v>
      </c>
      <c r="M115" s="12" t="s">
        <v>1024</v>
      </c>
      <c r="N115" s="8" t="s">
        <v>1024</v>
      </c>
      <c r="O115" s="13" t="s">
        <v>1024</v>
      </c>
      <c r="P115" s="8">
        <v>13</v>
      </c>
      <c r="Q115" s="13">
        <v>1.577</v>
      </c>
      <c r="R115" s="12">
        <v>184400</v>
      </c>
      <c r="S115" s="14" t="s">
        <v>1024</v>
      </c>
      <c r="T115" s="8">
        <v>3</v>
      </c>
      <c r="U115" s="13" t="s">
        <v>1024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389"/>
      <c r="AM115" s="20"/>
      <c r="AN115" s="21"/>
      <c r="AO115" s="393"/>
      <c r="AP115" s="22"/>
      <c r="AQ115" s="22"/>
      <c r="AR115" s="22"/>
      <c r="AS115" s="394"/>
    </row>
    <row r="116" spans="1:45" s="60" customFormat="1" ht="24.75" customHeight="1" x14ac:dyDescent="0.35">
      <c r="A116" s="524">
        <f t="shared" si="1"/>
        <v>109</v>
      </c>
      <c r="B116" s="9">
        <v>143</v>
      </c>
      <c r="C116" s="10" t="s">
        <v>348</v>
      </c>
      <c r="D116" s="395" t="s">
        <v>348</v>
      </c>
      <c r="E116" s="8">
        <v>3</v>
      </c>
      <c r="F116" s="8">
        <v>1</v>
      </c>
      <c r="G116" s="8">
        <v>0</v>
      </c>
      <c r="H116" s="11">
        <v>4</v>
      </c>
      <c r="I116" s="8">
        <v>1</v>
      </c>
      <c r="J116" s="574">
        <v>6</v>
      </c>
      <c r="K116" s="574">
        <v>0</v>
      </c>
      <c r="L116" s="579">
        <v>51.25</v>
      </c>
      <c r="M116" s="12">
        <v>745903</v>
      </c>
      <c r="N116" s="8" t="s">
        <v>1024</v>
      </c>
      <c r="O116" s="13" t="s">
        <v>1024</v>
      </c>
      <c r="P116" s="8">
        <v>30</v>
      </c>
      <c r="Q116" s="13">
        <v>0.67</v>
      </c>
      <c r="R116" s="12">
        <v>746503</v>
      </c>
      <c r="S116" s="14" t="s">
        <v>1024</v>
      </c>
      <c r="T116" s="8" t="s">
        <v>1024</v>
      </c>
      <c r="U116" s="13" t="s">
        <v>1024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389"/>
      <c r="AM116" s="20"/>
      <c r="AN116" s="21"/>
      <c r="AO116" s="393"/>
      <c r="AP116" s="22"/>
      <c r="AQ116" s="22"/>
      <c r="AR116" s="22"/>
      <c r="AS116" s="394"/>
    </row>
    <row r="117" spans="1:45" s="60" customFormat="1" ht="24.75" customHeight="1" x14ac:dyDescent="0.35">
      <c r="A117" s="524">
        <f t="shared" si="1"/>
        <v>110</v>
      </c>
      <c r="B117" s="9">
        <v>181</v>
      </c>
      <c r="C117" s="10" t="s">
        <v>333</v>
      </c>
      <c r="D117" s="395" t="s">
        <v>334</v>
      </c>
      <c r="E117" s="8">
        <v>4</v>
      </c>
      <c r="F117" s="8">
        <v>0</v>
      </c>
      <c r="G117" s="8">
        <v>0</v>
      </c>
      <c r="H117" s="11">
        <v>4</v>
      </c>
      <c r="I117" s="8">
        <v>0</v>
      </c>
      <c r="J117" s="574">
        <v>9</v>
      </c>
      <c r="K117" s="574">
        <v>0</v>
      </c>
      <c r="L117" s="579">
        <v>55</v>
      </c>
      <c r="M117" s="12">
        <v>623581.55000000005</v>
      </c>
      <c r="N117" s="8" t="s">
        <v>1024</v>
      </c>
      <c r="O117" s="13" t="s">
        <v>1024</v>
      </c>
      <c r="P117" s="8" t="s">
        <v>1024</v>
      </c>
      <c r="Q117" s="13" t="s">
        <v>1024</v>
      </c>
      <c r="R117" s="12">
        <v>623581.55000000005</v>
      </c>
      <c r="S117" s="14" t="s">
        <v>1024</v>
      </c>
      <c r="T117" s="8" t="s">
        <v>1024</v>
      </c>
      <c r="U117" s="13" t="s">
        <v>1024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389"/>
      <c r="AM117" s="20"/>
      <c r="AN117" s="21"/>
      <c r="AO117" s="393"/>
      <c r="AP117" s="22"/>
      <c r="AQ117" s="22"/>
      <c r="AR117" s="22"/>
      <c r="AS117" s="394"/>
    </row>
    <row r="118" spans="1:45" s="60" customFormat="1" ht="24.75" customHeight="1" x14ac:dyDescent="0.35">
      <c r="A118" s="524">
        <f t="shared" si="1"/>
        <v>111</v>
      </c>
      <c r="B118" s="9">
        <v>197</v>
      </c>
      <c r="C118" s="10" t="s">
        <v>353</v>
      </c>
      <c r="D118" s="395" t="s">
        <v>353</v>
      </c>
      <c r="E118" s="8">
        <v>0</v>
      </c>
      <c r="F118" s="8">
        <v>2</v>
      </c>
      <c r="G118" s="8">
        <v>2</v>
      </c>
      <c r="H118" s="11">
        <v>4</v>
      </c>
      <c r="I118" s="8">
        <v>2</v>
      </c>
      <c r="J118" s="574">
        <v>0</v>
      </c>
      <c r="K118" s="574">
        <v>0</v>
      </c>
      <c r="L118" s="574">
        <v>0</v>
      </c>
      <c r="M118" s="12" t="s">
        <v>1024</v>
      </c>
      <c r="N118" s="8">
        <v>6</v>
      </c>
      <c r="O118" s="13">
        <v>0.79</v>
      </c>
      <c r="P118" s="8" t="s">
        <v>1024</v>
      </c>
      <c r="Q118" s="13" t="s">
        <v>1024</v>
      </c>
      <c r="R118" s="12">
        <v>17300</v>
      </c>
      <c r="S118" s="14" t="s">
        <v>1024</v>
      </c>
      <c r="T118" s="8">
        <v>1</v>
      </c>
      <c r="U118" s="13">
        <v>60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389"/>
      <c r="AM118" s="20"/>
      <c r="AN118" s="21"/>
      <c r="AO118" s="393"/>
      <c r="AP118" s="22"/>
      <c r="AQ118" s="22"/>
      <c r="AR118" s="22"/>
      <c r="AS118" s="394"/>
    </row>
    <row r="119" spans="1:45" s="60" customFormat="1" ht="24.75" customHeight="1" x14ac:dyDescent="0.35">
      <c r="A119" s="524">
        <f t="shared" si="1"/>
        <v>112</v>
      </c>
      <c r="B119" s="9">
        <v>205</v>
      </c>
      <c r="C119" s="10" t="s">
        <v>532</v>
      </c>
      <c r="D119" s="395" t="s">
        <v>532</v>
      </c>
      <c r="E119" s="8">
        <v>0</v>
      </c>
      <c r="F119" s="8">
        <v>0</v>
      </c>
      <c r="G119" s="8">
        <v>4</v>
      </c>
      <c r="H119" s="11">
        <v>4</v>
      </c>
      <c r="I119" s="8">
        <v>4</v>
      </c>
      <c r="J119" s="574">
        <v>0</v>
      </c>
      <c r="K119" s="574">
        <v>0</v>
      </c>
      <c r="L119" s="574">
        <v>0</v>
      </c>
      <c r="M119" s="12" t="s">
        <v>1024</v>
      </c>
      <c r="N119" s="8" t="s">
        <v>1024</v>
      </c>
      <c r="O119" s="13" t="s">
        <v>1024</v>
      </c>
      <c r="P119" s="8" t="s">
        <v>1024</v>
      </c>
      <c r="Q119" s="13" t="s">
        <v>1024</v>
      </c>
      <c r="R119" s="12">
        <v>2820</v>
      </c>
      <c r="S119" s="14" t="s">
        <v>1024</v>
      </c>
      <c r="T119" s="8" t="s">
        <v>1024</v>
      </c>
      <c r="U119" s="13">
        <v>6.1999999999999993</v>
      </c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389"/>
      <c r="AM119" s="20"/>
      <c r="AN119" s="21"/>
      <c r="AO119" s="393"/>
      <c r="AP119" s="22"/>
      <c r="AQ119" s="22"/>
      <c r="AR119" s="22"/>
      <c r="AS119" s="394"/>
    </row>
    <row r="120" spans="1:45" s="60" customFormat="1" ht="24.75" customHeight="1" x14ac:dyDescent="0.35">
      <c r="A120" s="524">
        <f t="shared" si="1"/>
        <v>113</v>
      </c>
      <c r="B120" s="9">
        <v>207</v>
      </c>
      <c r="C120" s="10" t="s">
        <v>389</v>
      </c>
      <c r="D120" s="395" t="s">
        <v>389</v>
      </c>
      <c r="E120" s="8">
        <v>0</v>
      </c>
      <c r="F120" s="8">
        <v>4</v>
      </c>
      <c r="G120" s="8">
        <v>0</v>
      </c>
      <c r="H120" s="11">
        <v>4</v>
      </c>
      <c r="I120" s="8">
        <v>0</v>
      </c>
      <c r="J120" s="574">
        <v>0</v>
      </c>
      <c r="K120" s="574">
        <v>0</v>
      </c>
      <c r="L120" s="574">
        <v>0</v>
      </c>
      <c r="M120" s="12" t="s">
        <v>1024</v>
      </c>
      <c r="N120" s="8">
        <v>168</v>
      </c>
      <c r="O120" s="13">
        <v>2.8360000000000003</v>
      </c>
      <c r="P120" s="8" t="s">
        <v>1024</v>
      </c>
      <c r="Q120" s="13" t="s">
        <v>1024</v>
      </c>
      <c r="R120" s="12">
        <v>340380</v>
      </c>
      <c r="S120" s="14" t="s">
        <v>1024</v>
      </c>
      <c r="T120" s="8" t="s">
        <v>1024</v>
      </c>
      <c r="U120" s="13" t="s">
        <v>1024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389"/>
      <c r="AM120" s="20"/>
      <c r="AN120" s="21"/>
      <c r="AO120" s="393"/>
      <c r="AP120" s="22"/>
      <c r="AQ120" s="22"/>
      <c r="AR120" s="22"/>
      <c r="AS120" s="394"/>
    </row>
    <row r="121" spans="1:45" s="60" customFormat="1" ht="24.75" customHeight="1" x14ac:dyDescent="0.35">
      <c r="A121" s="524">
        <f t="shared" si="1"/>
        <v>114</v>
      </c>
      <c r="B121" s="9">
        <v>276</v>
      </c>
      <c r="C121" s="10" t="s">
        <v>583</v>
      </c>
      <c r="D121" s="395" t="s">
        <v>583</v>
      </c>
      <c r="E121" s="8">
        <v>4</v>
      </c>
      <c r="F121" s="8">
        <v>0</v>
      </c>
      <c r="G121" s="8">
        <v>0</v>
      </c>
      <c r="H121" s="11">
        <v>4</v>
      </c>
      <c r="I121" s="8">
        <v>0</v>
      </c>
      <c r="J121" s="574">
        <v>3</v>
      </c>
      <c r="K121" s="574">
        <v>3</v>
      </c>
      <c r="L121" s="574">
        <v>0</v>
      </c>
      <c r="M121" s="12">
        <v>125392</v>
      </c>
      <c r="N121" s="8" t="s">
        <v>1024</v>
      </c>
      <c r="O121" s="13" t="s">
        <v>1024</v>
      </c>
      <c r="P121" s="8" t="s">
        <v>1024</v>
      </c>
      <c r="Q121" s="13" t="s">
        <v>1024</v>
      </c>
      <c r="R121" s="12">
        <v>125392</v>
      </c>
      <c r="S121" s="14" t="s">
        <v>1024</v>
      </c>
      <c r="T121" s="8" t="s">
        <v>1024</v>
      </c>
      <c r="U121" s="13" t="s">
        <v>1024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389"/>
      <c r="AM121" s="20"/>
      <c r="AN121" s="21"/>
      <c r="AO121" s="393"/>
      <c r="AP121" s="22"/>
      <c r="AQ121" s="22"/>
      <c r="AR121" s="22"/>
      <c r="AS121" s="394"/>
    </row>
    <row r="122" spans="1:45" s="60" customFormat="1" ht="24.75" customHeight="1" x14ac:dyDescent="0.35">
      <c r="A122" s="524">
        <f t="shared" si="1"/>
        <v>115</v>
      </c>
      <c r="B122" s="9">
        <v>289</v>
      </c>
      <c r="C122" s="10" t="s">
        <v>600</v>
      </c>
      <c r="D122" s="395" t="s">
        <v>600</v>
      </c>
      <c r="E122" s="8">
        <v>0</v>
      </c>
      <c r="F122" s="8">
        <v>1</v>
      </c>
      <c r="G122" s="8">
        <v>3</v>
      </c>
      <c r="H122" s="11">
        <v>4</v>
      </c>
      <c r="I122" s="8">
        <v>5</v>
      </c>
      <c r="J122" s="574">
        <v>0</v>
      </c>
      <c r="K122" s="574">
        <v>0</v>
      </c>
      <c r="L122" s="574">
        <v>0</v>
      </c>
      <c r="M122" s="12" t="s">
        <v>1024</v>
      </c>
      <c r="N122" s="8" t="s">
        <v>1024</v>
      </c>
      <c r="O122" s="13" t="s">
        <v>1024</v>
      </c>
      <c r="P122" s="8" t="s">
        <v>1024</v>
      </c>
      <c r="Q122" s="13" t="s">
        <v>1024</v>
      </c>
      <c r="R122" s="12">
        <v>900</v>
      </c>
      <c r="S122" s="14" t="s">
        <v>1024</v>
      </c>
      <c r="T122" s="8" t="s">
        <v>1024</v>
      </c>
      <c r="U122" s="13" t="s">
        <v>1024</v>
      </c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389"/>
      <c r="AM122" s="20"/>
      <c r="AN122" s="21"/>
      <c r="AO122" s="393"/>
      <c r="AP122" s="22"/>
      <c r="AQ122" s="22"/>
      <c r="AR122" s="22"/>
      <c r="AS122" s="394"/>
    </row>
    <row r="123" spans="1:45" s="60" customFormat="1" ht="24.75" customHeight="1" x14ac:dyDescent="0.35">
      <c r="A123" s="524">
        <f t="shared" si="1"/>
        <v>116</v>
      </c>
      <c r="B123" s="9">
        <v>119</v>
      </c>
      <c r="C123" s="10" t="s">
        <v>346</v>
      </c>
      <c r="D123" s="395" t="s">
        <v>346</v>
      </c>
      <c r="E123" s="8">
        <v>0</v>
      </c>
      <c r="F123" s="8">
        <v>1</v>
      </c>
      <c r="G123" s="8">
        <v>3</v>
      </c>
      <c r="H123" s="11">
        <v>4</v>
      </c>
      <c r="I123" s="8">
        <v>5</v>
      </c>
      <c r="J123" s="574">
        <v>0</v>
      </c>
      <c r="K123" s="574">
        <v>0</v>
      </c>
      <c r="L123" s="574">
        <v>0</v>
      </c>
      <c r="M123" s="12" t="s">
        <v>1024</v>
      </c>
      <c r="N123" s="8" t="s">
        <v>1024</v>
      </c>
      <c r="O123" s="13" t="s">
        <v>1024</v>
      </c>
      <c r="P123" s="8">
        <v>88</v>
      </c>
      <c r="Q123" s="13">
        <v>4.49</v>
      </c>
      <c r="R123" s="12">
        <v>314600</v>
      </c>
      <c r="S123" s="14" t="s">
        <v>1024</v>
      </c>
      <c r="T123" s="8">
        <v>1</v>
      </c>
      <c r="U123" s="13" t="s">
        <v>1024</v>
      </c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89"/>
      <c r="AM123" s="20"/>
      <c r="AN123" s="21"/>
      <c r="AO123" s="393"/>
      <c r="AP123" s="22"/>
      <c r="AQ123" s="22"/>
      <c r="AR123" s="22"/>
      <c r="AS123" s="394"/>
    </row>
    <row r="124" spans="1:45" s="60" customFormat="1" ht="24.75" customHeight="1" x14ac:dyDescent="0.35">
      <c r="A124" s="524">
        <f t="shared" si="1"/>
        <v>117</v>
      </c>
      <c r="B124" s="9">
        <v>124</v>
      </c>
      <c r="C124" s="10" t="s">
        <v>378</v>
      </c>
      <c r="D124" s="395" t="s">
        <v>378</v>
      </c>
      <c r="E124" s="8">
        <v>0</v>
      </c>
      <c r="F124" s="8">
        <v>0</v>
      </c>
      <c r="G124" s="8">
        <v>4</v>
      </c>
      <c r="H124" s="11">
        <v>4</v>
      </c>
      <c r="I124" s="8">
        <v>5</v>
      </c>
      <c r="J124" s="574">
        <v>0</v>
      </c>
      <c r="K124" s="574">
        <v>0</v>
      </c>
      <c r="L124" s="574">
        <v>0</v>
      </c>
      <c r="M124" s="12" t="s">
        <v>1024</v>
      </c>
      <c r="N124" s="8" t="s">
        <v>1024</v>
      </c>
      <c r="O124" s="13" t="s">
        <v>1024</v>
      </c>
      <c r="P124" s="8" t="s">
        <v>1024</v>
      </c>
      <c r="Q124" s="13" t="s">
        <v>1024</v>
      </c>
      <c r="R124" s="12" t="s">
        <v>1024</v>
      </c>
      <c r="S124" s="14" t="s">
        <v>1024</v>
      </c>
      <c r="T124" s="8">
        <v>215</v>
      </c>
      <c r="U124" s="13">
        <v>8.32</v>
      </c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389"/>
      <c r="AM124" s="20"/>
      <c r="AN124" s="21"/>
      <c r="AO124" s="393"/>
      <c r="AP124" s="22"/>
      <c r="AQ124" s="22"/>
      <c r="AR124" s="22"/>
      <c r="AS124" s="394"/>
    </row>
    <row r="125" spans="1:45" s="60" customFormat="1" ht="24.75" customHeight="1" x14ac:dyDescent="0.35">
      <c r="A125" s="524">
        <f t="shared" si="1"/>
        <v>118</v>
      </c>
      <c r="B125" s="9">
        <v>146</v>
      </c>
      <c r="C125" s="10" t="s">
        <v>379</v>
      </c>
      <c r="D125" s="395" t="s">
        <v>379</v>
      </c>
      <c r="E125" s="8">
        <v>0</v>
      </c>
      <c r="F125" s="8">
        <v>2</v>
      </c>
      <c r="G125" s="8">
        <v>2</v>
      </c>
      <c r="H125" s="11">
        <v>4</v>
      </c>
      <c r="I125" s="8">
        <v>5</v>
      </c>
      <c r="J125" s="574">
        <v>0</v>
      </c>
      <c r="K125" s="574">
        <v>0</v>
      </c>
      <c r="L125" s="574">
        <v>0</v>
      </c>
      <c r="M125" s="12" t="s">
        <v>1024</v>
      </c>
      <c r="N125" s="8" t="s">
        <v>1024</v>
      </c>
      <c r="O125" s="13" t="s">
        <v>1024</v>
      </c>
      <c r="P125" s="8">
        <v>54</v>
      </c>
      <c r="Q125" s="13">
        <v>0.55500000000000005</v>
      </c>
      <c r="R125" s="12">
        <v>277500</v>
      </c>
      <c r="S125" s="14" t="s">
        <v>1024</v>
      </c>
      <c r="T125" s="8">
        <v>1</v>
      </c>
      <c r="U125" s="13" t="s">
        <v>1024</v>
      </c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389"/>
      <c r="AM125" s="20"/>
      <c r="AN125" s="21"/>
      <c r="AO125" s="393"/>
      <c r="AP125" s="22"/>
      <c r="AQ125" s="22"/>
      <c r="AR125" s="22"/>
      <c r="AS125" s="394"/>
    </row>
    <row r="126" spans="1:45" s="60" customFormat="1" ht="24.75" customHeight="1" x14ac:dyDescent="0.35">
      <c r="A126" s="524">
        <f t="shared" si="1"/>
        <v>119</v>
      </c>
      <c r="B126" s="9">
        <v>304</v>
      </c>
      <c r="C126" s="10" t="s">
        <v>613</v>
      </c>
      <c r="D126" s="395" t="s">
        <v>613</v>
      </c>
      <c r="E126" s="8">
        <v>0</v>
      </c>
      <c r="F126" s="8">
        <v>0</v>
      </c>
      <c r="G126" s="8">
        <v>4</v>
      </c>
      <c r="H126" s="11">
        <v>4</v>
      </c>
      <c r="I126" s="8">
        <v>3</v>
      </c>
      <c r="J126" s="574">
        <v>0</v>
      </c>
      <c r="K126" s="574">
        <v>0</v>
      </c>
      <c r="L126" s="574">
        <v>0</v>
      </c>
      <c r="M126" s="12">
        <v>1100</v>
      </c>
      <c r="N126" s="8" t="s">
        <v>1024</v>
      </c>
      <c r="O126" s="13" t="s">
        <v>1024</v>
      </c>
      <c r="P126" s="8" t="s">
        <v>1024</v>
      </c>
      <c r="Q126" s="13" t="s">
        <v>1024</v>
      </c>
      <c r="R126" s="12">
        <v>9944</v>
      </c>
      <c r="S126" s="14" t="s">
        <v>1024</v>
      </c>
      <c r="T126" s="8">
        <v>20</v>
      </c>
      <c r="U126" s="13">
        <v>13.120000000000001</v>
      </c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389"/>
      <c r="AM126" s="20"/>
      <c r="AN126" s="21"/>
      <c r="AO126" s="393"/>
      <c r="AP126" s="22"/>
      <c r="AQ126" s="22"/>
      <c r="AR126" s="22"/>
      <c r="AS126" s="394"/>
    </row>
    <row r="127" spans="1:45" s="60" customFormat="1" ht="24.75" customHeight="1" x14ac:dyDescent="0.35">
      <c r="A127" s="524">
        <f t="shared" si="1"/>
        <v>120</v>
      </c>
      <c r="B127" s="9">
        <v>77</v>
      </c>
      <c r="C127" s="10" t="s">
        <v>477</v>
      </c>
      <c r="D127" s="395" t="s">
        <v>1032</v>
      </c>
      <c r="E127" s="8">
        <v>3</v>
      </c>
      <c r="F127" s="8">
        <v>1</v>
      </c>
      <c r="G127" s="8">
        <v>0</v>
      </c>
      <c r="H127" s="11">
        <v>4</v>
      </c>
      <c r="I127" s="8">
        <v>1</v>
      </c>
      <c r="J127" s="574">
        <v>3</v>
      </c>
      <c r="K127" s="574">
        <v>0</v>
      </c>
      <c r="L127" s="579">
        <v>19</v>
      </c>
      <c r="M127" s="12">
        <v>223495.16</v>
      </c>
      <c r="N127" s="8" t="s">
        <v>1024</v>
      </c>
      <c r="O127" s="13" t="s">
        <v>1024</v>
      </c>
      <c r="P127" s="8">
        <v>39</v>
      </c>
      <c r="Q127" s="13">
        <v>0.52</v>
      </c>
      <c r="R127" s="12">
        <v>227915.16</v>
      </c>
      <c r="S127" s="14" t="s">
        <v>1024</v>
      </c>
      <c r="T127" s="8" t="s">
        <v>1024</v>
      </c>
      <c r="U127" s="13" t="s">
        <v>1024</v>
      </c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389"/>
      <c r="AM127" s="20"/>
      <c r="AN127" s="21"/>
      <c r="AO127" s="393"/>
      <c r="AP127" s="22"/>
      <c r="AQ127" s="22"/>
      <c r="AR127" s="22"/>
      <c r="AS127" s="394"/>
    </row>
    <row r="128" spans="1:45" s="60" customFormat="1" ht="24.75" customHeight="1" x14ac:dyDescent="0.35">
      <c r="A128" s="524">
        <f t="shared" si="1"/>
        <v>121</v>
      </c>
      <c r="B128" s="9">
        <v>91</v>
      </c>
      <c r="C128" s="10" t="s">
        <v>488</v>
      </c>
      <c r="D128" s="395" t="s">
        <v>488</v>
      </c>
      <c r="E128" s="8">
        <v>0</v>
      </c>
      <c r="F128" s="8">
        <v>1</v>
      </c>
      <c r="G128" s="8">
        <v>3</v>
      </c>
      <c r="H128" s="11">
        <v>4</v>
      </c>
      <c r="I128" s="8">
        <v>3</v>
      </c>
      <c r="J128" s="574">
        <v>0</v>
      </c>
      <c r="K128" s="574">
        <v>0</v>
      </c>
      <c r="L128" s="574">
        <v>0</v>
      </c>
      <c r="M128" s="12" t="s">
        <v>1024</v>
      </c>
      <c r="N128" s="8" t="s">
        <v>1024</v>
      </c>
      <c r="O128" s="13" t="s">
        <v>1024</v>
      </c>
      <c r="P128" s="8">
        <v>4</v>
      </c>
      <c r="Q128" s="13">
        <v>4.8000000000000001E-2</v>
      </c>
      <c r="R128" s="12">
        <v>3800</v>
      </c>
      <c r="S128" s="14">
        <v>3</v>
      </c>
      <c r="T128" s="8">
        <v>2</v>
      </c>
      <c r="U128" s="13" t="s">
        <v>1024</v>
      </c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389"/>
      <c r="AM128" s="20"/>
      <c r="AN128" s="21"/>
      <c r="AO128" s="393"/>
      <c r="AP128" s="22"/>
      <c r="AQ128" s="22"/>
      <c r="AR128" s="22"/>
      <c r="AS128" s="394"/>
    </row>
    <row r="129" spans="1:45" s="60" customFormat="1" ht="24.75" customHeight="1" x14ac:dyDescent="0.35">
      <c r="A129" s="524">
        <f t="shared" si="1"/>
        <v>122</v>
      </c>
      <c r="B129" s="9">
        <v>203</v>
      </c>
      <c r="C129" s="10" t="s">
        <v>530</v>
      </c>
      <c r="D129" s="395" t="s">
        <v>530</v>
      </c>
      <c r="E129" s="8">
        <v>0</v>
      </c>
      <c r="F129" s="8">
        <v>1</v>
      </c>
      <c r="G129" s="8">
        <v>2</v>
      </c>
      <c r="H129" s="11">
        <v>3</v>
      </c>
      <c r="I129" s="8">
        <v>3</v>
      </c>
      <c r="J129" s="574">
        <v>0</v>
      </c>
      <c r="K129" s="574">
        <v>0</v>
      </c>
      <c r="L129" s="574">
        <v>0</v>
      </c>
      <c r="M129" s="12" t="s">
        <v>1024</v>
      </c>
      <c r="N129" s="8" t="s">
        <v>1024</v>
      </c>
      <c r="O129" s="13" t="s">
        <v>1024</v>
      </c>
      <c r="P129" s="8">
        <v>10</v>
      </c>
      <c r="Q129" s="13">
        <v>0.66</v>
      </c>
      <c r="R129" s="12" t="s">
        <v>1024</v>
      </c>
      <c r="S129" s="14">
        <v>1</v>
      </c>
      <c r="T129" s="8" t="s">
        <v>1024</v>
      </c>
      <c r="U129" s="13">
        <v>19.899999999999999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389"/>
      <c r="AM129" s="20"/>
      <c r="AN129" s="21"/>
      <c r="AO129" s="393"/>
      <c r="AP129" s="22"/>
      <c r="AQ129" s="22"/>
      <c r="AR129" s="22"/>
      <c r="AS129" s="394"/>
    </row>
    <row r="130" spans="1:45" s="60" customFormat="1" ht="24.75" customHeight="1" x14ac:dyDescent="0.35">
      <c r="A130" s="524">
        <f t="shared" si="1"/>
        <v>123</v>
      </c>
      <c r="B130" s="9">
        <v>187</v>
      </c>
      <c r="C130" s="10" t="s">
        <v>384</v>
      </c>
      <c r="D130" s="395" t="s">
        <v>385</v>
      </c>
      <c r="E130" s="8">
        <v>1</v>
      </c>
      <c r="F130" s="8">
        <v>1</v>
      </c>
      <c r="G130" s="8">
        <v>1</v>
      </c>
      <c r="H130" s="11">
        <v>3</v>
      </c>
      <c r="I130" s="8">
        <v>3</v>
      </c>
      <c r="J130" s="574">
        <v>25</v>
      </c>
      <c r="K130" s="574">
        <v>3</v>
      </c>
      <c r="L130" s="579">
        <v>37</v>
      </c>
      <c r="M130" s="12" t="s">
        <v>1024</v>
      </c>
      <c r="N130" s="8" t="s">
        <v>1024</v>
      </c>
      <c r="O130" s="13" t="s">
        <v>1024</v>
      </c>
      <c r="P130" s="8">
        <v>19</v>
      </c>
      <c r="Q130" s="13">
        <v>0.998</v>
      </c>
      <c r="R130" s="12">
        <v>499387.5</v>
      </c>
      <c r="S130" s="14" t="s">
        <v>1024</v>
      </c>
      <c r="T130" s="8" t="s">
        <v>1024</v>
      </c>
      <c r="U130" s="13" t="s">
        <v>1024</v>
      </c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389"/>
      <c r="AM130" s="20"/>
      <c r="AN130" s="21"/>
      <c r="AO130" s="393"/>
      <c r="AP130" s="22"/>
      <c r="AQ130" s="22"/>
      <c r="AR130" s="22"/>
      <c r="AS130" s="394"/>
    </row>
    <row r="131" spans="1:45" s="60" customFormat="1" ht="24.75" customHeight="1" x14ac:dyDescent="0.35">
      <c r="A131" s="524">
        <f t="shared" si="1"/>
        <v>124</v>
      </c>
      <c r="B131" s="9">
        <v>2</v>
      </c>
      <c r="C131" s="396" t="s">
        <v>397</v>
      </c>
      <c r="D131" s="395" t="s">
        <v>397</v>
      </c>
      <c r="E131" s="8">
        <v>0</v>
      </c>
      <c r="F131" s="8">
        <v>0</v>
      </c>
      <c r="G131" s="8">
        <v>3</v>
      </c>
      <c r="H131" s="11">
        <v>3</v>
      </c>
      <c r="I131" s="8">
        <v>3</v>
      </c>
      <c r="J131" s="574">
        <v>0</v>
      </c>
      <c r="K131" s="574">
        <v>0</v>
      </c>
      <c r="L131" s="574">
        <v>0</v>
      </c>
      <c r="M131" s="12" t="s">
        <v>1024</v>
      </c>
      <c r="N131" s="8" t="s">
        <v>1024</v>
      </c>
      <c r="O131" s="13" t="s">
        <v>1024</v>
      </c>
      <c r="P131" s="8" t="s">
        <v>1024</v>
      </c>
      <c r="Q131" s="13" t="s">
        <v>1024</v>
      </c>
      <c r="R131" s="12">
        <v>11650</v>
      </c>
      <c r="S131" s="14">
        <v>101</v>
      </c>
      <c r="T131" s="8">
        <v>6</v>
      </c>
      <c r="U131" s="13" t="s">
        <v>1024</v>
      </c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389"/>
      <c r="AM131" s="20"/>
      <c r="AN131" s="21"/>
      <c r="AO131" s="393"/>
      <c r="AP131" s="22"/>
      <c r="AQ131" s="22"/>
      <c r="AR131" s="22"/>
      <c r="AS131" s="394"/>
    </row>
    <row r="132" spans="1:45" s="60" customFormat="1" ht="24.75" customHeight="1" x14ac:dyDescent="0.35">
      <c r="A132" s="524">
        <f t="shared" si="1"/>
        <v>125</v>
      </c>
      <c r="B132" s="9">
        <v>12</v>
      </c>
      <c r="C132" s="396" t="s">
        <v>359</v>
      </c>
      <c r="D132" s="395" t="s">
        <v>359</v>
      </c>
      <c r="E132" s="8">
        <v>0</v>
      </c>
      <c r="F132" s="8">
        <v>1</v>
      </c>
      <c r="G132" s="8">
        <v>2</v>
      </c>
      <c r="H132" s="11">
        <v>3</v>
      </c>
      <c r="I132" s="8">
        <v>3</v>
      </c>
      <c r="J132" s="574">
        <v>0</v>
      </c>
      <c r="K132" s="574">
        <v>0</v>
      </c>
      <c r="L132" s="574">
        <v>0</v>
      </c>
      <c r="M132" s="12" t="s">
        <v>1024</v>
      </c>
      <c r="N132" s="8">
        <v>62</v>
      </c>
      <c r="O132" s="13">
        <v>1.1100000000000001</v>
      </c>
      <c r="P132" s="8" t="s">
        <v>1024</v>
      </c>
      <c r="Q132" s="13" t="s">
        <v>1024</v>
      </c>
      <c r="R132" s="12">
        <v>166700</v>
      </c>
      <c r="S132" s="14">
        <v>59</v>
      </c>
      <c r="T132" s="8" t="s">
        <v>1024</v>
      </c>
      <c r="U132" s="13" t="s">
        <v>1024</v>
      </c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389"/>
      <c r="AM132" s="20"/>
      <c r="AN132" s="21"/>
      <c r="AO132" s="393"/>
      <c r="AP132" s="22"/>
      <c r="AQ132" s="22"/>
      <c r="AR132" s="22"/>
      <c r="AS132" s="394"/>
    </row>
    <row r="133" spans="1:45" s="60" customFormat="1" ht="24.75" customHeight="1" x14ac:dyDescent="0.35">
      <c r="A133" s="524">
        <f t="shared" si="1"/>
        <v>126</v>
      </c>
      <c r="B133" s="9">
        <v>56</v>
      </c>
      <c r="C133" s="396" t="s">
        <v>362</v>
      </c>
      <c r="D133" s="395" t="s">
        <v>362</v>
      </c>
      <c r="E133" s="8">
        <v>0</v>
      </c>
      <c r="F133" s="8">
        <v>0</v>
      </c>
      <c r="G133" s="8">
        <v>3</v>
      </c>
      <c r="H133" s="11">
        <v>3</v>
      </c>
      <c r="I133" s="8">
        <v>4</v>
      </c>
      <c r="J133" s="574">
        <v>0</v>
      </c>
      <c r="K133" s="574">
        <v>0</v>
      </c>
      <c r="L133" s="574">
        <v>0</v>
      </c>
      <c r="M133" s="12" t="s">
        <v>1024</v>
      </c>
      <c r="N133" s="8" t="s">
        <v>1024</v>
      </c>
      <c r="O133" s="13" t="s">
        <v>1024</v>
      </c>
      <c r="P133" s="8" t="s">
        <v>1024</v>
      </c>
      <c r="Q133" s="13" t="s">
        <v>1024</v>
      </c>
      <c r="R133" s="12">
        <v>871700</v>
      </c>
      <c r="S133" s="14">
        <v>53</v>
      </c>
      <c r="T133" s="8" t="s">
        <v>1024</v>
      </c>
      <c r="U133" s="13" t="s">
        <v>1024</v>
      </c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389"/>
      <c r="AM133" s="20"/>
      <c r="AN133" s="21"/>
      <c r="AO133" s="393"/>
      <c r="AP133" s="22"/>
      <c r="AQ133" s="22"/>
      <c r="AR133" s="22"/>
      <c r="AS133" s="394"/>
    </row>
    <row r="134" spans="1:45" s="60" customFormat="1" ht="24.75" customHeight="1" x14ac:dyDescent="0.35">
      <c r="A134" s="524">
        <f t="shared" si="1"/>
        <v>127</v>
      </c>
      <c r="B134" s="9">
        <v>60</v>
      </c>
      <c r="C134" s="10" t="s">
        <v>404</v>
      </c>
      <c r="D134" s="395" t="s">
        <v>404</v>
      </c>
      <c r="E134" s="8">
        <v>0</v>
      </c>
      <c r="F134" s="8">
        <v>0</v>
      </c>
      <c r="G134" s="8">
        <v>3</v>
      </c>
      <c r="H134" s="11">
        <v>3</v>
      </c>
      <c r="I134" s="8">
        <v>3</v>
      </c>
      <c r="J134" s="574">
        <v>0</v>
      </c>
      <c r="K134" s="574">
        <v>0</v>
      </c>
      <c r="L134" s="574">
        <v>0</v>
      </c>
      <c r="M134" s="12" t="s">
        <v>1024</v>
      </c>
      <c r="N134" s="8" t="s">
        <v>1024</v>
      </c>
      <c r="O134" s="13" t="s">
        <v>1024</v>
      </c>
      <c r="P134" s="8" t="s">
        <v>1024</v>
      </c>
      <c r="Q134" s="13" t="s">
        <v>1024</v>
      </c>
      <c r="R134" s="12" t="s">
        <v>1024</v>
      </c>
      <c r="S134" s="14" t="s">
        <v>1024</v>
      </c>
      <c r="T134" s="8">
        <v>1</v>
      </c>
      <c r="U134" s="13" t="s">
        <v>1024</v>
      </c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389"/>
      <c r="AM134" s="20"/>
      <c r="AN134" s="21"/>
      <c r="AO134" s="393"/>
      <c r="AP134" s="22"/>
      <c r="AQ134" s="22"/>
      <c r="AR134" s="22"/>
      <c r="AS134" s="394"/>
    </row>
    <row r="135" spans="1:45" s="60" customFormat="1" ht="24.75" customHeight="1" x14ac:dyDescent="0.35">
      <c r="A135" s="524">
        <f t="shared" si="1"/>
        <v>128</v>
      </c>
      <c r="B135" s="9">
        <v>122</v>
      </c>
      <c r="C135" s="10" t="s">
        <v>409</v>
      </c>
      <c r="D135" s="395" t="s">
        <v>409</v>
      </c>
      <c r="E135" s="8">
        <v>0</v>
      </c>
      <c r="F135" s="8">
        <v>1</v>
      </c>
      <c r="G135" s="8">
        <v>2</v>
      </c>
      <c r="H135" s="11">
        <v>3</v>
      </c>
      <c r="I135" s="8">
        <v>0</v>
      </c>
      <c r="J135" s="574">
        <v>0</v>
      </c>
      <c r="K135" s="574">
        <v>0</v>
      </c>
      <c r="L135" s="574">
        <v>0</v>
      </c>
      <c r="M135" s="12" t="s">
        <v>1024</v>
      </c>
      <c r="N135" s="8" t="s">
        <v>1024</v>
      </c>
      <c r="O135" s="13" t="s">
        <v>1024</v>
      </c>
      <c r="P135" s="8">
        <v>3</v>
      </c>
      <c r="Q135" s="13">
        <v>0.41</v>
      </c>
      <c r="R135" s="12" t="s">
        <v>1024</v>
      </c>
      <c r="S135" s="14" t="s">
        <v>1024</v>
      </c>
      <c r="T135" s="8" t="s">
        <v>1024</v>
      </c>
      <c r="U135" s="13" t="s">
        <v>1024</v>
      </c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389"/>
      <c r="AM135" s="20"/>
      <c r="AN135" s="21"/>
      <c r="AO135" s="393"/>
      <c r="AP135" s="22"/>
      <c r="AQ135" s="22"/>
      <c r="AR135" s="22"/>
      <c r="AS135" s="394"/>
    </row>
    <row r="136" spans="1:45" s="60" customFormat="1" ht="24.75" customHeight="1" x14ac:dyDescent="0.35">
      <c r="A136" s="524">
        <f t="shared" si="1"/>
        <v>129</v>
      </c>
      <c r="B136" s="9">
        <v>139</v>
      </c>
      <c r="C136" s="10" t="s">
        <v>502</v>
      </c>
      <c r="D136" s="395" t="s">
        <v>502</v>
      </c>
      <c r="E136" s="8">
        <v>1</v>
      </c>
      <c r="F136" s="8">
        <v>1</v>
      </c>
      <c r="G136" s="8">
        <v>1</v>
      </c>
      <c r="H136" s="11">
        <v>3</v>
      </c>
      <c r="I136" s="8">
        <v>2</v>
      </c>
      <c r="J136" s="574">
        <v>1</v>
      </c>
      <c r="K136" s="574">
        <v>3</v>
      </c>
      <c r="L136" s="579">
        <v>48</v>
      </c>
      <c r="M136" s="12" t="s">
        <v>1024</v>
      </c>
      <c r="N136" s="8" t="s">
        <v>1024</v>
      </c>
      <c r="O136" s="13" t="s">
        <v>1024</v>
      </c>
      <c r="P136" s="8" t="s">
        <v>1024</v>
      </c>
      <c r="Q136" s="13" t="s">
        <v>1024</v>
      </c>
      <c r="R136" s="12">
        <v>960</v>
      </c>
      <c r="S136" s="14" t="s">
        <v>1024</v>
      </c>
      <c r="T136" s="8">
        <v>1</v>
      </c>
      <c r="U136" s="13" t="s">
        <v>1024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389"/>
      <c r="AM136" s="20"/>
      <c r="AN136" s="21"/>
      <c r="AO136" s="393"/>
      <c r="AP136" s="22"/>
      <c r="AQ136" s="22"/>
      <c r="AR136" s="22"/>
      <c r="AS136" s="394"/>
    </row>
    <row r="137" spans="1:45" s="60" customFormat="1" ht="24.75" customHeight="1" x14ac:dyDescent="0.35">
      <c r="A137" s="524">
        <f t="shared" si="1"/>
        <v>130</v>
      </c>
      <c r="B137" s="9">
        <v>175</v>
      </c>
      <c r="C137" s="10" t="s">
        <v>418</v>
      </c>
      <c r="D137" s="395" t="s">
        <v>418</v>
      </c>
      <c r="E137" s="8">
        <v>1</v>
      </c>
      <c r="F137" s="8">
        <v>2</v>
      </c>
      <c r="G137" s="8">
        <v>0</v>
      </c>
      <c r="H137" s="11">
        <v>3</v>
      </c>
      <c r="I137" s="8">
        <v>0</v>
      </c>
      <c r="J137" s="574">
        <v>3</v>
      </c>
      <c r="K137" s="574">
        <v>0</v>
      </c>
      <c r="L137" s="579">
        <v>20</v>
      </c>
      <c r="M137" s="12">
        <v>185733</v>
      </c>
      <c r="N137" s="8" t="s">
        <v>1024</v>
      </c>
      <c r="O137" s="13" t="s">
        <v>1024</v>
      </c>
      <c r="P137" s="8">
        <v>4</v>
      </c>
      <c r="Q137" s="13">
        <v>10.1</v>
      </c>
      <c r="R137" s="12">
        <v>195333</v>
      </c>
      <c r="S137" s="14" t="s">
        <v>1024</v>
      </c>
      <c r="T137" s="8" t="s">
        <v>1024</v>
      </c>
      <c r="U137" s="13" t="s">
        <v>1024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389"/>
      <c r="AM137" s="20"/>
      <c r="AN137" s="21"/>
      <c r="AO137" s="393"/>
      <c r="AP137" s="22"/>
      <c r="AQ137" s="22"/>
      <c r="AR137" s="22"/>
      <c r="AS137" s="394"/>
    </row>
    <row r="138" spans="1:45" s="60" customFormat="1" ht="24.75" customHeight="1" x14ac:dyDescent="0.35">
      <c r="A138" s="524">
        <f t="shared" si="1"/>
        <v>131</v>
      </c>
      <c r="B138" s="9">
        <v>179</v>
      </c>
      <c r="C138" s="10" t="s">
        <v>382</v>
      </c>
      <c r="D138" s="395" t="s">
        <v>382</v>
      </c>
      <c r="E138" s="8">
        <v>0</v>
      </c>
      <c r="F138" s="8">
        <v>1</v>
      </c>
      <c r="G138" s="8">
        <v>2</v>
      </c>
      <c r="H138" s="11">
        <v>3</v>
      </c>
      <c r="I138" s="8">
        <v>5</v>
      </c>
      <c r="J138" s="574">
        <v>0</v>
      </c>
      <c r="K138" s="574">
        <v>0</v>
      </c>
      <c r="L138" s="574">
        <v>0</v>
      </c>
      <c r="M138" s="12" t="s">
        <v>1024</v>
      </c>
      <c r="N138" s="8" t="s">
        <v>1024</v>
      </c>
      <c r="O138" s="13" t="s">
        <v>1024</v>
      </c>
      <c r="P138" s="8" t="s">
        <v>1024</v>
      </c>
      <c r="Q138" s="13" t="s">
        <v>1024</v>
      </c>
      <c r="R138" s="12">
        <v>7500</v>
      </c>
      <c r="S138" s="14" t="s">
        <v>1024</v>
      </c>
      <c r="T138" s="8">
        <v>50</v>
      </c>
      <c r="U138" s="13" t="s">
        <v>1024</v>
      </c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389"/>
      <c r="AM138" s="20"/>
      <c r="AN138" s="21"/>
      <c r="AO138" s="393"/>
      <c r="AP138" s="22"/>
      <c r="AQ138" s="22"/>
      <c r="AR138" s="22"/>
      <c r="AS138" s="394"/>
    </row>
    <row r="139" spans="1:45" s="60" customFormat="1" ht="24.75" customHeight="1" x14ac:dyDescent="0.35">
      <c r="A139" s="524">
        <f t="shared" ref="A139:A202" si="2">+ROW(A132)</f>
        <v>132</v>
      </c>
      <c r="B139" s="9">
        <v>191</v>
      </c>
      <c r="C139" s="10" t="s">
        <v>420</v>
      </c>
      <c r="D139" s="395" t="s">
        <v>420</v>
      </c>
      <c r="E139" s="8">
        <v>0</v>
      </c>
      <c r="F139" s="8">
        <v>0</v>
      </c>
      <c r="G139" s="8">
        <v>3</v>
      </c>
      <c r="H139" s="11">
        <v>3</v>
      </c>
      <c r="I139" s="8">
        <v>3</v>
      </c>
      <c r="J139" s="574">
        <v>0</v>
      </c>
      <c r="K139" s="574">
        <v>0</v>
      </c>
      <c r="L139" s="574">
        <v>0</v>
      </c>
      <c r="M139" s="12" t="s">
        <v>1024</v>
      </c>
      <c r="N139" s="8" t="s">
        <v>1024</v>
      </c>
      <c r="O139" s="13" t="s">
        <v>1024</v>
      </c>
      <c r="P139" s="8" t="s">
        <v>1024</v>
      </c>
      <c r="Q139" s="13" t="s">
        <v>1024</v>
      </c>
      <c r="R139" s="12">
        <v>9750</v>
      </c>
      <c r="S139" s="14" t="s">
        <v>1024</v>
      </c>
      <c r="T139" s="8">
        <v>26</v>
      </c>
      <c r="U139" s="13" t="s">
        <v>1024</v>
      </c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389"/>
      <c r="AM139" s="20"/>
      <c r="AN139" s="21"/>
      <c r="AO139" s="393"/>
      <c r="AP139" s="22"/>
      <c r="AQ139" s="22"/>
      <c r="AR139" s="22"/>
      <c r="AS139" s="394"/>
    </row>
    <row r="140" spans="1:45" s="60" customFormat="1" ht="24.75" customHeight="1" x14ac:dyDescent="0.35">
      <c r="A140" s="524">
        <f t="shared" si="2"/>
        <v>133</v>
      </c>
      <c r="B140" s="9">
        <v>199</v>
      </c>
      <c r="C140" s="10" t="s">
        <v>423</v>
      </c>
      <c r="D140" s="395" t="s">
        <v>423</v>
      </c>
      <c r="E140" s="8">
        <v>0</v>
      </c>
      <c r="F140" s="8">
        <v>2</v>
      </c>
      <c r="G140" s="8">
        <v>1</v>
      </c>
      <c r="H140" s="11">
        <v>3</v>
      </c>
      <c r="I140" s="8">
        <v>1</v>
      </c>
      <c r="J140" s="574">
        <v>0</v>
      </c>
      <c r="K140" s="574">
        <v>0</v>
      </c>
      <c r="L140" s="574">
        <v>0</v>
      </c>
      <c r="M140" s="12" t="s">
        <v>1024</v>
      </c>
      <c r="N140" s="8">
        <v>3</v>
      </c>
      <c r="O140" s="13">
        <v>1.35</v>
      </c>
      <c r="P140" s="8">
        <v>27</v>
      </c>
      <c r="Q140" s="13">
        <v>0.92</v>
      </c>
      <c r="R140" s="12">
        <v>30444.86</v>
      </c>
      <c r="S140" s="14" t="s">
        <v>1024</v>
      </c>
      <c r="T140" s="8">
        <v>4</v>
      </c>
      <c r="U140" s="13" t="s">
        <v>1024</v>
      </c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389"/>
      <c r="AM140" s="20"/>
      <c r="AN140" s="21"/>
      <c r="AO140" s="393"/>
      <c r="AP140" s="22"/>
      <c r="AQ140" s="22"/>
      <c r="AR140" s="22"/>
      <c r="AS140" s="394"/>
    </row>
    <row r="141" spans="1:45" s="60" customFormat="1" ht="24.75" customHeight="1" x14ac:dyDescent="0.35">
      <c r="A141" s="524">
        <f t="shared" si="2"/>
        <v>134</v>
      </c>
      <c r="B141" s="9">
        <v>237</v>
      </c>
      <c r="C141" s="10" t="s">
        <v>545</v>
      </c>
      <c r="D141" s="395" t="s">
        <v>545</v>
      </c>
      <c r="E141" s="8">
        <v>0</v>
      </c>
      <c r="F141" s="8">
        <v>0</v>
      </c>
      <c r="G141" s="8">
        <v>3</v>
      </c>
      <c r="H141" s="11">
        <v>3</v>
      </c>
      <c r="I141" s="8">
        <v>3</v>
      </c>
      <c r="J141" s="574">
        <v>0</v>
      </c>
      <c r="K141" s="574">
        <v>0</v>
      </c>
      <c r="L141" s="574">
        <v>0</v>
      </c>
      <c r="M141" s="12" t="s">
        <v>1024</v>
      </c>
      <c r="N141" s="8" t="s">
        <v>1024</v>
      </c>
      <c r="O141" s="13" t="s">
        <v>1024</v>
      </c>
      <c r="P141" s="8" t="s">
        <v>1024</v>
      </c>
      <c r="Q141" s="13" t="s">
        <v>1024</v>
      </c>
      <c r="R141" s="12">
        <v>500</v>
      </c>
      <c r="S141" s="14" t="s">
        <v>1024</v>
      </c>
      <c r="T141" s="8">
        <v>33</v>
      </c>
      <c r="U141" s="13">
        <v>28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389"/>
      <c r="AM141" s="20"/>
      <c r="AN141" s="21"/>
      <c r="AO141" s="393"/>
      <c r="AP141" s="22"/>
      <c r="AQ141" s="22"/>
      <c r="AR141" s="22"/>
      <c r="AS141" s="394"/>
    </row>
    <row r="142" spans="1:45" s="60" customFormat="1" ht="24.75" customHeight="1" x14ac:dyDescent="0.35">
      <c r="A142" s="524">
        <f t="shared" si="2"/>
        <v>135</v>
      </c>
      <c r="B142" s="9">
        <v>270</v>
      </c>
      <c r="C142" s="396" t="s">
        <v>432</v>
      </c>
      <c r="D142" s="395" t="s">
        <v>432</v>
      </c>
      <c r="E142" s="8">
        <v>3</v>
      </c>
      <c r="F142" s="8">
        <v>0</v>
      </c>
      <c r="G142" s="8">
        <v>0</v>
      </c>
      <c r="H142" s="11">
        <v>3</v>
      </c>
      <c r="I142" s="8">
        <v>6</v>
      </c>
      <c r="J142" s="574">
        <v>298</v>
      </c>
      <c r="K142" s="574">
        <v>0</v>
      </c>
      <c r="L142" s="579">
        <v>49</v>
      </c>
      <c r="M142" s="12">
        <v>9397186.3300000001</v>
      </c>
      <c r="N142" s="8" t="s">
        <v>1024</v>
      </c>
      <c r="O142" s="13" t="s">
        <v>1024</v>
      </c>
      <c r="P142" s="8" t="s">
        <v>1024</v>
      </c>
      <c r="Q142" s="13" t="s">
        <v>1024</v>
      </c>
      <c r="R142" s="12">
        <v>9397186.3300000001</v>
      </c>
      <c r="S142" s="14" t="s">
        <v>1024</v>
      </c>
      <c r="T142" s="8" t="s">
        <v>1024</v>
      </c>
      <c r="U142" s="13" t="s">
        <v>1024</v>
      </c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389"/>
      <c r="AM142" s="20"/>
      <c r="AN142" s="21"/>
      <c r="AO142" s="393"/>
      <c r="AP142" s="22"/>
      <c r="AQ142" s="22"/>
      <c r="AR142" s="22"/>
      <c r="AS142" s="394"/>
    </row>
    <row r="143" spans="1:45" s="60" customFormat="1" ht="24.75" customHeight="1" x14ac:dyDescent="0.35">
      <c r="A143" s="524">
        <f t="shared" si="2"/>
        <v>136</v>
      </c>
      <c r="B143" s="9">
        <v>14</v>
      </c>
      <c r="C143" s="396" t="s">
        <v>445</v>
      </c>
      <c r="D143" s="395" t="s">
        <v>445</v>
      </c>
      <c r="E143" s="8">
        <v>0</v>
      </c>
      <c r="F143" s="8">
        <v>0</v>
      </c>
      <c r="G143" s="8">
        <v>3</v>
      </c>
      <c r="H143" s="11">
        <v>3</v>
      </c>
      <c r="I143" s="8">
        <v>3</v>
      </c>
      <c r="J143" s="574">
        <v>0</v>
      </c>
      <c r="K143" s="574">
        <v>0</v>
      </c>
      <c r="L143" s="574">
        <v>0</v>
      </c>
      <c r="M143" s="12" t="s">
        <v>1024</v>
      </c>
      <c r="N143" s="8" t="s">
        <v>1024</v>
      </c>
      <c r="O143" s="13" t="s">
        <v>1024</v>
      </c>
      <c r="P143" s="8" t="s">
        <v>1024</v>
      </c>
      <c r="Q143" s="13" t="s">
        <v>1024</v>
      </c>
      <c r="R143" s="12">
        <v>600</v>
      </c>
      <c r="S143" s="14">
        <v>13</v>
      </c>
      <c r="T143" s="8" t="s">
        <v>1024</v>
      </c>
      <c r="U143" s="13" t="s">
        <v>1024</v>
      </c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389"/>
      <c r="AM143" s="20"/>
      <c r="AN143" s="21"/>
      <c r="AO143" s="393"/>
      <c r="AP143" s="22"/>
      <c r="AQ143" s="22"/>
      <c r="AR143" s="22"/>
      <c r="AS143" s="394"/>
    </row>
    <row r="144" spans="1:45" s="60" customFormat="1" ht="24.75" customHeight="1" x14ac:dyDescent="0.35">
      <c r="A144" s="524">
        <f t="shared" si="2"/>
        <v>137</v>
      </c>
      <c r="B144" s="9">
        <v>63</v>
      </c>
      <c r="C144" s="10" t="s">
        <v>405</v>
      </c>
      <c r="D144" s="395" t="s">
        <v>405</v>
      </c>
      <c r="E144" s="8">
        <v>1</v>
      </c>
      <c r="F144" s="8">
        <v>0</v>
      </c>
      <c r="G144" s="8">
        <v>2</v>
      </c>
      <c r="H144" s="11">
        <v>3</v>
      </c>
      <c r="I144" s="8">
        <v>1</v>
      </c>
      <c r="J144" s="574">
        <v>0</v>
      </c>
      <c r="K144" s="574">
        <v>3</v>
      </c>
      <c r="L144" s="579">
        <v>77</v>
      </c>
      <c r="M144" s="12" t="s">
        <v>1024</v>
      </c>
      <c r="N144" s="8" t="s">
        <v>1024</v>
      </c>
      <c r="O144" s="13" t="s">
        <v>1024</v>
      </c>
      <c r="P144" s="8" t="s">
        <v>1024</v>
      </c>
      <c r="Q144" s="13" t="s">
        <v>1024</v>
      </c>
      <c r="R144" s="12">
        <v>6300</v>
      </c>
      <c r="S144" s="14" t="s">
        <v>1024</v>
      </c>
      <c r="T144" s="8">
        <v>3</v>
      </c>
      <c r="U144" s="13" t="s">
        <v>1024</v>
      </c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389"/>
      <c r="AM144" s="20"/>
      <c r="AN144" s="21"/>
      <c r="AO144" s="393"/>
      <c r="AP144" s="22"/>
      <c r="AQ144" s="22"/>
      <c r="AR144" s="22"/>
      <c r="AS144" s="394"/>
    </row>
    <row r="145" spans="1:45" s="60" customFormat="1" ht="24.75" customHeight="1" x14ac:dyDescent="0.35">
      <c r="A145" s="524">
        <f t="shared" si="2"/>
        <v>138</v>
      </c>
      <c r="B145" s="9">
        <v>100</v>
      </c>
      <c r="C145" s="10" t="s">
        <v>408</v>
      </c>
      <c r="D145" s="395" t="s">
        <v>408</v>
      </c>
      <c r="E145" s="8">
        <v>0</v>
      </c>
      <c r="F145" s="8">
        <v>0</v>
      </c>
      <c r="G145" s="8">
        <v>3</v>
      </c>
      <c r="H145" s="11">
        <v>3</v>
      </c>
      <c r="I145" s="8">
        <v>1</v>
      </c>
      <c r="J145" s="574">
        <v>0</v>
      </c>
      <c r="K145" s="574">
        <v>0</v>
      </c>
      <c r="L145" s="574">
        <v>0</v>
      </c>
      <c r="M145" s="12" t="s">
        <v>1024</v>
      </c>
      <c r="N145" s="8" t="s">
        <v>1024</v>
      </c>
      <c r="O145" s="13" t="s">
        <v>1024</v>
      </c>
      <c r="P145" s="8" t="s">
        <v>1024</v>
      </c>
      <c r="Q145" s="13" t="s">
        <v>1024</v>
      </c>
      <c r="R145" s="12">
        <v>20600</v>
      </c>
      <c r="S145" s="14">
        <v>1</v>
      </c>
      <c r="T145" s="8">
        <v>4</v>
      </c>
      <c r="U145" s="13">
        <v>3.3</v>
      </c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389"/>
      <c r="AM145" s="20"/>
      <c r="AN145" s="21"/>
      <c r="AO145" s="393"/>
      <c r="AP145" s="22"/>
      <c r="AQ145" s="22"/>
      <c r="AR145" s="22"/>
      <c r="AS145" s="394"/>
    </row>
    <row r="146" spans="1:45" s="60" customFormat="1" ht="24.75" customHeight="1" x14ac:dyDescent="0.35">
      <c r="A146" s="524">
        <f t="shared" si="2"/>
        <v>139</v>
      </c>
      <c r="B146" s="9">
        <v>170</v>
      </c>
      <c r="C146" s="10" t="s">
        <v>518</v>
      </c>
      <c r="D146" s="395" t="s">
        <v>518</v>
      </c>
      <c r="E146" s="8">
        <v>2</v>
      </c>
      <c r="F146" s="8">
        <v>1</v>
      </c>
      <c r="G146" s="8">
        <v>0</v>
      </c>
      <c r="H146" s="11">
        <v>3</v>
      </c>
      <c r="I146" s="8">
        <v>0</v>
      </c>
      <c r="J146" s="574">
        <v>4</v>
      </c>
      <c r="K146" s="574">
        <v>2</v>
      </c>
      <c r="L146" s="579">
        <v>79</v>
      </c>
      <c r="M146" s="12">
        <v>964088</v>
      </c>
      <c r="N146" s="8" t="s">
        <v>1024</v>
      </c>
      <c r="O146" s="13" t="s">
        <v>1024</v>
      </c>
      <c r="P146" s="8">
        <v>13</v>
      </c>
      <c r="Q146" s="13">
        <v>1.05</v>
      </c>
      <c r="R146" s="12">
        <v>974168</v>
      </c>
      <c r="S146" s="14" t="s">
        <v>1024</v>
      </c>
      <c r="T146" s="8" t="s">
        <v>1024</v>
      </c>
      <c r="U146" s="13" t="s">
        <v>1024</v>
      </c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389"/>
      <c r="AM146" s="20"/>
      <c r="AN146" s="21"/>
      <c r="AO146" s="393"/>
      <c r="AP146" s="22"/>
      <c r="AQ146" s="22"/>
      <c r="AR146" s="22"/>
      <c r="AS146" s="394"/>
    </row>
    <row r="147" spans="1:45" s="60" customFormat="1" ht="24.75" customHeight="1" x14ac:dyDescent="0.35">
      <c r="A147" s="524">
        <f t="shared" si="2"/>
        <v>140</v>
      </c>
      <c r="B147" s="9">
        <v>254</v>
      </c>
      <c r="C147" s="10" t="s">
        <v>394</v>
      </c>
      <c r="D147" s="395" t="s">
        <v>394</v>
      </c>
      <c r="E147" s="8">
        <v>0</v>
      </c>
      <c r="F147" s="8">
        <v>3</v>
      </c>
      <c r="G147" s="8">
        <v>0</v>
      </c>
      <c r="H147" s="11">
        <v>3</v>
      </c>
      <c r="I147" s="8">
        <v>3</v>
      </c>
      <c r="J147" s="574">
        <v>0</v>
      </c>
      <c r="K147" s="574">
        <v>0</v>
      </c>
      <c r="L147" s="574">
        <v>0</v>
      </c>
      <c r="M147" s="12" t="s">
        <v>1024</v>
      </c>
      <c r="N147" s="8" t="s">
        <v>1024</v>
      </c>
      <c r="O147" s="13" t="s">
        <v>1024</v>
      </c>
      <c r="P147" s="8">
        <v>155</v>
      </c>
      <c r="Q147" s="13">
        <v>3.1720000000000002</v>
      </c>
      <c r="R147" s="12">
        <v>11154.36</v>
      </c>
      <c r="S147" s="14" t="s">
        <v>1024</v>
      </c>
      <c r="T147" s="8" t="s">
        <v>1024</v>
      </c>
      <c r="U147" s="13" t="s">
        <v>1024</v>
      </c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389"/>
      <c r="AM147" s="20"/>
      <c r="AN147" s="21"/>
      <c r="AO147" s="393"/>
      <c r="AP147" s="22"/>
      <c r="AQ147" s="22"/>
      <c r="AR147" s="22"/>
      <c r="AS147" s="394"/>
    </row>
    <row r="148" spans="1:45" s="60" customFormat="1" ht="24.75" customHeight="1" x14ac:dyDescent="0.35">
      <c r="A148" s="524">
        <f t="shared" si="2"/>
        <v>141</v>
      </c>
      <c r="B148" s="9">
        <v>255</v>
      </c>
      <c r="C148" s="10" t="s">
        <v>395</v>
      </c>
      <c r="D148" s="395" t="s">
        <v>395</v>
      </c>
      <c r="E148" s="8">
        <v>0</v>
      </c>
      <c r="F148" s="8">
        <v>0</v>
      </c>
      <c r="G148" s="8">
        <v>3</v>
      </c>
      <c r="H148" s="11">
        <v>3</v>
      </c>
      <c r="I148" s="8">
        <v>3</v>
      </c>
      <c r="J148" s="574">
        <v>0</v>
      </c>
      <c r="K148" s="574">
        <v>0</v>
      </c>
      <c r="L148" s="574">
        <v>0</v>
      </c>
      <c r="M148" s="12" t="s">
        <v>1024</v>
      </c>
      <c r="N148" s="8" t="s">
        <v>1024</v>
      </c>
      <c r="O148" s="13" t="s">
        <v>1024</v>
      </c>
      <c r="P148" s="8" t="s">
        <v>1024</v>
      </c>
      <c r="Q148" s="13" t="s">
        <v>1024</v>
      </c>
      <c r="R148" s="12" t="s">
        <v>1024</v>
      </c>
      <c r="S148" s="14">
        <v>7</v>
      </c>
      <c r="T148" s="8" t="s">
        <v>1024</v>
      </c>
      <c r="U148" s="13" t="s">
        <v>1024</v>
      </c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389"/>
      <c r="AM148" s="20"/>
      <c r="AN148" s="21"/>
      <c r="AO148" s="393"/>
      <c r="AP148" s="22"/>
      <c r="AQ148" s="22"/>
      <c r="AR148" s="22"/>
      <c r="AS148" s="394"/>
    </row>
    <row r="149" spans="1:45" s="60" customFormat="1" ht="24.75" customHeight="1" x14ac:dyDescent="0.35">
      <c r="A149" s="524">
        <f t="shared" si="2"/>
        <v>142</v>
      </c>
      <c r="B149" s="9">
        <v>90</v>
      </c>
      <c r="C149" s="10" t="s">
        <v>487</v>
      </c>
      <c r="D149" s="395" t="s">
        <v>487</v>
      </c>
      <c r="E149" s="8">
        <v>2</v>
      </c>
      <c r="F149" s="8">
        <v>1</v>
      </c>
      <c r="G149" s="8">
        <v>0</v>
      </c>
      <c r="H149" s="11">
        <v>3</v>
      </c>
      <c r="I149" s="8">
        <v>0</v>
      </c>
      <c r="J149" s="574">
        <v>6</v>
      </c>
      <c r="K149" s="574">
        <v>3</v>
      </c>
      <c r="L149" s="579">
        <v>68</v>
      </c>
      <c r="M149" s="12">
        <v>378554</v>
      </c>
      <c r="N149" s="8" t="s">
        <v>1024</v>
      </c>
      <c r="O149" s="13" t="s">
        <v>1024</v>
      </c>
      <c r="P149" s="8">
        <v>20</v>
      </c>
      <c r="Q149" s="13">
        <v>0.82</v>
      </c>
      <c r="R149" s="12">
        <v>383474</v>
      </c>
      <c r="S149" s="14" t="s">
        <v>1024</v>
      </c>
      <c r="T149" s="8" t="s">
        <v>1024</v>
      </c>
      <c r="U149" s="13" t="s">
        <v>1024</v>
      </c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389"/>
      <c r="AM149" s="20"/>
      <c r="AN149" s="21"/>
      <c r="AO149" s="393"/>
      <c r="AP149" s="22"/>
      <c r="AQ149" s="22"/>
      <c r="AR149" s="22"/>
      <c r="AS149" s="394"/>
    </row>
    <row r="150" spans="1:45" s="60" customFormat="1" ht="24.75" customHeight="1" x14ac:dyDescent="0.35">
      <c r="A150" s="524">
        <f t="shared" si="2"/>
        <v>143</v>
      </c>
      <c r="B150" s="9">
        <v>301</v>
      </c>
      <c r="C150" s="10" t="s">
        <v>437</v>
      </c>
      <c r="D150" s="395" t="s">
        <v>438</v>
      </c>
      <c r="E150" s="8">
        <v>0</v>
      </c>
      <c r="F150" s="8">
        <v>3</v>
      </c>
      <c r="G150" s="8">
        <v>0</v>
      </c>
      <c r="H150" s="11">
        <v>3</v>
      </c>
      <c r="I150" s="8">
        <v>0</v>
      </c>
      <c r="J150" s="574">
        <v>0</v>
      </c>
      <c r="K150" s="574">
        <v>0</v>
      </c>
      <c r="L150" s="574">
        <v>0</v>
      </c>
      <c r="M150" s="12" t="s">
        <v>1024</v>
      </c>
      <c r="N150" s="8" t="s">
        <v>1024</v>
      </c>
      <c r="O150" s="13" t="s">
        <v>1024</v>
      </c>
      <c r="P150" s="8">
        <v>40</v>
      </c>
      <c r="Q150" s="13">
        <v>2.2850000000000001</v>
      </c>
      <c r="R150" s="12">
        <v>30480</v>
      </c>
      <c r="S150" s="14" t="s">
        <v>1024</v>
      </c>
      <c r="T150" s="8" t="s">
        <v>1024</v>
      </c>
      <c r="U150" s="13" t="s">
        <v>1024</v>
      </c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389"/>
      <c r="AM150" s="20"/>
      <c r="AN150" s="21"/>
      <c r="AO150" s="393"/>
      <c r="AP150" s="22"/>
      <c r="AQ150" s="22"/>
      <c r="AR150" s="22"/>
      <c r="AS150" s="394"/>
    </row>
    <row r="151" spans="1:45" s="60" customFormat="1" ht="24.75" customHeight="1" x14ac:dyDescent="0.35">
      <c r="A151" s="524">
        <f t="shared" si="2"/>
        <v>144</v>
      </c>
      <c r="B151" s="9">
        <v>349</v>
      </c>
      <c r="C151" s="10" t="s">
        <v>658</v>
      </c>
      <c r="D151" s="395" t="s">
        <v>658</v>
      </c>
      <c r="E151" s="8">
        <v>1</v>
      </c>
      <c r="F151" s="8">
        <v>1</v>
      </c>
      <c r="G151" s="8">
        <v>0</v>
      </c>
      <c r="H151" s="11">
        <v>2</v>
      </c>
      <c r="I151" s="8">
        <v>0</v>
      </c>
      <c r="J151" s="574">
        <v>42</v>
      </c>
      <c r="K151" s="574">
        <v>0</v>
      </c>
      <c r="L151" s="579">
        <v>76</v>
      </c>
      <c r="M151" s="12">
        <v>2879223.6</v>
      </c>
      <c r="N151" s="8" t="s">
        <v>1024</v>
      </c>
      <c r="O151" s="13" t="s">
        <v>1024</v>
      </c>
      <c r="P151" s="8">
        <v>518</v>
      </c>
      <c r="Q151" s="13">
        <v>3.71</v>
      </c>
      <c r="R151" s="12">
        <v>2879965.6</v>
      </c>
      <c r="S151" s="14" t="s">
        <v>1024</v>
      </c>
      <c r="T151" s="8" t="s">
        <v>1024</v>
      </c>
      <c r="U151" s="13" t="s">
        <v>1024</v>
      </c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389"/>
      <c r="AM151" s="20"/>
      <c r="AN151" s="21"/>
      <c r="AO151" s="393"/>
      <c r="AP151" s="22"/>
      <c r="AQ151" s="22"/>
      <c r="AR151" s="22"/>
      <c r="AS151" s="394"/>
    </row>
    <row r="152" spans="1:45" s="60" customFormat="1" ht="24.75" customHeight="1" x14ac:dyDescent="0.35">
      <c r="A152" s="524">
        <f t="shared" si="2"/>
        <v>145</v>
      </c>
      <c r="B152" s="9">
        <v>246</v>
      </c>
      <c r="C152" s="10" t="s">
        <v>392</v>
      </c>
      <c r="D152" s="395" t="s">
        <v>392</v>
      </c>
      <c r="E152" s="8">
        <v>0</v>
      </c>
      <c r="F152" s="8">
        <v>1</v>
      </c>
      <c r="G152" s="8">
        <v>1</v>
      </c>
      <c r="H152" s="11">
        <v>2</v>
      </c>
      <c r="I152" s="8">
        <v>0</v>
      </c>
      <c r="J152" s="574">
        <v>0</v>
      </c>
      <c r="K152" s="574">
        <v>0</v>
      </c>
      <c r="L152" s="574">
        <v>0</v>
      </c>
      <c r="M152" s="12" t="s">
        <v>1024</v>
      </c>
      <c r="N152" s="8" t="s">
        <v>1024</v>
      </c>
      <c r="O152" s="13" t="s">
        <v>1024</v>
      </c>
      <c r="P152" s="8">
        <v>215</v>
      </c>
      <c r="Q152" s="13">
        <v>2.0499999999999998</v>
      </c>
      <c r="R152" s="12">
        <v>20170</v>
      </c>
      <c r="S152" s="14" t="s">
        <v>1024</v>
      </c>
      <c r="T152" s="8">
        <v>12</v>
      </c>
      <c r="U152" s="13" t="s">
        <v>1024</v>
      </c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389"/>
      <c r="AM152" s="20"/>
      <c r="AN152" s="21"/>
      <c r="AO152" s="393"/>
      <c r="AP152" s="22"/>
      <c r="AQ152" s="22"/>
      <c r="AR152" s="22"/>
      <c r="AS152" s="394"/>
    </row>
    <row r="153" spans="1:45" s="60" customFormat="1" ht="24.75" customHeight="1" x14ac:dyDescent="0.35">
      <c r="A153" s="524">
        <f t="shared" si="2"/>
        <v>146</v>
      </c>
      <c r="B153" s="9">
        <v>249</v>
      </c>
      <c r="C153" s="10" t="s">
        <v>393</v>
      </c>
      <c r="D153" s="395" t="s">
        <v>393</v>
      </c>
      <c r="E153" s="8">
        <v>0</v>
      </c>
      <c r="F153" s="8">
        <v>0</v>
      </c>
      <c r="G153" s="8">
        <v>2</v>
      </c>
      <c r="H153" s="11">
        <v>2</v>
      </c>
      <c r="I153" s="8">
        <v>1</v>
      </c>
      <c r="J153" s="574">
        <v>0</v>
      </c>
      <c r="K153" s="574">
        <v>0</v>
      </c>
      <c r="L153" s="574">
        <v>0</v>
      </c>
      <c r="M153" s="12" t="s">
        <v>1024</v>
      </c>
      <c r="N153" s="8" t="s">
        <v>1024</v>
      </c>
      <c r="O153" s="13" t="s">
        <v>1024</v>
      </c>
      <c r="P153" s="8" t="s">
        <v>1024</v>
      </c>
      <c r="Q153" s="13" t="s">
        <v>1024</v>
      </c>
      <c r="R153" s="12" t="s">
        <v>1024</v>
      </c>
      <c r="S153" s="14">
        <v>18</v>
      </c>
      <c r="T153" s="8" t="s">
        <v>1024</v>
      </c>
      <c r="U153" s="13" t="s">
        <v>1024</v>
      </c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389"/>
      <c r="AM153" s="20"/>
      <c r="AN153" s="21"/>
      <c r="AO153" s="393"/>
      <c r="AP153" s="22"/>
      <c r="AQ153" s="22"/>
      <c r="AR153" s="22"/>
      <c r="AS153" s="394"/>
    </row>
    <row r="154" spans="1:45" s="60" customFormat="1" ht="24.75" customHeight="1" x14ac:dyDescent="0.35">
      <c r="A154" s="524">
        <f t="shared" si="2"/>
        <v>147</v>
      </c>
      <c r="B154" s="9">
        <v>3</v>
      </c>
      <c r="C154" s="396" t="s">
        <v>398</v>
      </c>
      <c r="D154" s="395" t="s">
        <v>398</v>
      </c>
      <c r="E154" s="8">
        <v>0</v>
      </c>
      <c r="F154" s="8">
        <v>0</v>
      </c>
      <c r="G154" s="8">
        <v>2</v>
      </c>
      <c r="H154" s="11">
        <v>2</v>
      </c>
      <c r="I154" s="8">
        <v>2</v>
      </c>
      <c r="J154" s="574">
        <v>0</v>
      </c>
      <c r="K154" s="574">
        <v>0</v>
      </c>
      <c r="L154" s="574">
        <v>0</v>
      </c>
      <c r="M154" s="12" t="s">
        <v>1024</v>
      </c>
      <c r="N154" s="8" t="s">
        <v>1024</v>
      </c>
      <c r="O154" s="13" t="s">
        <v>1024</v>
      </c>
      <c r="P154" s="8" t="s">
        <v>1024</v>
      </c>
      <c r="Q154" s="13" t="s">
        <v>1024</v>
      </c>
      <c r="R154" s="12" t="s">
        <v>1024</v>
      </c>
      <c r="S154" s="14">
        <v>34</v>
      </c>
      <c r="T154" s="8" t="s">
        <v>1024</v>
      </c>
      <c r="U154" s="13" t="s">
        <v>1024</v>
      </c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389"/>
      <c r="AM154" s="20"/>
      <c r="AN154" s="21"/>
      <c r="AO154" s="393"/>
      <c r="AP154" s="22"/>
      <c r="AQ154" s="22"/>
      <c r="AR154" s="22"/>
      <c r="AS154" s="394"/>
    </row>
    <row r="155" spans="1:45" s="60" customFormat="1" ht="24.75" customHeight="1" x14ac:dyDescent="0.35">
      <c r="A155" s="524">
        <f t="shared" si="2"/>
        <v>148</v>
      </c>
      <c r="B155" s="9">
        <v>18</v>
      </c>
      <c r="C155" s="396" t="s">
        <v>399</v>
      </c>
      <c r="D155" s="395" t="s">
        <v>399</v>
      </c>
      <c r="E155" s="8">
        <v>0</v>
      </c>
      <c r="F155" s="8">
        <v>0</v>
      </c>
      <c r="G155" s="8">
        <v>2</v>
      </c>
      <c r="H155" s="11">
        <v>2</v>
      </c>
      <c r="I155" s="8">
        <v>2</v>
      </c>
      <c r="J155" s="574">
        <v>0</v>
      </c>
      <c r="K155" s="574">
        <v>0</v>
      </c>
      <c r="L155" s="574">
        <v>0</v>
      </c>
      <c r="M155" s="12" t="s">
        <v>1024</v>
      </c>
      <c r="N155" s="8" t="s">
        <v>1024</v>
      </c>
      <c r="O155" s="13" t="s">
        <v>1024</v>
      </c>
      <c r="P155" s="8" t="s">
        <v>1024</v>
      </c>
      <c r="Q155" s="13" t="s">
        <v>1024</v>
      </c>
      <c r="R155" s="12" t="s">
        <v>1024</v>
      </c>
      <c r="S155" s="14">
        <v>138</v>
      </c>
      <c r="T155" s="8" t="s">
        <v>1024</v>
      </c>
      <c r="U155" s="13" t="s">
        <v>1024</v>
      </c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389"/>
      <c r="AM155" s="20"/>
      <c r="AN155" s="21"/>
      <c r="AO155" s="393"/>
      <c r="AP155" s="22"/>
      <c r="AQ155" s="22"/>
      <c r="AR155" s="22"/>
      <c r="AS155" s="394"/>
    </row>
    <row r="156" spans="1:45" s="60" customFormat="1" ht="24.75" customHeight="1" x14ac:dyDescent="0.35">
      <c r="A156" s="524">
        <f t="shared" si="2"/>
        <v>149</v>
      </c>
      <c r="B156" s="9">
        <v>23</v>
      </c>
      <c r="C156" s="396" t="s">
        <v>360</v>
      </c>
      <c r="D156" s="395" t="s">
        <v>360</v>
      </c>
      <c r="E156" s="8">
        <v>0</v>
      </c>
      <c r="F156" s="8">
        <v>0</v>
      </c>
      <c r="G156" s="8">
        <v>2</v>
      </c>
      <c r="H156" s="11">
        <v>2</v>
      </c>
      <c r="I156" s="8">
        <v>2</v>
      </c>
      <c r="J156" s="574">
        <v>0</v>
      </c>
      <c r="K156" s="574">
        <v>0</v>
      </c>
      <c r="L156" s="574">
        <v>0</v>
      </c>
      <c r="M156" s="12" t="s">
        <v>1024</v>
      </c>
      <c r="N156" s="8" t="s">
        <v>1024</v>
      </c>
      <c r="O156" s="13" t="s">
        <v>1024</v>
      </c>
      <c r="P156" s="8" t="s">
        <v>1024</v>
      </c>
      <c r="Q156" s="13" t="s">
        <v>1024</v>
      </c>
      <c r="R156" s="12">
        <v>6200</v>
      </c>
      <c r="S156" s="14" t="s">
        <v>1024</v>
      </c>
      <c r="T156" s="8">
        <v>29</v>
      </c>
      <c r="U156" s="13">
        <v>3.8</v>
      </c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389"/>
      <c r="AM156" s="20"/>
      <c r="AN156" s="21"/>
      <c r="AO156" s="393"/>
      <c r="AP156" s="22"/>
      <c r="AQ156" s="22"/>
      <c r="AR156" s="22"/>
      <c r="AS156" s="394"/>
    </row>
    <row r="157" spans="1:45" s="60" customFormat="1" ht="24.75" customHeight="1" x14ac:dyDescent="0.35">
      <c r="A157" s="524">
        <f t="shared" si="2"/>
        <v>150</v>
      </c>
      <c r="B157" s="9">
        <v>85</v>
      </c>
      <c r="C157" s="10" t="s">
        <v>484</v>
      </c>
      <c r="D157" s="395" t="s">
        <v>484</v>
      </c>
      <c r="E157" s="8">
        <v>0</v>
      </c>
      <c r="F157" s="8">
        <v>0</v>
      </c>
      <c r="G157" s="8">
        <v>2</v>
      </c>
      <c r="H157" s="11">
        <v>2</v>
      </c>
      <c r="I157" s="8">
        <v>2</v>
      </c>
      <c r="J157" s="574">
        <v>0</v>
      </c>
      <c r="K157" s="574">
        <v>0</v>
      </c>
      <c r="L157" s="574">
        <v>0</v>
      </c>
      <c r="M157" s="12" t="s">
        <v>1024</v>
      </c>
      <c r="N157" s="8" t="s">
        <v>1024</v>
      </c>
      <c r="O157" s="13" t="s">
        <v>1024</v>
      </c>
      <c r="P157" s="8" t="s">
        <v>1024</v>
      </c>
      <c r="Q157" s="13" t="s">
        <v>1024</v>
      </c>
      <c r="R157" s="12" t="s">
        <v>1024</v>
      </c>
      <c r="S157" s="14" t="s">
        <v>1024</v>
      </c>
      <c r="T157" s="8" t="s">
        <v>1024</v>
      </c>
      <c r="U157" s="13" t="s">
        <v>1024</v>
      </c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389"/>
      <c r="AM157" s="20"/>
      <c r="AN157" s="21"/>
      <c r="AO157" s="393"/>
      <c r="AP157" s="22"/>
      <c r="AQ157" s="22"/>
      <c r="AR157" s="22"/>
      <c r="AS157" s="394"/>
    </row>
    <row r="158" spans="1:45" s="60" customFormat="1" ht="24.75" customHeight="1" x14ac:dyDescent="0.35">
      <c r="A158" s="524">
        <f t="shared" si="2"/>
        <v>151</v>
      </c>
      <c r="B158" s="9">
        <v>89</v>
      </c>
      <c r="C158" s="10" t="s">
        <v>365</v>
      </c>
      <c r="D158" s="395" t="s">
        <v>366</v>
      </c>
      <c r="E158" s="8">
        <v>0</v>
      </c>
      <c r="F158" s="8">
        <v>2</v>
      </c>
      <c r="G158" s="8">
        <v>0</v>
      </c>
      <c r="H158" s="11">
        <v>2</v>
      </c>
      <c r="I158" s="8">
        <v>0</v>
      </c>
      <c r="J158" s="574">
        <v>0</v>
      </c>
      <c r="K158" s="574">
        <v>0</v>
      </c>
      <c r="L158" s="574">
        <v>0</v>
      </c>
      <c r="M158" s="12" t="s">
        <v>1024</v>
      </c>
      <c r="N158" s="8" t="s">
        <v>1024</v>
      </c>
      <c r="O158" s="13" t="s">
        <v>1024</v>
      </c>
      <c r="P158" s="8">
        <v>46</v>
      </c>
      <c r="Q158" s="13">
        <v>1.1339999999999999</v>
      </c>
      <c r="R158" s="12">
        <v>88700</v>
      </c>
      <c r="S158" s="14" t="s">
        <v>1024</v>
      </c>
      <c r="T158" s="8" t="s">
        <v>1024</v>
      </c>
      <c r="U158" s="13" t="s">
        <v>1024</v>
      </c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389"/>
      <c r="AM158" s="20"/>
      <c r="AN158" s="21"/>
      <c r="AO158" s="393"/>
      <c r="AP158" s="22"/>
      <c r="AQ158" s="22"/>
      <c r="AR158" s="22"/>
      <c r="AS158" s="394"/>
    </row>
    <row r="159" spans="1:45" s="60" customFormat="1" ht="24.75" customHeight="1" x14ac:dyDescent="0.35">
      <c r="A159" s="524">
        <f t="shared" si="2"/>
        <v>152</v>
      </c>
      <c r="B159" s="9">
        <v>97</v>
      </c>
      <c r="C159" s="10" t="s">
        <v>407</v>
      </c>
      <c r="D159" s="395" t="s">
        <v>407</v>
      </c>
      <c r="E159" s="8">
        <v>0</v>
      </c>
      <c r="F159" s="8">
        <v>0</v>
      </c>
      <c r="G159" s="8">
        <v>2</v>
      </c>
      <c r="H159" s="11">
        <v>2</v>
      </c>
      <c r="I159" s="8">
        <v>1</v>
      </c>
      <c r="J159" s="574">
        <v>0</v>
      </c>
      <c r="K159" s="574">
        <v>0</v>
      </c>
      <c r="L159" s="574">
        <v>0</v>
      </c>
      <c r="M159" s="12" t="s">
        <v>1024</v>
      </c>
      <c r="N159" s="8" t="s">
        <v>1024</v>
      </c>
      <c r="O159" s="13" t="s">
        <v>1024</v>
      </c>
      <c r="P159" s="8" t="s">
        <v>1024</v>
      </c>
      <c r="Q159" s="13" t="s">
        <v>1024</v>
      </c>
      <c r="R159" s="12">
        <v>75</v>
      </c>
      <c r="S159" s="14">
        <v>1</v>
      </c>
      <c r="T159" s="8" t="s">
        <v>1024</v>
      </c>
      <c r="U159" s="13" t="s">
        <v>1024</v>
      </c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389"/>
      <c r="AM159" s="20"/>
      <c r="AN159" s="21"/>
      <c r="AO159" s="393"/>
      <c r="AP159" s="22"/>
      <c r="AQ159" s="22"/>
      <c r="AR159" s="22"/>
      <c r="AS159" s="394"/>
    </row>
    <row r="160" spans="1:45" s="60" customFormat="1" ht="24.75" customHeight="1" x14ac:dyDescent="0.35">
      <c r="A160" s="524">
        <f t="shared" si="2"/>
        <v>153</v>
      </c>
      <c r="B160" s="9">
        <v>98</v>
      </c>
      <c r="C160" s="10" t="s">
        <v>370</v>
      </c>
      <c r="D160" s="395" t="s">
        <v>370</v>
      </c>
      <c r="E160" s="8">
        <v>0</v>
      </c>
      <c r="F160" s="8">
        <v>0</v>
      </c>
      <c r="G160" s="8">
        <v>2</v>
      </c>
      <c r="H160" s="11">
        <v>2</v>
      </c>
      <c r="I160" s="8">
        <v>2</v>
      </c>
      <c r="J160" s="574">
        <v>0</v>
      </c>
      <c r="K160" s="574">
        <v>0</v>
      </c>
      <c r="L160" s="574">
        <v>0</v>
      </c>
      <c r="M160" s="12" t="s">
        <v>1024</v>
      </c>
      <c r="N160" s="8" t="s">
        <v>1024</v>
      </c>
      <c r="O160" s="13" t="s">
        <v>1024</v>
      </c>
      <c r="P160" s="8" t="s">
        <v>1024</v>
      </c>
      <c r="Q160" s="13" t="s">
        <v>1024</v>
      </c>
      <c r="R160" s="12" t="s">
        <v>1024</v>
      </c>
      <c r="S160" s="14" t="s">
        <v>1024</v>
      </c>
      <c r="T160" s="8" t="s">
        <v>1024</v>
      </c>
      <c r="U160" s="13" t="s">
        <v>1024</v>
      </c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389"/>
      <c r="AM160" s="20"/>
      <c r="AN160" s="21"/>
      <c r="AO160" s="393"/>
      <c r="AP160" s="22"/>
      <c r="AQ160" s="22"/>
      <c r="AR160" s="22"/>
      <c r="AS160" s="394"/>
    </row>
    <row r="161" spans="1:45" s="60" customFormat="1" ht="24.75" customHeight="1" x14ac:dyDescent="0.35">
      <c r="A161" s="524">
        <f t="shared" si="2"/>
        <v>154</v>
      </c>
      <c r="B161" s="9">
        <v>110</v>
      </c>
      <c r="C161" s="10" t="s">
        <v>375</v>
      </c>
      <c r="D161" s="395" t="s">
        <v>375</v>
      </c>
      <c r="E161" s="8">
        <v>0</v>
      </c>
      <c r="F161" s="8">
        <v>2</v>
      </c>
      <c r="G161" s="8">
        <v>0</v>
      </c>
      <c r="H161" s="11">
        <v>2</v>
      </c>
      <c r="I161" s="8">
        <v>0</v>
      </c>
      <c r="J161" s="574">
        <v>0</v>
      </c>
      <c r="K161" s="574">
        <v>0</v>
      </c>
      <c r="L161" s="574">
        <v>0</v>
      </c>
      <c r="M161" s="12" t="s">
        <v>1024</v>
      </c>
      <c r="N161" s="8" t="s">
        <v>1024</v>
      </c>
      <c r="O161" s="13" t="s">
        <v>1024</v>
      </c>
      <c r="P161" s="8">
        <v>5</v>
      </c>
      <c r="Q161" s="13">
        <v>1.68</v>
      </c>
      <c r="R161" s="12">
        <v>59900</v>
      </c>
      <c r="S161" s="14" t="s">
        <v>1024</v>
      </c>
      <c r="T161" s="8" t="s">
        <v>1024</v>
      </c>
      <c r="U161" s="13" t="s">
        <v>1024</v>
      </c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389"/>
      <c r="AM161" s="20"/>
      <c r="AN161" s="21"/>
      <c r="AO161" s="393"/>
      <c r="AP161" s="22"/>
      <c r="AQ161" s="22"/>
      <c r="AR161" s="22"/>
      <c r="AS161" s="394"/>
    </row>
    <row r="162" spans="1:45" s="60" customFormat="1" ht="24.75" customHeight="1" x14ac:dyDescent="0.35">
      <c r="A162" s="524">
        <f t="shared" si="2"/>
        <v>155</v>
      </c>
      <c r="B162" s="9">
        <v>163</v>
      </c>
      <c r="C162" s="10" t="s">
        <v>514</v>
      </c>
      <c r="D162" s="395" t="s">
        <v>514</v>
      </c>
      <c r="E162" s="8">
        <v>1</v>
      </c>
      <c r="F162" s="8">
        <v>0</v>
      </c>
      <c r="G162" s="8">
        <v>1</v>
      </c>
      <c r="H162" s="11">
        <v>2</v>
      </c>
      <c r="I162" s="8">
        <v>0</v>
      </c>
      <c r="J162" s="574">
        <v>1</v>
      </c>
      <c r="K162" s="574">
        <v>3</v>
      </c>
      <c r="L162" s="579">
        <v>92</v>
      </c>
      <c r="M162" s="12">
        <v>96316</v>
      </c>
      <c r="N162" s="8" t="s">
        <v>1024</v>
      </c>
      <c r="O162" s="13" t="s">
        <v>1024</v>
      </c>
      <c r="P162" s="8" t="s">
        <v>1024</v>
      </c>
      <c r="Q162" s="13" t="s">
        <v>1024</v>
      </c>
      <c r="R162" s="12">
        <v>96316</v>
      </c>
      <c r="S162" s="14" t="s">
        <v>1024</v>
      </c>
      <c r="T162" s="8">
        <v>1</v>
      </c>
      <c r="U162" s="13" t="s">
        <v>1024</v>
      </c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389"/>
      <c r="AM162" s="20"/>
      <c r="AN162" s="21"/>
      <c r="AO162" s="393"/>
      <c r="AP162" s="22"/>
      <c r="AQ162" s="22"/>
      <c r="AR162" s="22"/>
      <c r="AS162" s="394"/>
    </row>
    <row r="163" spans="1:45" s="60" customFormat="1" ht="24.75" customHeight="1" x14ac:dyDescent="0.35">
      <c r="A163" s="524">
        <f t="shared" si="2"/>
        <v>156</v>
      </c>
      <c r="B163" s="9">
        <v>169</v>
      </c>
      <c r="C163" s="10" t="s">
        <v>417</v>
      </c>
      <c r="D163" s="395" t="s">
        <v>417</v>
      </c>
      <c r="E163" s="8">
        <v>1</v>
      </c>
      <c r="F163" s="8">
        <v>1</v>
      </c>
      <c r="G163" s="8">
        <v>0</v>
      </c>
      <c r="H163" s="11">
        <v>2</v>
      </c>
      <c r="I163" s="8">
        <v>1</v>
      </c>
      <c r="J163" s="574">
        <v>15</v>
      </c>
      <c r="K163" s="574">
        <v>1</v>
      </c>
      <c r="L163" s="579">
        <v>96</v>
      </c>
      <c r="M163" s="12">
        <v>1832401</v>
      </c>
      <c r="N163" s="8" t="s">
        <v>1024</v>
      </c>
      <c r="O163" s="13" t="s">
        <v>1024</v>
      </c>
      <c r="P163" s="8">
        <v>3</v>
      </c>
      <c r="Q163" s="13">
        <v>3.37</v>
      </c>
      <c r="R163" s="12">
        <v>1838467</v>
      </c>
      <c r="S163" s="14" t="s">
        <v>1024</v>
      </c>
      <c r="T163" s="8" t="s">
        <v>1024</v>
      </c>
      <c r="U163" s="13" t="s">
        <v>1024</v>
      </c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389"/>
      <c r="AM163" s="20"/>
      <c r="AN163" s="21"/>
      <c r="AO163" s="393"/>
      <c r="AP163" s="22"/>
      <c r="AQ163" s="22"/>
      <c r="AR163" s="22"/>
      <c r="AS163" s="394"/>
    </row>
    <row r="164" spans="1:45" s="60" customFormat="1" ht="24.75" customHeight="1" x14ac:dyDescent="0.35">
      <c r="A164" s="524">
        <f t="shared" si="2"/>
        <v>157</v>
      </c>
      <c r="B164" s="9">
        <v>171</v>
      </c>
      <c r="C164" s="10" t="s">
        <v>381</v>
      </c>
      <c r="D164" s="395" t="s">
        <v>381</v>
      </c>
      <c r="E164" s="8">
        <v>2</v>
      </c>
      <c r="F164" s="8">
        <v>0</v>
      </c>
      <c r="G164" s="8">
        <v>0</v>
      </c>
      <c r="H164" s="11">
        <v>2</v>
      </c>
      <c r="I164" s="8">
        <v>0</v>
      </c>
      <c r="J164" s="574">
        <v>15</v>
      </c>
      <c r="K164" s="574">
        <v>0</v>
      </c>
      <c r="L164" s="579">
        <v>64</v>
      </c>
      <c r="M164" s="12">
        <v>1793882.8</v>
      </c>
      <c r="N164" s="8" t="s">
        <v>1024</v>
      </c>
      <c r="O164" s="13" t="s">
        <v>1024</v>
      </c>
      <c r="P164" s="8" t="s">
        <v>1024</v>
      </c>
      <c r="Q164" s="13" t="s">
        <v>1024</v>
      </c>
      <c r="R164" s="12">
        <v>1793882.8</v>
      </c>
      <c r="S164" s="14" t="s">
        <v>1024</v>
      </c>
      <c r="T164" s="8" t="s">
        <v>1024</v>
      </c>
      <c r="U164" s="13" t="s">
        <v>1024</v>
      </c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389"/>
      <c r="AM164" s="20"/>
      <c r="AN164" s="21"/>
      <c r="AO164" s="393"/>
      <c r="AP164" s="22"/>
      <c r="AQ164" s="22"/>
      <c r="AR164" s="22"/>
      <c r="AS164" s="394"/>
    </row>
    <row r="165" spans="1:45" s="60" customFormat="1" ht="24.75" customHeight="1" x14ac:dyDescent="0.35">
      <c r="A165" s="524">
        <f t="shared" si="2"/>
        <v>158</v>
      </c>
      <c r="B165" s="9">
        <v>186</v>
      </c>
      <c r="C165" s="10" t="s">
        <v>419</v>
      </c>
      <c r="D165" s="395" t="s">
        <v>419</v>
      </c>
      <c r="E165" s="8">
        <v>1</v>
      </c>
      <c r="F165" s="8">
        <v>0</v>
      </c>
      <c r="G165" s="8">
        <v>1</v>
      </c>
      <c r="H165" s="11">
        <v>2</v>
      </c>
      <c r="I165" s="8">
        <v>3</v>
      </c>
      <c r="J165" s="574">
        <v>3</v>
      </c>
      <c r="K165" s="574">
        <v>0</v>
      </c>
      <c r="L165" s="574">
        <v>0</v>
      </c>
      <c r="M165" s="12" t="s">
        <v>1024</v>
      </c>
      <c r="N165" s="8" t="s">
        <v>1024</v>
      </c>
      <c r="O165" s="13" t="s">
        <v>1024</v>
      </c>
      <c r="P165" s="8">
        <v>3</v>
      </c>
      <c r="Q165" s="13">
        <v>1.024</v>
      </c>
      <c r="R165" s="12">
        <v>36350</v>
      </c>
      <c r="S165" s="14" t="s">
        <v>1024</v>
      </c>
      <c r="T165" s="8" t="s">
        <v>1024</v>
      </c>
      <c r="U165" s="13">
        <v>209</v>
      </c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389"/>
      <c r="AM165" s="20"/>
      <c r="AN165" s="21"/>
      <c r="AO165" s="393"/>
      <c r="AP165" s="22"/>
      <c r="AQ165" s="22"/>
      <c r="AR165" s="22"/>
      <c r="AS165" s="394"/>
    </row>
    <row r="166" spans="1:45" s="60" customFormat="1" ht="24.75" customHeight="1" x14ac:dyDescent="0.35">
      <c r="A166" s="524">
        <f t="shared" si="2"/>
        <v>159</v>
      </c>
      <c r="B166" s="9">
        <v>198</v>
      </c>
      <c r="C166" s="10" t="s">
        <v>422</v>
      </c>
      <c r="D166" s="395" t="s">
        <v>422</v>
      </c>
      <c r="E166" s="8">
        <v>0</v>
      </c>
      <c r="F166" s="8">
        <v>2</v>
      </c>
      <c r="G166" s="8">
        <v>0</v>
      </c>
      <c r="H166" s="11">
        <v>2</v>
      </c>
      <c r="I166" s="8">
        <v>0</v>
      </c>
      <c r="J166" s="574">
        <v>0</v>
      </c>
      <c r="K166" s="574">
        <v>0</v>
      </c>
      <c r="L166" s="574">
        <v>0</v>
      </c>
      <c r="M166" s="12" t="s">
        <v>1024</v>
      </c>
      <c r="N166" s="8" t="s">
        <v>1024</v>
      </c>
      <c r="O166" s="13" t="s">
        <v>1024</v>
      </c>
      <c r="P166" s="8">
        <v>8</v>
      </c>
      <c r="Q166" s="13">
        <v>3.9299999999999997</v>
      </c>
      <c r="R166" s="12">
        <v>137550</v>
      </c>
      <c r="S166" s="14" t="s">
        <v>1024</v>
      </c>
      <c r="T166" s="8" t="s">
        <v>1024</v>
      </c>
      <c r="U166" s="13" t="s">
        <v>1024</v>
      </c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389"/>
      <c r="AM166" s="20"/>
      <c r="AN166" s="21"/>
      <c r="AO166" s="393"/>
      <c r="AP166" s="22"/>
      <c r="AQ166" s="22"/>
      <c r="AR166" s="22"/>
      <c r="AS166" s="394"/>
    </row>
    <row r="167" spans="1:45" s="60" customFormat="1" ht="24.75" customHeight="1" x14ac:dyDescent="0.35">
      <c r="A167" s="524">
        <f t="shared" si="2"/>
        <v>160</v>
      </c>
      <c r="B167" s="9">
        <v>200</v>
      </c>
      <c r="C167" s="10" t="s">
        <v>528</v>
      </c>
      <c r="D167" s="395" t="s">
        <v>528</v>
      </c>
      <c r="E167" s="8">
        <v>0</v>
      </c>
      <c r="F167" s="8">
        <v>2</v>
      </c>
      <c r="G167" s="8">
        <v>0</v>
      </c>
      <c r="H167" s="11">
        <v>2</v>
      </c>
      <c r="I167" s="8">
        <v>0</v>
      </c>
      <c r="J167" s="574">
        <v>0</v>
      </c>
      <c r="K167" s="574">
        <v>0</v>
      </c>
      <c r="L167" s="574">
        <v>0</v>
      </c>
      <c r="M167" s="12" t="s">
        <v>1024</v>
      </c>
      <c r="N167" s="8">
        <v>14</v>
      </c>
      <c r="O167" s="13">
        <v>1.19</v>
      </c>
      <c r="P167" s="8" t="s">
        <v>1024</v>
      </c>
      <c r="Q167" s="13" t="s">
        <v>1024</v>
      </c>
      <c r="R167" s="12">
        <v>71400</v>
      </c>
      <c r="S167" s="14" t="s">
        <v>1024</v>
      </c>
      <c r="T167" s="8" t="s">
        <v>1024</v>
      </c>
      <c r="U167" s="13" t="s">
        <v>1024</v>
      </c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389"/>
      <c r="AM167" s="20"/>
      <c r="AN167" s="21"/>
      <c r="AO167" s="393"/>
      <c r="AP167" s="22"/>
      <c r="AQ167" s="22"/>
      <c r="AR167" s="22"/>
      <c r="AS167" s="394"/>
    </row>
    <row r="168" spans="1:45" s="60" customFormat="1" ht="24.75" customHeight="1" x14ac:dyDescent="0.35">
      <c r="A168" s="524">
        <f t="shared" si="2"/>
        <v>161</v>
      </c>
      <c r="B168" s="9">
        <v>202</v>
      </c>
      <c r="C168" s="10" t="s">
        <v>388</v>
      </c>
      <c r="D168" s="395" t="s">
        <v>388</v>
      </c>
      <c r="E168" s="8">
        <v>0</v>
      </c>
      <c r="F168" s="8">
        <v>1</v>
      </c>
      <c r="G168" s="8">
        <v>1</v>
      </c>
      <c r="H168" s="11">
        <v>2</v>
      </c>
      <c r="I168" s="8">
        <v>7</v>
      </c>
      <c r="J168" s="574">
        <v>0</v>
      </c>
      <c r="K168" s="574">
        <v>0</v>
      </c>
      <c r="L168" s="574">
        <v>0</v>
      </c>
      <c r="M168" s="12" t="s">
        <v>1024</v>
      </c>
      <c r="N168" s="8" t="s">
        <v>1024</v>
      </c>
      <c r="O168" s="13" t="s">
        <v>1024</v>
      </c>
      <c r="P168" s="8" t="s">
        <v>1024</v>
      </c>
      <c r="Q168" s="13" t="s">
        <v>1024</v>
      </c>
      <c r="R168" s="12">
        <v>6600</v>
      </c>
      <c r="S168" s="14" t="s">
        <v>1024</v>
      </c>
      <c r="T168" s="8">
        <v>1</v>
      </c>
      <c r="U168" s="13" t="s">
        <v>1024</v>
      </c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389"/>
      <c r="AM168" s="20"/>
      <c r="AN168" s="21"/>
      <c r="AO168" s="393"/>
      <c r="AP168" s="22"/>
      <c r="AQ168" s="22"/>
      <c r="AR168" s="22"/>
      <c r="AS168" s="394"/>
    </row>
    <row r="169" spans="1:45" s="60" customFormat="1" ht="24.75" customHeight="1" x14ac:dyDescent="0.35">
      <c r="A169" s="524">
        <f t="shared" si="2"/>
        <v>162</v>
      </c>
      <c r="B169" s="9">
        <v>212</v>
      </c>
      <c r="C169" s="10" t="s">
        <v>390</v>
      </c>
      <c r="D169" s="395" t="s">
        <v>390</v>
      </c>
      <c r="E169" s="8">
        <v>1</v>
      </c>
      <c r="F169" s="8">
        <v>1</v>
      </c>
      <c r="G169" s="8">
        <v>0</v>
      </c>
      <c r="H169" s="11">
        <v>2</v>
      </c>
      <c r="I169" s="8">
        <v>0</v>
      </c>
      <c r="J169" s="574">
        <v>3</v>
      </c>
      <c r="K169" s="574">
        <v>1</v>
      </c>
      <c r="L169" s="579">
        <v>2</v>
      </c>
      <c r="M169" s="12">
        <v>206779.98</v>
      </c>
      <c r="N169" s="8" t="s">
        <v>1024</v>
      </c>
      <c r="O169" s="13" t="s">
        <v>1024</v>
      </c>
      <c r="P169" s="8" t="s">
        <v>1024</v>
      </c>
      <c r="Q169" s="13" t="s">
        <v>1024</v>
      </c>
      <c r="R169" s="12">
        <v>212459.98</v>
      </c>
      <c r="S169" s="14" t="s">
        <v>1024</v>
      </c>
      <c r="T169" s="8" t="s">
        <v>1024</v>
      </c>
      <c r="U169" s="13" t="s">
        <v>1024</v>
      </c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389"/>
      <c r="AM169" s="20"/>
      <c r="AN169" s="21"/>
      <c r="AO169" s="393"/>
      <c r="AP169" s="22"/>
      <c r="AQ169" s="22"/>
      <c r="AR169" s="22"/>
      <c r="AS169" s="394"/>
    </row>
    <row r="170" spans="1:45" s="60" customFormat="1" ht="24.75" customHeight="1" x14ac:dyDescent="0.35">
      <c r="A170" s="524">
        <f t="shared" si="2"/>
        <v>163</v>
      </c>
      <c r="B170" s="9">
        <v>220</v>
      </c>
      <c r="C170" s="10" t="s">
        <v>425</v>
      </c>
      <c r="D170" s="395" t="s">
        <v>425</v>
      </c>
      <c r="E170" s="8">
        <v>0</v>
      </c>
      <c r="F170" s="8">
        <v>1</v>
      </c>
      <c r="G170" s="8">
        <v>1</v>
      </c>
      <c r="H170" s="11">
        <v>2</v>
      </c>
      <c r="I170" s="8">
        <v>1</v>
      </c>
      <c r="J170" s="574">
        <v>0</v>
      </c>
      <c r="K170" s="574">
        <v>0</v>
      </c>
      <c r="L170" s="574">
        <v>0</v>
      </c>
      <c r="M170" s="12" t="s">
        <v>1024</v>
      </c>
      <c r="N170" s="8" t="s">
        <v>1024</v>
      </c>
      <c r="O170" s="13" t="s">
        <v>1024</v>
      </c>
      <c r="P170" s="8">
        <v>1</v>
      </c>
      <c r="Q170" s="13">
        <v>0.05</v>
      </c>
      <c r="R170" s="12">
        <v>1000</v>
      </c>
      <c r="S170" s="14" t="s">
        <v>1024</v>
      </c>
      <c r="T170" s="8">
        <v>1</v>
      </c>
      <c r="U170" s="13" t="s">
        <v>1024</v>
      </c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389"/>
      <c r="AM170" s="20"/>
      <c r="AN170" s="21"/>
      <c r="AO170" s="393"/>
      <c r="AP170" s="22"/>
      <c r="AQ170" s="22"/>
      <c r="AR170" s="22"/>
      <c r="AS170" s="394"/>
    </row>
    <row r="171" spans="1:45" s="60" customFormat="1" ht="24.75" customHeight="1" x14ac:dyDescent="0.35">
      <c r="A171" s="524">
        <f t="shared" si="2"/>
        <v>164</v>
      </c>
      <c r="B171" s="9">
        <v>243</v>
      </c>
      <c r="C171" s="10" t="s">
        <v>391</v>
      </c>
      <c r="D171" s="395" t="s">
        <v>391</v>
      </c>
      <c r="E171" s="8">
        <v>0</v>
      </c>
      <c r="F171" s="8">
        <v>1</v>
      </c>
      <c r="G171" s="8">
        <v>1</v>
      </c>
      <c r="H171" s="11">
        <v>2</v>
      </c>
      <c r="I171" s="8">
        <v>1</v>
      </c>
      <c r="J171" s="574">
        <v>0</v>
      </c>
      <c r="K171" s="574">
        <v>0</v>
      </c>
      <c r="L171" s="574">
        <v>0</v>
      </c>
      <c r="M171" s="12" t="s">
        <v>1024</v>
      </c>
      <c r="N171" s="8" t="s">
        <v>1024</v>
      </c>
      <c r="O171" s="13" t="s">
        <v>1024</v>
      </c>
      <c r="P171" s="8">
        <v>9</v>
      </c>
      <c r="Q171" s="13">
        <v>0.86</v>
      </c>
      <c r="R171" s="12" t="s">
        <v>1024</v>
      </c>
      <c r="S171" s="14" t="s">
        <v>1024</v>
      </c>
      <c r="T171" s="8">
        <v>1</v>
      </c>
      <c r="U171" s="13" t="s">
        <v>1024</v>
      </c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389"/>
      <c r="AM171" s="20"/>
      <c r="AN171" s="21"/>
      <c r="AO171" s="393"/>
      <c r="AP171" s="22"/>
      <c r="AQ171" s="22"/>
      <c r="AR171" s="22"/>
      <c r="AS171" s="394"/>
    </row>
    <row r="172" spans="1:45" s="60" customFormat="1" ht="24.75" customHeight="1" x14ac:dyDescent="0.35">
      <c r="A172" s="524">
        <f t="shared" si="2"/>
        <v>165</v>
      </c>
      <c r="B172" s="9">
        <v>245</v>
      </c>
      <c r="C172" s="10" t="s">
        <v>427</v>
      </c>
      <c r="D172" s="395" t="s">
        <v>427</v>
      </c>
      <c r="E172" s="8">
        <v>0</v>
      </c>
      <c r="F172" s="8">
        <v>2</v>
      </c>
      <c r="G172" s="8">
        <v>0</v>
      </c>
      <c r="H172" s="11">
        <v>2</v>
      </c>
      <c r="I172" s="8">
        <v>2</v>
      </c>
      <c r="J172" s="574">
        <v>0</v>
      </c>
      <c r="K172" s="574">
        <v>0</v>
      </c>
      <c r="L172" s="574">
        <v>0</v>
      </c>
      <c r="M172" s="12" t="s">
        <v>1024</v>
      </c>
      <c r="N172" s="8" t="s">
        <v>1024</v>
      </c>
      <c r="O172" s="13" t="s">
        <v>1024</v>
      </c>
      <c r="P172" s="8">
        <v>38</v>
      </c>
      <c r="Q172" s="13">
        <v>0.99</v>
      </c>
      <c r="R172" s="12">
        <v>18000</v>
      </c>
      <c r="S172" s="14" t="s">
        <v>1024</v>
      </c>
      <c r="T172" s="8" t="s">
        <v>1024</v>
      </c>
      <c r="U172" s="13" t="s">
        <v>1024</v>
      </c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389"/>
      <c r="AM172" s="20"/>
      <c r="AN172" s="21"/>
      <c r="AO172" s="393"/>
      <c r="AP172" s="22"/>
      <c r="AQ172" s="22"/>
      <c r="AR172" s="22"/>
      <c r="AS172" s="394"/>
    </row>
    <row r="173" spans="1:45" s="60" customFormat="1" ht="24.75" customHeight="1" x14ac:dyDescent="0.35">
      <c r="A173" s="524">
        <f t="shared" si="2"/>
        <v>166</v>
      </c>
      <c r="B173" s="9">
        <v>262</v>
      </c>
      <c r="C173" s="10" t="s">
        <v>429</v>
      </c>
      <c r="D173" s="395" t="s">
        <v>430</v>
      </c>
      <c r="E173" s="8">
        <v>1</v>
      </c>
      <c r="F173" s="8">
        <v>1</v>
      </c>
      <c r="G173" s="8">
        <v>0</v>
      </c>
      <c r="H173" s="11">
        <v>2</v>
      </c>
      <c r="I173" s="8">
        <v>0</v>
      </c>
      <c r="J173" s="574">
        <v>0</v>
      </c>
      <c r="K173" s="574">
        <v>3</v>
      </c>
      <c r="L173" s="579">
        <v>20</v>
      </c>
      <c r="M173" s="12">
        <v>54595</v>
      </c>
      <c r="N173" s="8">
        <v>3</v>
      </c>
      <c r="O173" s="13">
        <v>0.76</v>
      </c>
      <c r="P173" s="8" t="s">
        <v>1024</v>
      </c>
      <c r="Q173" s="13" t="s">
        <v>1024</v>
      </c>
      <c r="R173" s="12">
        <v>77395</v>
      </c>
      <c r="S173" s="14" t="s">
        <v>1024</v>
      </c>
      <c r="T173" s="8" t="s">
        <v>1024</v>
      </c>
      <c r="U173" s="13" t="s">
        <v>1024</v>
      </c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389"/>
      <c r="AM173" s="20"/>
      <c r="AN173" s="21"/>
      <c r="AO173" s="393"/>
      <c r="AP173" s="22"/>
      <c r="AQ173" s="22"/>
      <c r="AR173" s="22"/>
      <c r="AS173" s="394"/>
    </row>
    <row r="174" spans="1:45" s="60" customFormat="1" ht="24.75" customHeight="1" x14ac:dyDescent="0.35">
      <c r="A174" s="524">
        <f t="shared" si="2"/>
        <v>167</v>
      </c>
      <c r="B174" s="9">
        <v>274</v>
      </c>
      <c r="C174" s="10" t="s">
        <v>580</v>
      </c>
      <c r="D174" s="395" t="s">
        <v>580</v>
      </c>
      <c r="E174" s="8">
        <v>0</v>
      </c>
      <c r="F174" s="8">
        <v>1</v>
      </c>
      <c r="G174" s="8">
        <v>1</v>
      </c>
      <c r="H174" s="11">
        <v>2</v>
      </c>
      <c r="I174" s="8">
        <v>0</v>
      </c>
      <c r="J174" s="574">
        <v>0</v>
      </c>
      <c r="K174" s="574">
        <v>0</v>
      </c>
      <c r="L174" s="574">
        <v>0</v>
      </c>
      <c r="M174" s="12" t="s">
        <v>1024</v>
      </c>
      <c r="N174" s="8" t="s">
        <v>1024</v>
      </c>
      <c r="O174" s="13" t="s">
        <v>1024</v>
      </c>
      <c r="P174" s="8">
        <v>15</v>
      </c>
      <c r="Q174" s="13">
        <v>0.15</v>
      </c>
      <c r="R174" s="12">
        <v>975</v>
      </c>
      <c r="S174" s="14" t="s">
        <v>1024</v>
      </c>
      <c r="T174" s="8" t="s">
        <v>1024</v>
      </c>
      <c r="U174" s="13" t="s">
        <v>1024</v>
      </c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389"/>
      <c r="AM174" s="20"/>
      <c r="AN174" s="21"/>
      <c r="AO174" s="393"/>
      <c r="AP174" s="22"/>
      <c r="AQ174" s="22"/>
      <c r="AR174" s="22"/>
      <c r="AS174" s="394"/>
    </row>
    <row r="175" spans="1:45" s="60" customFormat="1" ht="24.75" customHeight="1" x14ac:dyDescent="0.35">
      <c r="A175" s="524">
        <f t="shared" si="2"/>
        <v>168</v>
      </c>
      <c r="B175" s="9">
        <v>206</v>
      </c>
      <c r="C175" s="10" t="s">
        <v>533</v>
      </c>
      <c r="D175" s="395" t="s">
        <v>534</v>
      </c>
      <c r="E175" s="8">
        <v>0</v>
      </c>
      <c r="F175" s="8">
        <v>2</v>
      </c>
      <c r="G175" s="8">
        <v>0</v>
      </c>
      <c r="H175" s="11">
        <v>2</v>
      </c>
      <c r="I175" s="8">
        <v>4</v>
      </c>
      <c r="J175" s="574">
        <v>0</v>
      </c>
      <c r="K175" s="574">
        <v>0</v>
      </c>
      <c r="L175" s="574">
        <v>0</v>
      </c>
      <c r="M175" s="12" t="s">
        <v>1024</v>
      </c>
      <c r="N175" s="8" t="s">
        <v>1024</v>
      </c>
      <c r="O175" s="13" t="s">
        <v>1024</v>
      </c>
      <c r="P175" s="8">
        <v>44</v>
      </c>
      <c r="Q175" s="13">
        <v>0.52800000000000002</v>
      </c>
      <c r="R175" s="12">
        <v>3432</v>
      </c>
      <c r="S175" s="14" t="s">
        <v>1024</v>
      </c>
      <c r="T175" s="8" t="s">
        <v>1024</v>
      </c>
      <c r="U175" s="13" t="s">
        <v>1024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389"/>
      <c r="AM175" s="20"/>
      <c r="AN175" s="21"/>
      <c r="AO175" s="393"/>
      <c r="AP175" s="22"/>
      <c r="AQ175" s="22"/>
      <c r="AR175" s="22"/>
      <c r="AS175" s="394"/>
    </row>
    <row r="176" spans="1:45" s="60" customFormat="1" ht="24.75" customHeight="1" x14ac:dyDescent="0.35">
      <c r="A176" s="524">
        <f t="shared" si="2"/>
        <v>169</v>
      </c>
      <c r="B176" s="9">
        <v>35</v>
      </c>
      <c r="C176" s="396" t="s">
        <v>1025</v>
      </c>
      <c r="D176" s="395" t="s">
        <v>1025</v>
      </c>
      <c r="E176" s="8">
        <v>0</v>
      </c>
      <c r="F176" s="8">
        <v>0</v>
      </c>
      <c r="G176" s="8">
        <v>2</v>
      </c>
      <c r="H176" s="11">
        <v>2</v>
      </c>
      <c r="I176" s="8">
        <v>1</v>
      </c>
      <c r="J176" s="574">
        <v>0</v>
      </c>
      <c r="K176" s="574">
        <v>0</v>
      </c>
      <c r="L176" s="574">
        <v>0</v>
      </c>
      <c r="M176" s="12" t="s">
        <v>1024</v>
      </c>
      <c r="N176" s="8" t="s">
        <v>1024</v>
      </c>
      <c r="O176" s="13" t="s">
        <v>1024</v>
      </c>
      <c r="P176" s="8" t="s">
        <v>1024</v>
      </c>
      <c r="Q176" s="13" t="s">
        <v>1024</v>
      </c>
      <c r="R176" s="12" t="s">
        <v>1024</v>
      </c>
      <c r="S176" s="14">
        <v>1</v>
      </c>
      <c r="T176" s="8">
        <v>5</v>
      </c>
      <c r="U176" s="13">
        <v>0.5</v>
      </c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389"/>
      <c r="AM176" s="20"/>
      <c r="AN176" s="21"/>
      <c r="AO176" s="393"/>
      <c r="AP176" s="22"/>
      <c r="AQ176" s="22"/>
      <c r="AR176" s="22"/>
      <c r="AS176" s="394"/>
    </row>
    <row r="177" spans="1:45" s="60" customFormat="1" ht="24.75" customHeight="1" x14ac:dyDescent="0.35">
      <c r="A177" s="524">
        <f t="shared" si="2"/>
        <v>170</v>
      </c>
      <c r="B177" s="9">
        <v>36</v>
      </c>
      <c r="C177" s="396" t="s">
        <v>1026</v>
      </c>
      <c r="D177" s="395" t="s">
        <v>1026</v>
      </c>
      <c r="E177" s="8">
        <v>0</v>
      </c>
      <c r="F177" s="8">
        <v>0</v>
      </c>
      <c r="G177" s="8">
        <v>2</v>
      </c>
      <c r="H177" s="11">
        <v>2</v>
      </c>
      <c r="I177" s="8">
        <v>2</v>
      </c>
      <c r="J177" s="574">
        <v>0</v>
      </c>
      <c r="K177" s="574">
        <v>0</v>
      </c>
      <c r="L177" s="574">
        <v>0</v>
      </c>
      <c r="M177" s="12" t="s">
        <v>1024</v>
      </c>
      <c r="N177" s="8" t="s">
        <v>1024</v>
      </c>
      <c r="O177" s="13" t="s">
        <v>1024</v>
      </c>
      <c r="P177" s="8" t="s">
        <v>1024</v>
      </c>
      <c r="Q177" s="13" t="s">
        <v>1024</v>
      </c>
      <c r="R177" s="12">
        <v>400</v>
      </c>
      <c r="S177" s="14">
        <v>1</v>
      </c>
      <c r="T177" s="8" t="s">
        <v>1024</v>
      </c>
      <c r="U177" s="13" t="s">
        <v>1024</v>
      </c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389"/>
      <c r="AM177" s="20"/>
      <c r="AN177" s="21"/>
      <c r="AO177" s="393"/>
      <c r="AP177" s="22"/>
      <c r="AQ177" s="22"/>
      <c r="AR177" s="22"/>
      <c r="AS177" s="394"/>
    </row>
    <row r="178" spans="1:45" s="60" customFormat="1" ht="24.75" customHeight="1" x14ac:dyDescent="0.35">
      <c r="A178" s="524">
        <f t="shared" si="2"/>
        <v>171</v>
      </c>
      <c r="B178" s="9">
        <v>72</v>
      </c>
      <c r="C178" s="10" t="s">
        <v>406</v>
      </c>
      <c r="D178" s="395" t="s">
        <v>406</v>
      </c>
      <c r="E178" s="8">
        <v>1</v>
      </c>
      <c r="F178" s="8">
        <v>0</v>
      </c>
      <c r="G178" s="8">
        <v>1</v>
      </c>
      <c r="H178" s="11">
        <v>2</v>
      </c>
      <c r="I178" s="8">
        <v>2</v>
      </c>
      <c r="J178" s="574">
        <v>2</v>
      </c>
      <c r="K178" s="574">
        <v>0</v>
      </c>
      <c r="L178" s="579">
        <v>2</v>
      </c>
      <c r="M178" s="12">
        <v>80415</v>
      </c>
      <c r="N178" s="8" t="s">
        <v>1024</v>
      </c>
      <c r="O178" s="13" t="s">
        <v>1024</v>
      </c>
      <c r="P178" s="8" t="s">
        <v>1024</v>
      </c>
      <c r="Q178" s="13" t="s">
        <v>1024</v>
      </c>
      <c r="R178" s="12">
        <v>80415</v>
      </c>
      <c r="S178" s="14" t="s">
        <v>1024</v>
      </c>
      <c r="T178" s="8">
        <v>1</v>
      </c>
      <c r="U178" s="13" t="s">
        <v>1024</v>
      </c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389"/>
      <c r="AM178" s="20"/>
      <c r="AN178" s="21"/>
      <c r="AO178" s="393"/>
      <c r="AP178" s="22"/>
      <c r="AQ178" s="22"/>
      <c r="AR178" s="22"/>
      <c r="AS178" s="394"/>
    </row>
    <row r="179" spans="1:45" s="60" customFormat="1" ht="24.75" customHeight="1" x14ac:dyDescent="0.35">
      <c r="A179" s="524">
        <f t="shared" si="2"/>
        <v>172</v>
      </c>
      <c r="B179" s="9">
        <v>209</v>
      </c>
      <c r="C179" s="10" t="s">
        <v>535</v>
      </c>
      <c r="D179" s="395" t="s">
        <v>535</v>
      </c>
      <c r="E179" s="8">
        <v>1</v>
      </c>
      <c r="F179" s="8">
        <v>0</v>
      </c>
      <c r="G179" s="8">
        <v>1</v>
      </c>
      <c r="H179" s="11">
        <v>2</v>
      </c>
      <c r="I179" s="8">
        <v>1</v>
      </c>
      <c r="J179" s="574">
        <v>0</v>
      </c>
      <c r="K179" s="574">
        <v>2</v>
      </c>
      <c r="L179" s="579">
        <v>62</v>
      </c>
      <c r="M179" s="12">
        <v>44699</v>
      </c>
      <c r="N179" s="8" t="s">
        <v>1024</v>
      </c>
      <c r="O179" s="13" t="s">
        <v>1024</v>
      </c>
      <c r="P179" s="8" t="s">
        <v>1024</v>
      </c>
      <c r="Q179" s="13" t="s">
        <v>1024</v>
      </c>
      <c r="R179" s="12">
        <v>44699</v>
      </c>
      <c r="S179" s="14" t="s">
        <v>1024</v>
      </c>
      <c r="T179" s="8" t="s">
        <v>1024</v>
      </c>
      <c r="U179" s="13" t="s">
        <v>1024</v>
      </c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389"/>
      <c r="AM179" s="20"/>
      <c r="AN179" s="21"/>
      <c r="AO179" s="393"/>
      <c r="AP179" s="22"/>
      <c r="AQ179" s="22"/>
      <c r="AR179" s="22"/>
      <c r="AS179" s="394"/>
    </row>
    <row r="180" spans="1:45" s="60" customFormat="1" ht="24.75" customHeight="1" x14ac:dyDescent="0.35">
      <c r="A180" s="524">
        <f t="shared" si="2"/>
        <v>173</v>
      </c>
      <c r="B180" s="9">
        <v>218</v>
      </c>
      <c r="C180" s="10" t="s">
        <v>424</v>
      </c>
      <c r="D180" s="395" t="s">
        <v>424</v>
      </c>
      <c r="E180" s="8">
        <v>0</v>
      </c>
      <c r="F180" s="8">
        <v>1</v>
      </c>
      <c r="G180" s="8">
        <v>1</v>
      </c>
      <c r="H180" s="11">
        <v>2</v>
      </c>
      <c r="I180" s="8">
        <v>1</v>
      </c>
      <c r="J180" s="574">
        <v>0</v>
      </c>
      <c r="K180" s="574">
        <v>0</v>
      </c>
      <c r="L180" s="574">
        <v>0</v>
      </c>
      <c r="M180" s="12" t="s">
        <v>1024</v>
      </c>
      <c r="N180" s="8" t="s">
        <v>1024</v>
      </c>
      <c r="O180" s="13" t="s">
        <v>1024</v>
      </c>
      <c r="P180" s="8">
        <v>19</v>
      </c>
      <c r="Q180" s="13">
        <v>0.32</v>
      </c>
      <c r="R180" s="12">
        <v>16000</v>
      </c>
      <c r="S180" s="14" t="s">
        <v>1024</v>
      </c>
      <c r="T180" s="8">
        <v>4</v>
      </c>
      <c r="U180" s="13">
        <v>6.4</v>
      </c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389"/>
      <c r="AM180" s="20"/>
      <c r="AN180" s="21"/>
      <c r="AO180" s="393"/>
      <c r="AP180" s="22"/>
      <c r="AQ180" s="22"/>
      <c r="AR180" s="22"/>
      <c r="AS180" s="394"/>
    </row>
    <row r="181" spans="1:45" s="60" customFormat="1" ht="24.75" customHeight="1" x14ac:dyDescent="0.35">
      <c r="A181" s="524">
        <f t="shared" si="2"/>
        <v>174</v>
      </c>
      <c r="B181" s="9">
        <v>232</v>
      </c>
      <c r="C181" s="10" t="s">
        <v>542</v>
      </c>
      <c r="D181" s="395" t="s">
        <v>542</v>
      </c>
      <c r="E181" s="8">
        <v>1</v>
      </c>
      <c r="F181" s="8">
        <v>0</v>
      </c>
      <c r="G181" s="8">
        <v>1</v>
      </c>
      <c r="H181" s="11">
        <v>2</v>
      </c>
      <c r="I181" s="8">
        <v>1</v>
      </c>
      <c r="J181" s="574">
        <v>3</v>
      </c>
      <c r="K181" s="574">
        <v>1</v>
      </c>
      <c r="L181" s="579">
        <v>20</v>
      </c>
      <c r="M181" s="12">
        <v>490000</v>
      </c>
      <c r="N181" s="8" t="s">
        <v>1024</v>
      </c>
      <c r="O181" s="13" t="s">
        <v>1024</v>
      </c>
      <c r="P181" s="8" t="s">
        <v>1024</v>
      </c>
      <c r="Q181" s="13" t="s">
        <v>1024</v>
      </c>
      <c r="R181" s="12">
        <v>490000</v>
      </c>
      <c r="S181" s="14">
        <v>12</v>
      </c>
      <c r="T181" s="8" t="s">
        <v>1024</v>
      </c>
      <c r="U181" s="13" t="s">
        <v>1024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389"/>
      <c r="AM181" s="20"/>
      <c r="AN181" s="21"/>
      <c r="AO181" s="393"/>
      <c r="AP181" s="22"/>
      <c r="AQ181" s="22"/>
      <c r="AR181" s="22"/>
      <c r="AS181" s="394"/>
    </row>
    <row r="182" spans="1:45" s="60" customFormat="1" ht="24.75" customHeight="1" x14ac:dyDescent="0.35">
      <c r="A182" s="524">
        <f t="shared" si="2"/>
        <v>175</v>
      </c>
      <c r="B182" s="9">
        <v>250</v>
      </c>
      <c r="C182" s="10" t="s">
        <v>554</v>
      </c>
      <c r="D182" s="395" t="s">
        <v>554</v>
      </c>
      <c r="E182" s="8">
        <v>0</v>
      </c>
      <c r="F182" s="8">
        <v>1</v>
      </c>
      <c r="G182" s="8">
        <v>1</v>
      </c>
      <c r="H182" s="11">
        <v>2</v>
      </c>
      <c r="I182" s="8">
        <v>2</v>
      </c>
      <c r="J182" s="574">
        <v>0</v>
      </c>
      <c r="K182" s="574">
        <v>0</v>
      </c>
      <c r="L182" s="574">
        <v>0</v>
      </c>
      <c r="M182" s="12" t="s">
        <v>1024</v>
      </c>
      <c r="N182" s="8" t="s">
        <v>1024</v>
      </c>
      <c r="O182" s="13" t="s">
        <v>1024</v>
      </c>
      <c r="P182" s="8" t="s">
        <v>1024</v>
      </c>
      <c r="Q182" s="13" t="s">
        <v>1024</v>
      </c>
      <c r="R182" s="12">
        <v>16000</v>
      </c>
      <c r="S182" s="14">
        <v>1</v>
      </c>
      <c r="T182" s="8" t="s">
        <v>1024</v>
      </c>
      <c r="U182" s="13" t="s">
        <v>1024</v>
      </c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389"/>
      <c r="AM182" s="20"/>
      <c r="AN182" s="21"/>
      <c r="AO182" s="393"/>
      <c r="AP182" s="22"/>
      <c r="AQ182" s="22"/>
      <c r="AR182" s="22"/>
      <c r="AS182" s="394"/>
    </row>
    <row r="183" spans="1:45" s="60" customFormat="1" ht="24.75" customHeight="1" x14ac:dyDescent="0.35">
      <c r="A183" s="524">
        <f t="shared" si="2"/>
        <v>176</v>
      </c>
      <c r="B183" s="9">
        <v>287</v>
      </c>
      <c r="C183" s="10" t="s">
        <v>598</v>
      </c>
      <c r="D183" s="395" t="s">
        <v>598</v>
      </c>
      <c r="E183" s="8">
        <v>0</v>
      </c>
      <c r="F183" s="8">
        <v>0</v>
      </c>
      <c r="G183" s="8">
        <v>2</v>
      </c>
      <c r="H183" s="11">
        <v>2</v>
      </c>
      <c r="I183" s="8">
        <v>2</v>
      </c>
      <c r="J183" s="574">
        <v>0</v>
      </c>
      <c r="K183" s="574">
        <v>0</v>
      </c>
      <c r="L183" s="574">
        <v>0</v>
      </c>
      <c r="M183" s="12" t="s">
        <v>1024</v>
      </c>
      <c r="N183" s="8" t="s">
        <v>1024</v>
      </c>
      <c r="O183" s="13" t="s">
        <v>1024</v>
      </c>
      <c r="P183" s="8" t="s">
        <v>1024</v>
      </c>
      <c r="Q183" s="13" t="s">
        <v>1024</v>
      </c>
      <c r="R183" s="12" t="s">
        <v>1024</v>
      </c>
      <c r="S183" s="14">
        <v>5</v>
      </c>
      <c r="T183" s="8">
        <v>11</v>
      </c>
      <c r="U183" s="13" t="s">
        <v>1024</v>
      </c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389"/>
      <c r="AM183" s="20"/>
      <c r="AN183" s="21"/>
      <c r="AO183" s="393"/>
      <c r="AP183" s="22"/>
      <c r="AQ183" s="22"/>
      <c r="AR183" s="22"/>
      <c r="AS183" s="394"/>
    </row>
    <row r="184" spans="1:45" s="60" customFormat="1" ht="24.75" customHeight="1" x14ac:dyDescent="0.35">
      <c r="A184" s="524">
        <f t="shared" si="2"/>
        <v>177</v>
      </c>
      <c r="B184" s="9">
        <v>267</v>
      </c>
      <c r="C184" s="396" t="s">
        <v>573</v>
      </c>
      <c r="D184" s="395" t="s">
        <v>573</v>
      </c>
      <c r="E184" s="8">
        <v>0</v>
      </c>
      <c r="F184" s="8">
        <v>0</v>
      </c>
      <c r="G184" s="8">
        <v>2</v>
      </c>
      <c r="H184" s="11">
        <v>2</v>
      </c>
      <c r="I184" s="8">
        <v>0</v>
      </c>
      <c r="J184" s="574">
        <v>0</v>
      </c>
      <c r="K184" s="574">
        <v>0</v>
      </c>
      <c r="L184" s="574">
        <v>0</v>
      </c>
      <c r="M184" s="12" t="s">
        <v>1024</v>
      </c>
      <c r="N184" s="8" t="s">
        <v>1024</v>
      </c>
      <c r="O184" s="13" t="s">
        <v>1024</v>
      </c>
      <c r="P184" s="8" t="s">
        <v>1024</v>
      </c>
      <c r="Q184" s="13" t="s">
        <v>1024</v>
      </c>
      <c r="R184" s="12">
        <v>690</v>
      </c>
      <c r="S184" s="14">
        <v>69</v>
      </c>
      <c r="T184" s="8" t="s">
        <v>1024</v>
      </c>
      <c r="U184" s="13" t="s">
        <v>1024</v>
      </c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389"/>
      <c r="AM184" s="20"/>
      <c r="AN184" s="21"/>
      <c r="AO184" s="393"/>
      <c r="AP184" s="22"/>
      <c r="AQ184" s="22"/>
      <c r="AR184" s="22"/>
      <c r="AS184" s="394"/>
    </row>
    <row r="185" spans="1:45" s="60" customFormat="1" ht="24.75" customHeight="1" x14ac:dyDescent="0.35">
      <c r="A185" s="524">
        <f t="shared" si="2"/>
        <v>178</v>
      </c>
      <c r="B185" s="9">
        <v>299</v>
      </c>
      <c r="C185" s="10" t="s">
        <v>611</v>
      </c>
      <c r="D185" s="395" t="s">
        <v>611</v>
      </c>
      <c r="E185" s="8">
        <v>1</v>
      </c>
      <c r="F185" s="8">
        <v>1</v>
      </c>
      <c r="G185" s="8">
        <v>0</v>
      </c>
      <c r="H185" s="11">
        <v>2</v>
      </c>
      <c r="I185" s="8">
        <v>1</v>
      </c>
      <c r="J185" s="574">
        <v>0</v>
      </c>
      <c r="K185" s="574">
        <v>0</v>
      </c>
      <c r="L185" s="579">
        <v>48</v>
      </c>
      <c r="M185" s="12">
        <v>8189.3064000000004</v>
      </c>
      <c r="N185" s="8" t="s">
        <v>1024</v>
      </c>
      <c r="O185" s="13" t="s">
        <v>1024</v>
      </c>
      <c r="P185" s="8">
        <v>22</v>
      </c>
      <c r="Q185" s="13">
        <v>0.46</v>
      </c>
      <c r="R185" s="12">
        <v>8189.3064000000004</v>
      </c>
      <c r="S185" s="14" t="s">
        <v>1024</v>
      </c>
      <c r="T185" s="8" t="s">
        <v>1024</v>
      </c>
      <c r="U185" s="13" t="s">
        <v>1024</v>
      </c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389"/>
      <c r="AM185" s="20"/>
      <c r="AN185" s="21"/>
      <c r="AO185" s="393"/>
      <c r="AP185" s="22"/>
      <c r="AQ185" s="22"/>
      <c r="AR185" s="22"/>
      <c r="AS185" s="394"/>
    </row>
    <row r="186" spans="1:45" s="60" customFormat="1" ht="24.75" customHeight="1" x14ac:dyDescent="0.35">
      <c r="A186" s="524">
        <f t="shared" si="2"/>
        <v>179</v>
      </c>
      <c r="B186" s="9">
        <v>226</v>
      </c>
      <c r="C186" s="10" t="s">
        <v>539</v>
      </c>
      <c r="D186" s="395" t="s">
        <v>539</v>
      </c>
      <c r="E186" s="8">
        <v>1</v>
      </c>
      <c r="F186" s="8">
        <v>1</v>
      </c>
      <c r="G186" s="8">
        <v>0</v>
      </c>
      <c r="H186" s="11">
        <v>2</v>
      </c>
      <c r="I186" s="8">
        <v>0</v>
      </c>
      <c r="J186" s="574">
        <v>3</v>
      </c>
      <c r="K186" s="574">
        <v>3</v>
      </c>
      <c r="L186" s="579">
        <v>36</v>
      </c>
      <c r="M186" s="12">
        <v>262057.8</v>
      </c>
      <c r="N186" s="8" t="s">
        <v>1024</v>
      </c>
      <c r="O186" s="13" t="s">
        <v>1024</v>
      </c>
      <c r="P186" s="8">
        <v>79</v>
      </c>
      <c r="Q186" s="13">
        <v>5.9249999999999998</v>
      </c>
      <c r="R186" s="12">
        <v>266797.8</v>
      </c>
      <c r="S186" s="14" t="s">
        <v>1024</v>
      </c>
      <c r="T186" s="8" t="s">
        <v>1024</v>
      </c>
      <c r="U186" s="13" t="s">
        <v>1024</v>
      </c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389"/>
      <c r="AM186" s="20"/>
      <c r="AN186" s="21"/>
      <c r="AO186" s="393"/>
      <c r="AP186" s="22"/>
      <c r="AQ186" s="22"/>
      <c r="AR186" s="22"/>
      <c r="AS186" s="394"/>
    </row>
    <row r="187" spans="1:45" s="60" customFormat="1" ht="24.75" customHeight="1" x14ac:dyDescent="0.35">
      <c r="A187" s="524">
        <f t="shared" si="2"/>
        <v>180</v>
      </c>
      <c r="B187" s="9">
        <v>184</v>
      </c>
      <c r="C187" s="10" t="s">
        <v>524</v>
      </c>
      <c r="D187" s="395" t="s">
        <v>524</v>
      </c>
      <c r="E187" s="8">
        <v>1</v>
      </c>
      <c r="F187" s="8">
        <v>0</v>
      </c>
      <c r="G187" s="8">
        <v>0</v>
      </c>
      <c r="H187" s="11">
        <v>1</v>
      </c>
      <c r="I187" s="8">
        <v>0</v>
      </c>
      <c r="J187" s="574">
        <v>0</v>
      </c>
      <c r="K187" s="574">
        <v>3</v>
      </c>
      <c r="L187" s="579">
        <v>50</v>
      </c>
      <c r="M187" s="12" t="s">
        <v>1024</v>
      </c>
      <c r="N187" s="8" t="s">
        <v>1024</v>
      </c>
      <c r="O187" s="13" t="s">
        <v>1024</v>
      </c>
      <c r="P187" s="8" t="s">
        <v>1024</v>
      </c>
      <c r="Q187" s="13" t="s">
        <v>1024</v>
      </c>
      <c r="R187" s="12" t="s">
        <v>1024</v>
      </c>
      <c r="S187" s="14" t="s">
        <v>1024</v>
      </c>
      <c r="T187" s="8" t="s">
        <v>1024</v>
      </c>
      <c r="U187" s="13" t="s">
        <v>1024</v>
      </c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389"/>
      <c r="AM187" s="20"/>
      <c r="AN187" s="21"/>
      <c r="AO187" s="393"/>
      <c r="AP187" s="22"/>
      <c r="AQ187" s="22"/>
      <c r="AR187" s="22"/>
      <c r="AS187" s="394"/>
    </row>
    <row r="188" spans="1:45" s="60" customFormat="1" ht="24.75" customHeight="1" x14ac:dyDescent="0.35">
      <c r="A188" s="524">
        <f t="shared" si="2"/>
        <v>181</v>
      </c>
      <c r="B188" s="9">
        <v>461</v>
      </c>
      <c r="C188" s="397" t="s">
        <v>1038</v>
      </c>
      <c r="D188" s="398" t="s">
        <v>1038</v>
      </c>
      <c r="E188" s="8">
        <v>0</v>
      </c>
      <c r="F188" s="8">
        <v>0</v>
      </c>
      <c r="G188" s="8">
        <v>1</v>
      </c>
      <c r="H188" s="11">
        <v>1</v>
      </c>
      <c r="I188" s="8">
        <v>1</v>
      </c>
      <c r="J188" s="574">
        <v>0</v>
      </c>
      <c r="K188" s="574">
        <v>0</v>
      </c>
      <c r="L188" s="574">
        <v>0</v>
      </c>
      <c r="M188" s="12" t="s">
        <v>1024</v>
      </c>
      <c r="N188" s="8" t="s">
        <v>1024</v>
      </c>
      <c r="O188" s="13" t="s">
        <v>1024</v>
      </c>
      <c r="P188" s="8" t="s">
        <v>1024</v>
      </c>
      <c r="Q188" s="13" t="s">
        <v>1024</v>
      </c>
      <c r="R188" s="12">
        <v>105000</v>
      </c>
      <c r="S188" s="14">
        <v>7</v>
      </c>
      <c r="T188" s="8" t="s">
        <v>1024</v>
      </c>
      <c r="U188" s="13" t="s">
        <v>1024</v>
      </c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389"/>
      <c r="AM188" s="20"/>
      <c r="AN188" s="21"/>
      <c r="AO188" s="393"/>
      <c r="AP188" s="22"/>
      <c r="AQ188" s="22"/>
      <c r="AR188" s="22"/>
      <c r="AS188" s="394"/>
    </row>
    <row r="189" spans="1:45" s="60" customFormat="1" ht="24.75" customHeight="1" x14ac:dyDescent="0.35">
      <c r="A189" s="524">
        <f t="shared" si="2"/>
        <v>182</v>
      </c>
      <c r="B189" s="9">
        <v>1</v>
      </c>
      <c r="C189" s="396" t="s">
        <v>439</v>
      </c>
      <c r="D189" s="395" t="s">
        <v>439</v>
      </c>
      <c r="E189" s="8">
        <v>0</v>
      </c>
      <c r="F189" s="8">
        <v>0</v>
      </c>
      <c r="G189" s="8">
        <v>1</v>
      </c>
      <c r="H189" s="11">
        <v>1</v>
      </c>
      <c r="I189" s="8">
        <v>0</v>
      </c>
      <c r="J189" s="574">
        <v>0</v>
      </c>
      <c r="K189" s="574">
        <v>0</v>
      </c>
      <c r="L189" s="574">
        <v>0</v>
      </c>
      <c r="M189" s="12" t="s">
        <v>1024</v>
      </c>
      <c r="N189" s="8" t="s">
        <v>1024</v>
      </c>
      <c r="O189" s="13" t="s">
        <v>1024</v>
      </c>
      <c r="P189" s="8" t="s">
        <v>1024</v>
      </c>
      <c r="Q189" s="13" t="s">
        <v>1024</v>
      </c>
      <c r="R189" s="12" t="s">
        <v>1024</v>
      </c>
      <c r="S189" s="14" t="s">
        <v>1024</v>
      </c>
      <c r="T189" s="8">
        <v>690</v>
      </c>
      <c r="U189" s="13" t="s">
        <v>1024</v>
      </c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389"/>
      <c r="AM189" s="20"/>
      <c r="AN189" s="21"/>
      <c r="AO189" s="393"/>
      <c r="AP189" s="22"/>
      <c r="AQ189" s="22"/>
      <c r="AR189" s="22"/>
      <c r="AS189" s="394"/>
    </row>
    <row r="190" spans="1:45" s="60" customFormat="1" ht="24.75" customHeight="1" x14ac:dyDescent="0.35">
      <c r="A190" s="524">
        <f t="shared" si="2"/>
        <v>183</v>
      </c>
      <c r="B190" s="9">
        <v>8</v>
      </c>
      <c r="C190" s="396" t="s">
        <v>441</v>
      </c>
      <c r="D190" s="395" t="s">
        <v>441</v>
      </c>
      <c r="E190" s="8">
        <v>0</v>
      </c>
      <c r="F190" s="8">
        <v>0</v>
      </c>
      <c r="G190" s="8">
        <v>1</v>
      </c>
      <c r="H190" s="11">
        <v>1</v>
      </c>
      <c r="I190" s="8">
        <v>0</v>
      </c>
      <c r="J190" s="574">
        <v>0</v>
      </c>
      <c r="K190" s="574">
        <v>0</v>
      </c>
      <c r="L190" s="574">
        <v>0</v>
      </c>
      <c r="M190" s="12" t="s">
        <v>1024</v>
      </c>
      <c r="N190" s="8" t="s">
        <v>1024</v>
      </c>
      <c r="O190" s="13" t="s">
        <v>1024</v>
      </c>
      <c r="P190" s="8" t="s">
        <v>1024</v>
      </c>
      <c r="Q190" s="13" t="s">
        <v>1024</v>
      </c>
      <c r="R190" s="12">
        <v>64500</v>
      </c>
      <c r="S190" s="14">
        <v>21</v>
      </c>
      <c r="T190" s="8" t="s">
        <v>1024</v>
      </c>
      <c r="U190" s="13" t="s">
        <v>1024</v>
      </c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389"/>
      <c r="AM190" s="20"/>
      <c r="AN190" s="21"/>
      <c r="AO190" s="393"/>
      <c r="AP190" s="22"/>
      <c r="AQ190" s="22"/>
      <c r="AR190" s="22"/>
      <c r="AS190" s="394"/>
    </row>
    <row r="191" spans="1:45" s="60" customFormat="1" ht="24.75" customHeight="1" x14ac:dyDescent="0.35">
      <c r="A191" s="524">
        <f t="shared" si="2"/>
        <v>184</v>
      </c>
      <c r="B191" s="9">
        <v>15</v>
      </c>
      <c r="C191" s="396" t="s">
        <v>446</v>
      </c>
      <c r="D191" s="395" t="s">
        <v>446</v>
      </c>
      <c r="E191" s="8">
        <v>0</v>
      </c>
      <c r="F191" s="8">
        <v>0</v>
      </c>
      <c r="G191" s="8">
        <v>1</v>
      </c>
      <c r="H191" s="11">
        <v>1</v>
      </c>
      <c r="I191" s="8">
        <v>2</v>
      </c>
      <c r="J191" s="574">
        <v>0</v>
      </c>
      <c r="K191" s="574">
        <v>0</v>
      </c>
      <c r="L191" s="574">
        <v>0</v>
      </c>
      <c r="M191" s="12" t="s">
        <v>1024</v>
      </c>
      <c r="N191" s="8" t="s">
        <v>1024</v>
      </c>
      <c r="O191" s="13" t="s">
        <v>1024</v>
      </c>
      <c r="P191" s="8" t="s">
        <v>1024</v>
      </c>
      <c r="Q191" s="13" t="s">
        <v>1024</v>
      </c>
      <c r="R191" s="12" t="s">
        <v>1024</v>
      </c>
      <c r="S191" s="14">
        <v>24</v>
      </c>
      <c r="T191" s="8" t="s">
        <v>1024</v>
      </c>
      <c r="U191" s="13" t="s">
        <v>1024</v>
      </c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389"/>
      <c r="AM191" s="20"/>
      <c r="AN191" s="21"/>
      <c r="AO191" s="393"/>
      <c r="AP191" s="22"/>
      <c r="AQ191" s="22"/>
      <c r="AR191" s="22"/>
      <c r="AS191" s="394"/>
    </row>
    <row r="192" spans="1:45" s="60" customFormat="1" ht="24.75" customHeight="1" x14ac:dyDescent="0.35">
      <c r="A192" s="524">
        <f t="shared" si="2"/>
        <v>185</v>
      </c>
      <c r="B192" s="9">
        <v>27</v>
      </c>
      <c r="C192" s="396" t="s">
        <v>400</v>
      </c>
      <c r="D192" s="395" t="s">
        <v>400</v>
      </c>
      <c r="E192" s="8">
        <v>0</v>
      </c>
      <c r="F192" s="8">
        <v>0</v>
      </c>
      <c r="G192" s="8">
        <v>1</v>
      </c>
      <c r="H192" s="11">
        <v>1</v>
      </c>
      <c r="I192" s="8">
        <v>1</v>
      </c>
      <c r="J192" s="574">
        <v>0</v>
      </c>
      <c r="K192" s="574">
        <v>0</v>
      </c>
      <c r="L192" s="574">
        <v>0</v>
      </c>
      <c r="M192" s="12" t="s">
        <v>1024</v>
      </c>
      <c r="N192" s="8" t="s">
        <v>1024</v>
      </c>
      <c r="O192" s="13" t="s">
        <v>1024</v>
      </c>
      <c r="P192" s="8" t="s">
        <v>1024</v>
      </c>
      <c r="Q192" s="13" t="s">
        <v>1024</v>
      </c>
      <c r="R192" s="12">
        <v>1000000</v>
      </c>
      <c r="S192" s="14" t="s">
        <v>1024</v>
      </c>
      <c r="T192" s="8" t="s">
        <v>1024</v>
      </c>
      <c r="U192" s="13" t="s">
        <v>1024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389"/>
      <c r="AM192" s="20"/>
      <c r="AN192" s="21"/>
      <c r="AO192" s="393"/>
      <c r="AP192" s="22"/>
      <c r="AQ192" s="22"/>
      <c r="AR192" s="22"/>
      <c r="AS192" s="394"/>
    </row>
    <row r="193" spans="1:45" s="60" customFormat="1" ht="24.75" customHeight="1" x14ac:dyDescent="0.35">
      <c r="A193" s="524">
        <f t="shared" si="2"/>
        <v>186</v>
      </c>
      <c r="B193" s="9">
        <v>37</v>
      </c>
      <c r="C193" s="396" t="s">
        <v>1027</v>
      </c>
      <c r="D193" s="395" t="s">
        <v>1027</v>
      </c>
      <c r="E193" s="8">
        <v>1</v>
      </c>
      <c r="F193" s="8">
        <v>0</v>
      </c>
      <c r="G193" s="8">
        <v>0</v>
      </c>
      <c r="H193" s="11">
        <v>1</v>
      </c>
      <c r="I193" s="8">
        <v>0</v>
      </c>
      <c r="J193" s="574">
        <v>1</v>
      </c>
      <c r="K193" s="574">
        <v>1</v>
      </c>
      <c r="L193" s="579">
        <v>71</v>
      </c>
      <c r="M193" s="12" t="s">
        <v>1024</v>
      </c>
      <c r="N193" s="8" t="s">
        <v>1024</v>
      </c>
      <c r="O193" s="13" t="s">
        <v>1024</v>
      </c>
      <c r="P193" s="8" t="s">
        <v>1024</v>
      </c>
      <c r="Q193" s="13" t="s">
        <v>1024</v>
      </c>
      <c r="R193" s="12" t="s">
        <v>1024</v>
      </c>
      <c r="S193" s="14" t="s">
        <v>1024</v>
      </c>
      <c r="T193" s="8" t="s">
        <v>1024</v>
      </c>
      <c r="U193" s="13" t="s">
        <v>1024</v>
      </c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389"/>
      <c r="AM193" s="20"/>
      <c r="AN193" s="21"/>
      <c r="AO193" s="393"/>
      <c r="AP193" s="22"/>
      <c r="AQ193" s="22"/>
      <c r="AR193" s="22"/>
      <c r="AS193" s="394"/>
    </row>
    <row r="194" spans="1:45" s="60" customFormat="1" ht="24.75" customHeight="1" x14ac:dyDescent="0.35">
      <c r="A194" s="524">
        <f t="shared" si="2"/>
        <v>187</v>
      </c>
      <c r="B194" s="9">
        <v>38</v>
      </c>
      <c r="C194" s="396" t="s">
        <v>1028</v>
      </c>
      <c r="D194" s="395" t="s">
        <v>1028</v>
      </c>
      <c r="E194" s="8">
        <v>1</v>
      </c>
      <c r="F194" s="8">
        <v>0</v>
      </c>
      <c r="G194" s="8">
        <v>0</v>
      </c>
      <c r="H194" s="11">
        <v>1</v>
      </c>
      <c r="I194" s="8">
        <v>0</v>
      </c>
      <c r="J194" s="574">
        <v>1</v>
      </c>
      <c r="K194" s="574">
        <v>2</v>
      </c>
      <c r="L194" s="579">
        <v>15</v>
      </c>
      <c r="M194" s="12">
        <v>104925.49</v>
      </c>
      <c r="N194" s="8" t="s">
        <v>1024</v>
      </c>
      <c r="O194" s="13" t="s">
        <v>1024</v>
      </c>
      <c r="P194" s="8">
        <v>2</v>
      </c>
      <c r="Q194" s="13">
        <v>0.19</v>
      </c>
      <c r="R194" s="12">
        <v>104925.49</v>
      </c>
      <c r="S194" s="14" t="s">
        <v>1024</v>
      </c>
      <c r="T194" s="8" t="s">
        <v>1024</v>
      </c>
      <c r="U194" s="13" t="s">
        <v>1024</v>
      </c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389"/>
      <c r="AM194" s="20"/>
      <c r="AN194" s="21"/>
      <c r="AO194" s="393"/>
      <c r="AP194" s="22"/>
      <c r="AQ194" s="22"/>
      <c r="AR194" s="22"/>
      <c r="AS194" s="394"/>
    </row>
    <row r="195" spans="1:45" s="60" customFormat="1" ht="24.75" customHeight="1" x14ac:dyDescent="0.35">
      <c r="A195" s="524">
        <f t="shared" si="2"/>
        <v>188</v>
      </c>
      <c r="B195" s="9">
        <v>42</v>
      </c>
      <c r="C195" s="396" t="s">
        <v>401</v>
      </c>
      <c r="D195" s="395" t="s">
        <v>401</v>
      </c>
      <c r="E195" s="8">
        <v>1</v>
      </c>
      <c r="F195" s="8">
        <v>0</v>
      </c>
      <c r="G195" s="8">
        <v>0</v>
      </c>
      <c r="H195" s="11">
        <v>1</v>
      </c>
      <c r="I195" s="8">
        <v>0</v>
      </c>
      <c r="J195" s="574">
        <v>2</v>
      </c>
      <c r="K195" s="574">
        <v>0</v>
      </c>
      <c r="L195" s="579">
        <v>64</v>
      </c>
      <c r="M195" s="12">
        <v>147407.51</v>
      </c>
      <c r="N195" s="8" t="s">
        <v>1024</v>
      </c>
      <c r="O195" s="13" t="s">
        <v>1024</v>
      </c>
      <c r="P195" s="8" t="s">
        <v>1024</v>
      </c>
      <c r="Q195" s="13" t="s">
        <v>1024</v>
      </c>
      <c r="R195" s="12">
        <v>147407.51</v>
      </c>
      <c r="S195" s="14" t="s">
        <v>1024</v>
      </c>
      <c r="T195" s="8" t="s">
        <v>1024</v>
      </c>
      <c r="U195" s="13" t="s">
        <v>1024</v>
      </c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389"/>
      <c r="AM195" s="20"/>
      <c r="AN195" s="21"/>
      <c r="AO195" s="393"/>
      <c r="AP195" s="22"/>
      <c r="AQ195" s="22"/>
      <c r="AR195" s="22"/>
      <c r="AS195" s="394"/>
    </row>
    <row r="196" spans="1:45" s="60" customFormat="1" ht="24.75" customHeight="1" x14ac:dyDescent="0.35">
      <c r="A196" s="524">
        <f t="shared" si="2"/>
        <v>189</v>
      </c>
      <c r="B196" s="9">
        <v>44</v>
      </c>
      <c r="C196" s="396" t="s">
        <v>463</v>
      </c>
      <c r="D196" s="395" t="s">
        <v>463</v>
      </c>
      <c r="E196" s="8">
        <v>0</v>
      </c>
      <c r="F196" s="8">
        <v>0</v>
      </c>
      <c r="G196" s="8">
        <v>1</v>
      </c>
      <c r="H196" s="11">
        <v>1</v>
      </c>
      <c r="I196" s="8">
        <v>1</v>
      </c>
      <c r="J196" s="574">
        <v>0</v>
      </c>
      <c r="K196" s="574">
        <v>0</v>
      </c>
      <c r="L196" s="574">
        <v>0</v>
      </c>
      <c r="M196" s="12" t="s">
        <v>1024</v>
      </c>
      <c r="N196" s="8" t="s">
        <v>1024</v>
      </c>
      <c r="O196" s="13" t="s">
        <v>1024</v>
      </c>
      <c r="P196" s="8" t="s">
        <v>1024</v>
      </c>
      <c r="Q196" s="13" t="s">
        <v>1024</v>
      </c>
      <c r="R196" s="12">
        <v>685500</v>
      </c>
      <c r="S196" s="14">
        <v>47</v>
      </c>
      <c r="T196" s="8" t="s">
        <v>1024</v>
      </c>
      <c r="U196" s="13" t="s">
        <v>1024</v>
      </c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389"/>
      <c r="AM196" s="20"/>
      <c r="AN196" s="21"/>
      <c r="AO196" s="393"/>
      <c r="AP196" s="22"/>
      <c r="AQ196" s="22"/>
      <c r="AR196" s="22"/>
      <c r="AS196" s="394"/>
    </row>
    <row r="197" spans="1:45" s="60" customFormat="1" ht="24.75" customHeight="1" x14ac:dyDescent="0.35">
      <c r="A197" s="524">
        <f t="shared" si="2"/>
        <v>190</v>
      </c>
      <c r="B197" s="9">
        <v>48</v>
      </c>
      <c r="C197" s="396" t="s">
        <v>467</v>
      </c>
      <c r="D197" s="395" t="s">
        <v>467</v>
      </c>
      <c r="E197" s="8">
        <v>0</v>
      </c>
      <c r="F197" s="8">
        <v>1</v>
      </c>
      <c r="G197" s="8">
        <v>0</v>
      </c>
      <c r="H197" s="11">
        <v>1</v>
      </c>
      <c r="I197" s="8">
        <v>1</v>
      </c>
      <c r="J197" s="574">
        <v>0</v>
      </c>
      <c r="K197" s="574">
        <v>0</v>
      </c>
      <c r="L197" s="574">
        <v>0</v>
      </c>
      <c r="M197" s="12" t="s">
        <v>1024</v>
      </c>
      <c r="N197" s="8" t="s">
        <v>1024</v>
      </c>
      <c r="O197" s="13" t="s">
        <v>1024</v>
      </c>
      <c r="P197" s="8" t="s">
        <v>1024</v>
      </c>
      <c r="Q197" s="13" t="s">
        <v>1024</v>
      </c>
      <c r="R197" s="12" t="s">
        <v>1024</v>
      </c>
      <c r="S197" s="14" t="s">
        <v>1024</v>
      </c>
      <c r="T197" s="8" t="s">
        <v>1024</v>
      </c>
      <c r="U197" s="13" t="s">
        <v>1024</v>
      </c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389"/>
      <c r="AM197" s="20"/>
      <c r="AN197" s="21"/>
      <c r="AO197" s="393"/>
      <c r="AP197" s="22"/>
      <c r="AQ197" s="22"/>
      <c r="AR197" s="22"/>
      <c r="AS197" s="394"/>
    </row>
    <row r="198" spans="1:45" s="60" customFormat="1" ht="24.75" customHeight="1" x14ac:dyDescent="0.35">
      <c r="A198" s="524">
        <f t="shared" si="2"/>
        <v>191</v>
      </c>
      <c r="B198" s="9">
        <v>53</v>
      </c>
      <c r="C198" s="396" t="s">
        <v>403</v>
      </c>
      <c r="D198" s="395" t="s">
        <v>403</v>
      </c>
      <c r="E198" s="8">
        <v>0</v>
      </c>
      <c r="F198" s="8">
        <v>1</v>
      </c>
      <c r="G198" s="8">
        <v>0</v>
      </c>
      <c r="H198" s="11">
        <v>1</v>
      </c>
      <c r="I198" s="8">
        <v>1</v>
      </c>
      <c r="J198" s="574">
        <v>0</v>
      </c>
      <c r="K198" s="574">
        <v>0</v>
      </c>
      <c r="L198" s="574">
        <v>0</v>
      </c>
      <c r="M198" s="12" t="s">
        <v>1024</v>
      </c>
      <c r="N198" s="8" t="s">
        <v>1024</v>
      </c>
      <c r="O198" s="13" t="s">
        <v>1024</v>
      </c>
      <c r="P198" s="8">
        <v>2</v>
      </c>
      <c r="Q198" s="13">
        <v>0.16</v>
      </c>
      <c r="R198" s="12">
        <v>4800</v>
      </c>
      <c r="S198" s="14" t="s">
        <v>1024</v>
      </c>
      <c r="T198" s="8" t="s">
        <v>1024</v>
      </c>
      <c r="U198" s="13" t="s">
        <v>1024</v>
      </c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389"/>
      <c r="AM198" s="20"/>
      <c r="AN198" s="21"/>
      <c r="AO198" s="393"/>
      <c r="AP198" s="22"/>
      <c r="AQ198" s="22"/>
      <c r="AR198" s="22"/>
      <c r="AS198" s="394"/>
    </row>
    <row r="199" spans="1:45" s="60" customFormat="1" ht="24.75" customHeight="1" x14ac:dyDescent="0.35">
      <c r="A199" s="524">
        <f t="shared" si="2"/>
        <v>192</v>
      </c>
      <c r="B199" s="9">
        <v>71</v>
      </c>
      <c r="C199" s="10" t="s">
        <v>475</v>
      </c>
      <c r="D199" s="395" t="s">
        <v>475</v>
      </c>
      <c r="E199" s="8">
        <v>0</v>
      </c>
      <c r="F199" s="8">
        <v>1</v>
      </c>
      <c r="G199" s="8">
        <v>0</v>
      </c>
      <c r="H199" s="11">
        <v>1</v>
      </c>
      <c r="I199" s="8">
        <v>2</v>
      </c>
      <c r="J199" s="574">
        <v>0</v>
      </c>
      <c r="K199" s="574">
        <v>0</v>
      </c>
      <c r="L199" s="574">
        <v>0</v>
      </c>
      <c r="M199" s="12" t="s">
        <v>1024</v>
      </c>
      <c r="N199" s="8" t="s">
        <v>1024</v>
      </c>
      <c r="O199" s="13" t="s">
        <v>1024</v>
      </c>
      <c r="P199" s="8">
        <v>150</v>
      </c>
      <c r="Q199" s="13">
        <v>0.22500000000000001</v>
      </c>
      <c r="R199" s="12">
        <v>1456</v>
      </c>
      <c r="S199" s="14" t="s">
        <v>1024</v>
      </c>
      <c r="T199" s="8" t="s">
        <v>1024</v>
      </c>
      <c r="U199" s="13" t="s">
        <v>1024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389"/>
      <c r="AM199" s="20"/>
      <c r="AN199" s="21"/>
      <c r="AO199" s="393"/>
      <c r="AP199" s="22"/>
      <c r="AQ199" s="22"/>
      <c r="AR199" s="22"/>
      <c r="AS199" s="394"/>
    </row>
    <row r="200" spans="1:45" s="60" customFormat="1" ht="24.75" customHeight="1" x14ac:dyDescent="0.35">
      <c r="A200" s="524">
        <f t="shared" si="2"/>
        <v>193</v>
      </c>
      <c r="B200" s="9">
        <v>84</v>
      </c>
      <c r="C200" s="10" t="s">
        <v>482</v>
      </c>
      <c r="D200" s="395" t="s">
        <v>483</v>
      </c>
      <c r="E200" s="8">
        <v>1</v>
      </c>
      <c r="F200" s="8">
        <v>0</v>
      </c>
      <c r="G200" s="8">
        <v>0</v>
      </c>
      <c r="H200" s="11">
        <v>1</v>
      </c>
      <c r="I200" s="8">
        <v>0</v>
      </c>
      <c r="J200" s="574">
        <v>8</v>
      </c>
      <c r="K200" s="574">
        <v>0</v>
      </c>
      <c r="L200" s="579">
        <v>89</v>
      </c>
      <c r="M200" s="12">
        <v>561138.05000000005</v>
      </c>
      <c r="N200" s="8" t="s">
        <v>1024</v>
      </c>
      <c r="O200" s="13" t="s">
        <v>1024</v>
      </c>
      <c r="P200" s="8" t="s">
        <v>1024</v>
      </c>
      <c r="Q200" s="13" t="s">
        <v>1024</v>
      </c>
      <c r="R200" s="12">
        <v>561138.05000000005</v>
      </c>
      <c r="S200" s="14" t="s">
        <v>1024</v>
      </c>
      <c r="T200" s="8" t="s">
        <v>1024</v>
      </c>
      <c r="U200" s="13" t="s">
        <v>1024</v>
      </c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389"/>
      <c r="AM200" s="20"/>
      <c r="AN200" s="21"/>
      <c r="AO200" s="393"/>
      <c r="AP200" s="22"/>
      <c r="AQ200" s="22"/>
      <c r="AR200" s="22"/>
      <c r="AS200" s="394"/>
    </row>
    <row r="201" spans="1:45" s="60" customFormat="1" ht="24.75" customHeight="1" x14ac:dyDescent="0.35">
      <c r="A201" s="524">
        <f t="shared" si="2"/>
        <v>194</v>
      </c>
      <c r="B201" s="9">
        <v>116</v>
      </c>
      <c r="C201" s="10" t="s">
        <v>495</v>
      </c>
      <c r="D201" s="395" t="s">
        <v>495</v>
      </c>
      <c r="E201" s="8">
        <v>1</v>
      </c>
      <c r="F201" s="8">
        <v>0</v>
      </c>
      <c r="G201" s="8">
        <v>0</v>
      </c>
      <c r="H201" s="11">
        <v>1</v>
      </c>
      <c r="I201" s="8">
        <v>1</v>
      </c>
      <c r="J201" s="574">
        <v>31</v>
      </c>
      <c r="K201" s="574">
        <v>0</v>
      </c>
      <c r="L201" s="579">
        <v>76</v>
      </c>
      <c r="M201" s="12" t="s">
        <v>1024</v>
      </c>
      <c r="N201" s="8" t="s">
        <v>1024</v>
      </c>
      <c r="O201" s="13" t="s">
        <v>1024</v>
      </c>
      <c r="P201" s="8" t="s">
        <v>1024</v>
      </c>
      <c r="Q201" s="13" t="s">
        <v>1024</v>
      </c>
      <c r="R201" s="12">
        <v>4603500</v>
      </c>
      <c r="S201" s="14" t="s">
        <v>1024</v>
      </c>
      <c r="T201" s="8" t="s">
        <v>1024</v>
      </c>
      <c r="U201" s="13" t="s">
        <v>1024</v>
      </c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389"/>
      <c r="AM201" s="20"/>
      <c r="AN201" s="21"/>
      <c r="AO201" s="393"/>
      <c r="AP201" s="22"/>
      <c r="AQ201" s="22"/>
      <c r="AR201" s="22"/>
      <c r="AS201" s="394"/>
    </row>
    <row r="202" spans="1:45" s="60" customFormat="1" ht="24.75" customHeight="1" x14ac:dyDescent="0.35">
      <c r="A202" s="524">
        <f t="shared" si="2"/>
        <v>195</v>
      </c>
      <c r="B202" s="9">
        <v>118</v>
      </c>
      <c r="C202" s="10" t="s">
        <v>496</v>
      </c>
      <c r="D202" s="395" t="s">
        <v>496</v>
      </c>
      <c r="E202" s="8">
        <v>1</v>
      </c>
      <c r="F202" s="8">
        <v>0</v>
      </c>
      <c r="G202" s="8">
        <v>0</v>
      </c>
      <c r="H202" s="11">
        <v>1</v>
      </c>
      <c r="I202" s="8">
        <v>1</v>
      </c>
      <c r="J202" s="574">
        <v>0</v>
      </c>
      <c r="K202" s="574">
        <v>3</v>
      </c>
      <c r="L202" s="579">
        <v>4</v>
      </c>
      <c r="M202" s="12" t="s">
        <v>1024</v>
      </c>
      <c r="N202" s="8" t="s">
        <v>1024</v>
      </c>
      <c r="O202" s="13" t="s">
        <v>1024</v>
      </c>
      <c r="P202" s="8" t="s">
        <v>1024</v>
      </c>
      <c r="Q202" s="13" t="s">
        <v>1024</v>
      </c>
      <c r="R202" s="12" t="s">
        <v>1024</v>
      </c>
      <c r="S202" s="14" t="s">
        <v>1024</v>
      </c>
      <c r="T202" s="8" t="s">
        <v>1024</v>
      </c>
      <c r="U202" s="13" t="s">
        <v>1024</v>
      </c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389"/>
      <c r="AM202" s="20"/>
      <c r="AN202" s="21"/>
      <c r="AO202" s="393"/>
      <c r="AP202" s="22"/>
      <c r="AQ202" s="22"/>
      <c r="AR202" s="22"/>
      <c r="AS202" s="394"/>
    </row>
    <row r="203" spans="1:45" s="60" customFormat="1" ht="24.75" customHeight="1" x14ac:dyDescent="0.35">
      <c r="A203" s="524">
        <f t="shared" ref="A203:A228" si="3">+ROW(A196)</f>
        <v>196</v>
      </c>
      <c r="B203" s="9">
        <v>142</v>
      </c>
      <c r="C203" s="10" t="s">
        <v>505</v>
      </c>
      <c r="D203" s="395" t="s">
        <v>505</v>
      </c>
      <c r="E203" s="8">
        <v>0</v>
      </c>
      <c r="F203" s="8">
        <v>1</v>
      </c>
      <c r="G203" s="8">
        <v>0</v>
      </c>
      <c r="H203" s="11">
        <v>1</v>
      </c>
      <c r="I203" s="8">
        <v>1</v>
      </c>
      <c r="J203" s="574">
        <v>0</v>
      </c>
      <c r="K203" s="574">
        <v>0</v>
      </c>
      <c r="L203" s="574">
        <v>0</v>
      </c>
      <c r="M203" s="12" t="s">
        <v>1024</v>
      </c>
      <c r="N203" s="8" t="s">
        <v>1024</v>
      </c>
      <c r="O203" s="13" t="s">
        <v>1024</v>
      </c>
      <c r="P203" s="8">
        <v>1</v>
      </c>
      <c r="Q203" s="13">
        <v>0.01</v>
      </c>
      <c r="R203" s="12">
        <v>1000</v>
      </c>
      <c r="S203" s="14" t="s">
        <v>1024</v>
      </c>
      <c r="T203" s="8" t="s">
        <v>1024</v>
      </c>
      <c r="U203" s="13" t="s">
        <v>1024</v>
      </c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389"/>
      <c r="AM203" s="20"/>
      <c r="AN203" s="21"/>
      <c r="AO203" s="393"/>
      <c r="AP203" s="22"/>
      <c r="AQ203" s="22"/>
      <c r="AR203" s="22"/>
      <c r="AS203" s="394"/>
    </row>
    <row r="204" spans="1:45" s="60" customFormat="1" ht="24.75" customHeight="1" x14ac:dyDescent="0.35">
      <c r="A204" s="524">
        <f t="shared" si="3"/>
        <v>197</v>
      </c>
      <c r="B204" s="9">
        <v>164</v>
      </c>
      <c r="C204" s="10" t="s">
        <v>515</v>
      </c>
      <c r="D204" s="395" t="s">
        <v>515</v>
      </c>
      <c r="E204" s="8">
        <v>0</v>
      </c>
      <c r="F204" s="8">
        <v>0</v>
      </c>
      <c r="G204" s="8">
        <v>1</v>
      </c>
      <c r="H204" s="11">
        <v>1</v>
      </c>
      <c r="I204" s="8">
        <v>6</v>
      </c>
      <c r="J204" s="574">
        <v>0</v>
      </c>
      <c r="K204" s="574">
        <v>0</v>
      </c>
      <c r="L204" s="574">
        <v>0</v>
      </c>
      <c r="M204" s="12" t="s">
        <v>1024</v>
      </c>
      <c r="N204" s="8" t="s">
        <v>1024</v>
      </c>
      <c r="O204" s="13" t="s">
        <v>1024</v>
      </c>
      <c r="P204" s="8" t="s">
        <v>1024</v>
      </c>
      <c r="Q204" s="13" t="s">
        <v>1024</v>
      </c>
      <c r="R204" s="12">
        <v>9300</v>
      </c>
      <c r="S204" s="14" t="s">
        <v>1024</v>
      </c>
      <c r="T204" s="8">
        <v>115</v>
      </c>
      <c r="U204" s="13" t="s">
        <v>1024</v>
      </c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389"/>
      <c r="AM204" s="20"/>
      <c r="AN204" s="21"/>
      <c r="AO204" s="393"/>
      <c r="AP204" s="22"/>
      <c r="AQ204" s="22"/>
      <c r="AR204" s="22"/>
      <c r="AS204" s="394"/>
    </row>
    <row r="205" spans="1:45" s="60" customFormat="1" ht="24.75" customHeight="1" x14ac:dyDescent="0.35">
      <c r="A205" s="524">
        <f t="shared" si="3"/>
        <v>198</v>
      </c>
      <c r="B205" s="9">
        <v>189</v>
      </c>
      <c r="C205" s="10" t="s">
        <v>525</v>
      </c>
      <c r="D205" s="395" t="s">
        <v>525</v>
      </c>
      <c r="E205" s="8">
        <v>0</v>
      </c>
      <c r="F205" s="8">
        <v>1</v>
      </c>
      <c r="G205" s="8">
        <v>0</v>
      </c>
      <c r="H205" s="11">
        <v>1</v>
      </c>
      <c r="I205" s="8">
        <v>0</v>
      </c>
      <c r="J205" s="574">
        <v>0</v>
      </c>
      <c r="K205" s="574">
        <v>0</v>
      </c>
      <c r="L205" s="574">
        <v>0</v>
      </c>
      <c r="M205" s="12" t="s">
        <v>1024</v>
      </c>
      <c r="N205" s="8" t="s">
        <v>1024</v>
      </c>
      <c r="O205" s="13" t="s">
        <v>1024</v>
      </c>
      <c r="P205" s="8">
        <v>2</v>
      </c>
      <c r="Q205" s="13">
        <v>1.1299999999999999</v>
      </c>
      <c r="R205" s="12">
        <v>11300</v>
      </c>
      <c r="S205" s="14">
        <v>2</v>
      </c>
      <c r="T205" s="8" t="s">
        <v>1024</v>
      </c>
      <c r="U205" s="13" t="s">
        <v>1024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389"/>
      <c r="AM205" s="20"/>
      <c r="AN205" s="21"/>
      <c r="AO205" s="393"/>
      <c r="AP205" s="22"/>
      <c r="AQ205" s="22"/>
      <c r="AR205" s="22"/>
      <c r="AS205" s="394"/>
    </row>
    <row r="206" spans="1:45" s="60" customFormat="1" ht="24.75" customHeight="1" x14ac:dyDescent="0.35">
      <c r="A206" s="524">
        <f t="shared" si="3"/>
        <v>199</v>
      </c>
      <c r="B206" s="9">
        <v>192</v>
      </c>
      <c r="C206" s="10" t="s">
        <v>526</v>
      </c>
      <c r="D206" s="395" t="s">
        <v>526</v>
      </c>
      <c r="E206" s="8">
        <v>1</v>
      </c>
      <c r="F206" s="8">
        <v>0</v>
      </c>
      <c r="G206" s="8">
        <v>0</v>
      </c>
      <c r="H206" s="11">
        <v>1</v>
      </c>
      <c r="I206" s="8">
        <v>0</v>
      </c>
      <c r="J206" s="574">
        <v>1</v>
      </c>
      <c r="K206" s="574">
        <v>1</v>
      </c>
      <c r="L206" s="579">
        <v>85</v>
      </c>
      <c r="M206" s="12">
        <v>219375</v>
      </c>
      <c r="N206" s="8" t="s">
        <v>1024</v>
      </c>
      <c r="O206" s="13" t="s">
        <v>1024</v>
      </c>
      <c r="P206" s="8" t="s">
        <v>1024</v>
      </c>
      <c r="Q206" s="13" t="s">
        <v>1024</v>
      </c>
      <c r="R206" s="12">
        <v>219375</v>
      </c>
      <c r="S206" s="14" t="s">
        <v>1024</v>
      </c>
      <c r="T206" s="8" t="s">
        <v>1024</v>
      </c>
      <c r="U206" s="13" t="s">
        <v>1024</v>
      </c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389"/>
      <c r="AM206" s="20"/>
      <c r="AN206" s="21"/>
      <c r="AO206" s="393"/>
      <c r="AP206" s="22"/>
      <c r="AQ206" s="22"/>
      <c r="AR206" s="22"/>
      <c r="AS206" s="394"/>
    </row>
    <row r="207" spans="1:45" s="60" customFormat="1" ht="24.75" customHeight="1" x14ac:dyDescent="0.35">
      <c r="A207" s="524">
        <f t="shared" si="3"/>
        <v>200</v>
      </c>
      <c r="B207" s="9">
        <v>235</v>
      </c>
      <c r="C207" s="10" t="s">
        <v>426</v>
      </c>
      <c r="D207" s="395" t="s">
        <v>426</v>
      </c>
      <c r="E207" s="8">
        <v>0</v>
      </c>
      <c r="F207" s="8">
        <v>0</v>
      </c>
      <c r="G207" s="8">
        <v>1</v>
      </c>
      <c r="H207" s="11">
        <v>1</v>
      </c>
      <c r="I207" s="8">
        <v>3</v>
      </c>
      <c r="J207" s="574">
        <v>0</v>
      </c>
      <c r="K207" s="574">
        <v>0</v>
      </c>
      <c r="L207" s="574">
        <v>0</v>
      </c>
      <c r="M207" s="12" t="s">
        <v>1024</v>
      </c>
      <c r="N207" s="8" t="s">
        <v>1024</v>
      </c>
      <c r="O207" s="13" t="s">
        <v>1024</v>
      </c>
      <c r="P207" s="8" t="s">
        <v>1024</v>
      </c>
      <c r="Q207" s="13" t="s">
        <v>1024</v>
      </c>
      <c r="R207" s="12">
        <v>1040</v>
      </c>
      <c r="S207" s="14">
        <v>3</v>
      </c>
      <c r="T207" s="8" t="s">
        <v>1024</v>
      </c>
      <c r="U207" s="13" t="s">
        <v>1024</v>
      </c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389"/>
      <c r="AM207" s="20"/>
      <c r="AN207" s="21"/>
      <c r="AO207" s="393"/>
      <c r="AP207" s="22"/>
      <c r="AQ207" s="22"/>
      <c r="AR207" s="22"/>
      <c r="AS207" s="394"/>
    </row>
    <row r="208" spans="1:45" s="60" customFormat="1" ht="24.75" customHeight="1" x14ac:dyDescent="0.35">
      <c r="A208" s="524">
        <f t="shared" si="3"/>
        <v>201</v>
      </c>
      <c r="B208" s="9">
        <v>256</v>
      </c>
      <c r="C208" s="10" t="s">
        <v>428</v>
      </c>
      <c r="D208" s="395" t="s">
        <v>428</v>
      </c>
      <c r="E208" s="8">
        <v>0</v>
      </c>
      <c r="F208" s="8">
        <v>0</v>
      </c>
      <c r="G208" s="8">
        <v>1</v>
      </c>
      <c r="H208" s="11">
        <v>1</v>
      </c>
      <c r="I208" s="8">
        <v>0</v>
      </c>
      <c r="J208" s="574">
        <v>0</v>
      </c>
      <c r="K208" s="574">
        <v>0</v>
      </c>
      <c r="L208" s="574">
        <v>0</v>
      </c>
      <c r="M208" s="12" t="s">
        <v>1024</v>
      </c>
      <c r="N208" s="8" t="s">
        <v>1024</v>
      </c>
      <c r="O208" s="13" t="s">
        <v>1024</v>
      </c>
      <c r="P208" s="8" t="s">
        <v>1024</v>
      </c>
      <c r="Q208" s="13" t="s">
        <v>1024</v>
      </c>
      <c r="R208" s="12" t="s">
        <v>1024</v>
      </c>
      <c r="S208" s="14">
        <v>13</v>
      </c>
      <c r="T208" s="8" t="s">
        <v>1024</v>
      </c>
      <c r="U208" s="13" t="s">
        <v>1024</v>
      </c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389"/>
      <c r="AM208" s="20"/>
      <c r="AN208" s="21"/>
      <c r="AO208" s="393"/>
      <c r="AP208" s="22"/>
      <c r="AQ208" s="22"/>
      <c r="AR208" s="22"/>
      <c r="AS208" s="394"/>
    </row>
    <row r="209" spans="1:45" s="60" customFormat="1" ht="24.75" customHeight="1" x14ac:dyDescent="0.35">
      <c r="A209" s="524">
        <f t="shared" si="3"/>
        <v>202</v>
      </c>
      <c r="B209" s="9">
        <v>280</v>
      </c>
      <c r="C209" s="10" t="s">
        <v>433</v>
      </c>
      <c r="D209" s="395" t="s">
        <v>434</v>
      </c>
      <c r="E209" s="8">
        <v>0</v>
      </c>
      <c r="F209" s="8">
        <v>1</v>
      </c>
      <c r="G209" s="8">
        <v>0</v>
      </c>
      <c r="H209" s="11">
        <v>1</v>
      </c>
      <c r="I209" s="8">
        <v>1</v>
      </c>
      <c r="J209" s="574">
        <v>0</v>
      </c>
      <c r="K209" s="574">
        <v>0</v>
      </c>
      <c r="L209" s="574">
        <v>0</v>
      </c>
      <c r="M209" s="12" t="s">
        <v>1024</v>
      </c>
      <c r="N209" s="8" t="s">
        <v>1024</v>
      </c>
      <c r="O209" s="13" t="s">
        <v>1024</v>
      </c>
      <c r="P209" s="8">
        <v>103</v>
      </c>
      <c r="Q209" s="13">
        <v>1.92</v>
      </c>
      <c r="R209" s="12">
        <v>15360</v>
      </c>
      <c r="S209" s="14" t="s">
        <v>1024</v>
      </c>
      <c r="T209" s="8" t="s">
        <v>1024</v>
      </c>
      <c r="U209" s="13" t="s">
        <v>1024</v>
      </c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389"/>
      <c r="AM209" s="20"/>
      <c r="AN209" s="21"/>
      <c r="AO209" s="393"/>
      <c r="AP209" s="22"/>
      <c r="AQ209" s="22"/>
      <c r="AR209" s="22"/>
      <c r="AS209" s="394"/>
    </row>
    <row r="210" spans="1:45" s="60" customFormat="1" ht="24.75" customHeight="1" x14ac:dyDescent="0.35">
      <c r="A210" s="524">
        <f t="shared" si="3"/>
        <v>203</v>
      </c>
      <c r="B210" s="9">
        <v>281</v>
      </c>
      <c r="C210" s="10" t="s">
        <v>588</v>
      </c>
      <c r="D210" s="395" t="s">
        <v>588</v>
      </c>
      <c r="E210" s="8">
        <v>0</v>
      </c>
      <c r="F210" s="8">
        <v>0</v>
      </c>
      <c r="G210" s="8">
        <v>1</v>
      </c>
      <c r="H210" s="11">
        <v>1</v>
      </c>
      <c r="I210" s="8">
        <v>0</v>
      </c>
      <c r="J210" s="574">
        <v>0</v>
      </c>
      <c r="K210" s="574">
        <v>0</v>
      </c>
      <c r="L210" s="574">
        <v>0</v>
      </c>
      <c r="M210" s="12" t="s">
        <v>1024</v>
      </c>
      <c r="N210" s="8" t="s">
        <v>1024</v>
      </c>
      <c r="O210" s="13" t="s">
        <v>1024</v>
      </c>
      <c r="P210" s="8" t="s">
        <v>1024</v>
      </c>
      <c r="Q210" s="13" t="s">
        <v>1024</v>
      </c>
      <c r="R210" s="12">
        <v>600</v>
      </c>
      <c r="S210" s="14">
        <v>1</v>
      </c>
      <c r="T210" s="8" t="s">
        <v>1024</v>
      </c>
      <c r="U210" s="13" t="s">
        <v>1024</v>
      </c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389"/>
      <c r="AM210" s="20"/>
      <c r="AN210" s="21"/>
      <c r="AO210" s="393"/>
      <c r="AP210" s="22"/>
      <c r="AQ210" s="22"/>
      <c r="AR210" s="22"/>
      <c r="AS210" s="394"/>
    </row>
    <row r="211" spans="1:45" s="60" customFormat="1" ht="24.75" customHeight="1" x14ac:dyDescent="0.35">
      <c r="A211" s="524">
        <f t="shared" si="3"/>
        <v>204</v>
      </c>
      <c r="B211" s="9">
        <v>291</v>
      </c>
      <c r="C211" s="10" t="s">
        <v>435</v>
      </c>
      <c r="D211" s="395" t="s">
        <v>435</v>
      </c>
      <c r="E211" s="8">
        <v>0</v>
      </c>
      <c r="F211" s="8">
        <v>0</v>
      </c>
      <c r="G211" s="8">
        <v>1</v>
      </c>
      <c r="H211" s="11">
        <v>1</v>
      </c>
      <c r="I211" s="8">
        <v>0</v>
      </c>
      <c r="J211" s="574">
        <v>0</v>
      </c>
      <c r="K211" s="574">
        <v>0</v>
      </c>
      <c r="L211" s="574">
        <v>0</v>
      </c>
      <c r="M211" s="12" t="s">
        <v>1024</v>
      </c>
      <c r="N211" s="8" t="s">
        <v>1024</v>
      </c>
      <c r="O211" s="13" t="s">
        <v>1024</v>
      </c>
      <c r="P211" s="8" t="s">
        <v>1024</v>
      </c>
      <c r="Q211" s="13" t="s">
        <v>1024</v>
      </c>
      <c r="R211" s="12">
        <v>3520</v>
      </c>
      <c r="S211" s="14" t="s">
        <v>1024</v>
      </c>
      <c r="T211" s="8" t="s">
        <v>1024</v>
      </c>
      <c r="U211" s="13" t="s">
        <v>1024</v>
      </c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389"/>
      <c r="AM211" s="20"/>
      <c r="AN211" s="21"/>
      <c r="AO211" s="393"/>
      <c r="AP211" s="22"/>
      <c r="AQ211" s="22"/>
      <c r="AR211" s="22"/>
      <c r="AS211" s="394"/>
    </row>
    <row r="212" spans="1:45" s="60" customFormat="1" ht="24.75" customHeight="1" x14ac:dyDescent="0.35">
      <c r="A212" s="524">
        <f t="shared" si="3"/>
        <v>205</v>
      </c>
      <c r="B212" s="9">
        <v>300</v>
      </c>
      <c r="C212" s="10" t="s">
        <v>436</v>
      </c>
      <c r="D212" s="395" t="s">
        <v>436</v>
      </c>
      <c r="E212" s="8">
        <v>0</v>
      </c>
      <c r="F212" s="8">
        <v>0</v>
      </c>
      <c r="G212" s="8">
        <v>1</v>
      </c>
      <c r="H212" s="11">
        <v>1</v>
      </c>
      <c r="I212" s="8">
        <v>2</v>
      </c>
      <c r="J212" s="574">
        <v>0</v>
      </c>
      <c r="K212" s="574">
        <v>0</v>
      </c>
      <c r="L212" s="574">
        <v>0</v>
      </c>
      <c r="M212" s="12" t="s">
        <v>1024</v>
      </c>
      <c r="N212" s="8" t="s">
        <v>1024</v>
      </c>
      <c r="O212" s="13" t="s">
        <v>1024</v>
      </c>
      <c r="P212" s="8" t="s">
        <v>1024</v>
      </c>
      <c r="Q212" s="13" t="s">
        <v>1024</v>
      </c>
      <c r="R212" s="12">
        <v>1100</v>
      </c>
      <c r="S212" s="14" t="s">
        <v>1024</v>
      </c>
      <c r="T212" s="8">
        <v>97</v>
      </c>
      <c r="U212" s="13" t="s">
        <v>1024</v>
      </c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389"/>
      <c r="AM212" s="20"/>
      <c r="AN212" s="21"/>
      <c r="AO212" s="393"/>
      <c r="AP212" s="22"/>
      <c r="AQ212" s="22"/>
      <c r="AR212" s="22"/>
      <c r="AS212" s="394"/>
    </row>
    <row r="213" spans="1:45" s="60" customFormat="1" ht="24.75" customHeight="1" x14ac:dyDescent="0.35">
      <c r="A213" s="524">
        <f t="shared" si="3"/>
        <v>206</v>
      </c>
      <c r="B213" s="9">
        <v>339</v>
      </c>
      <c r="C213" s="10" t="s">
        <v>648</v>
      </c>
      <c r="D213" s="395" t="s">
        <v>648</v>
      </c>
      <c r="E213" s="8">
        <v>0</v>
      </c>
      <c r="F213" s="8">
        <v>0</v>
      </c>
      <c r="G213" s="8">
        <v>1</v>
      </c>
      <c r="H213" s="11">
        <v>1</v>
      </c>
      <c r="I213" s="8">
        <v>0</v>
      </c>
      <c r="J213" s="574">
        <v>0</v>
      </c>
      <c r="K213" s="574">
        <v>0</v>
      </c>
      <c r="L213" s="574">
        <v>0</v>
      </c>
      <c r="M213" s="12" t="s">
        <v>1024</v>
      </c>
      <c r="N213" s="8" t="s">
        <v>1024</v>
      </c>
      <c r="O213" s="13" t="s">
        <v>1024</v>
      </c>
      <c r="P213" s="8" t="s">
        <v>1024</v>
      </c>
      <c r="Q213" s="13" t="s">
        <v>1024</v>
      </c>
      <c r="R213" s="12" t="s">
        <v>1024</v>
      </c>
      <c r="S213" s="14" t="s">
        <v>1024</v>
      </c>
      <c r="T213" s="8">
        <v>23</v>
      </c>
      <c r="U213" s="13" t="s">
        <v>1024</v>
      </c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389"/>
      <c r="AM213" s="20"/>
      <c r="AN213" s="21"/>
      <c r="AO213" s="393"/>
      <c r="AP213" s="22"/>
      <c r="AQ213" s="22"/>
      <c r="AR213" s="22"/>
      <c r="AS213" s="394"/>
    </row>
    <row r="214" spans="1:45" s="60" customFormat="1" ht="24.75" customHeight="1" x14ac:dyDescent="0.35">
      <c r="A214" s="524">
        <f t="shared" si="3"/>
        <v>207</v>
      </c>
      <c r="B214" s="9">
        <v>351</v>
      </c>
      <c r="C214" s="10" t="s">
        <v>660</v>
      </c>
      <c r="D214" s="395" t="s">
        <v>660</v>
      </c>
      <c r="E214" s="8">
        <v>1</v>
      </c>
      <c r="F214" s="8">
        <v>0</v>
      </c>
      <c r="G214" s="8">
        <v>0</v>
      </c>
      <c r="H214" s="11">
        <v>1</v>
      </c>
      <c r="I214" s="8">
        <v>0</v>
      </c>
      <c r="J214" s="574">
        <v>1</v>
      </c>
      <c r="K214" s="574">
        <v>0</v>
      </c>
      <c r="L214" s="579">
        <v>44</v>
      </c>
      <c r="M214" s="12" t="s">
        <v>1024</v>
      </c>
      <c r="N214" s="8" t="s">
        <v>1024</v>
      </c>
      <c r="O214" s="13" t="s">
        <v>1024</v>
      </c>
      <c r="P214" s="8" t="s">
        <v>1024</v>
      </c>
      <c r="Q214" s="13" t="s">
        <v>1024</v>
      </c>
      <c r="R214" s="12" t="s">
        <v>1024</v>
      </c>
      <c r="S214" s="14" t="s">
        <v>1024</v>
      </c>
      <c r="T214" s="8" t="s">
        <v>1024</v>
      </c>
      <c r="U214" s="13" t="s">
        <v>1024</v>
      </c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389"/>
      <c r="AM214" s="20"/>
      <c r="AN214" s="21"/>
      <c r="AO214" s="393"/>
      <c r="AP214" s="22"/>
      <c r="AQ214" s="22"/>
      <c r="AR214" s="22"/>
      <c r="AS214" s="394"/>
    </row>
    <row r="215" spans="1:45" s="60" customFormat="1" ht="24.75" customHeight="1" x14ac:dyDescent="0.35">
      <c r="A215" s="524">
        <f t="shared" si="3"/>
        <v>208</v>
      </c>
      <c r="B215" s="9">
        <v>458</v>
      </c>
      <c r="C215" s="397" t="s">
        <v>1033</v>
      </c>
      <c r="D215" s="398" t="s">
        <v>1034</v>
      </c>
      <c r="E215" s="8">
        <v>1</v>
      </c>
      <c r="F215" s="8">
        <v>0</v>
      </c>
      <c r="G215" s="8">
        <v>0</v>
      </c>
      <c r="H215" s="11">
        <v>1</v>
      </c>
      <c r="I215" s="8">
        <v>0</v>
      </c>
      <c r="J215" s="574">
        <v>11</v>
      </c>
      <c r="K215" s="574">
        <v>0</v>
      </c>
      <c r="L215" s="579">
        <v>28</v>
      </c>
      <c r="M215" s="12">
        <v>1663500</v>
      </c>
      <c r="N215" s="8" t="s">
        <v>1024</v>
      </c>
      <c r="O215" s="13" t="s">
        <v>1024</v>
      </c>
      <c r="P215" s="8" t="s">
        <v>1024</v>
      </c>
      <c r="Q215" s="13" t="s">
        <v>1024</v>
      </c>
      <c r="R215" s="12">
        <v>1663500</v>
      </c>
      <c r="S215" s="14" t="s">
        <v>1024</v>
      </c>
      <c r="T215" s="8" t="s">
        <v>1024</v>
      </c>
      <c r="U215" s="13" t="s">
        <v>1024</v>
      </c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389"/>
      <c r="AM215" s="20"/>
      <c r="AN215" s="21"/>
      <c r="AO215" s="393"/>
      <c r="AP215" s="22"/>
      <c r="AQ215" s="22"/>
      <c r="AR215" s="22"/>
      <c r="AS215" s="394"/>
    </row>
    <row r="216" spans="1:45" s="60" customFormat="1" ht="24.75" customHeight="1" x14ac:dyDescent="0.35">
      <c r="A216" s="524">
        <f t="shared" si="3"/>
        <v>209</v>
      </c>
      <c r="B216" s="9">
        <v>64</v>
      </c>
      <c r="C216" s="10" t="s">
        <v>471</v>
      </c>
      <c r="D216" s="395" t="s">
        <v>471</v>
      </c>
      <c r="E216" s="8">
        <v>0</v>
      </c>
      <c r="F216" s="8">
        <v>0</v>
      </c>
      <c r="G216" s="8">
        <v>1</v>
      </c>
      <c r="H216" s="11">
        <v>1</v>
      </c>
      <c r="I216" s="8">
        <v>1</v>
      </c>
      <c r="J216" s="574">
        <v>0</v>
      </c>
      <c r="K216" s="574">
        <v>0</v>
      </c>
      <c r="L216" s="574">
        <v>0</v>
      </c>
      <c r="M216" s="12" t="s">
        <v>1024</v>
      </c>
      <c r="N216" s="8" t="s">
        <v>1024</v>
      </c>
      <c r="O216" s="13" t="s">
        <v>1024</v>
      </c>
      <c r="P216" s="8" t="s">
        <v>1024</v>
      </c>
      <c r="Q216" s="13" t="s">
        <v>1024</v>
      </c>
      <c r="R216" s="12">
        <v>5120</v>
      </c>
      <c r="S216" s="14">
        <v>4</v>
      </c>
      <c r="T216" s="8">
        <v>3</v>
      </c>
      <c r="U216" s="13" t="s">
        <v>1024</v>
      </c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389"/>
      <c r="AM216" s="20"/>
      <c r="AN216" s="21"/>
      <c r="AO216" s="393"/>
      <c r="AP216" s="22"/>
      <c r="AQ216" s="22"/>
      <c r="AR216" s="22"/>
      <c r="AS216" s="394"/>
    </row>
    <row r="217" spans="1:45" s="60" customFormat="1" ht="24.75" customHeight="1" x14ac:dyDescent="0.35">
      <c r="A217" s="524">
        <f t="shared" si="3"/>
        <v>210</v>
      </c>
      <c r="B217" s="9">
        <v>103</v>
      </c>
      <c r="C217" s="10" t="s">
        <v>492</v>
      </c>
      <c r="D217" s="395" t="s">
        <v>492</v>
      </c>
      <c r="E217" s="8">
        <v>0</v>
      </c>
      <c r="F217" s="8">
        <v>1</v>
      </c>
      <c r="G217" s="8">
        <v>0</v>
      </c>
      <c r="H217" s="11">
        <v>1</v>
      </c>
      <c r="I217" s="8">
        <v>0</v>
      </c>
      <c r="J217" s="574">
        <v>0</v>
      </c>
      <c r="K217" s="574">
        <v>0</v>
      </c>
      <c r="L217" s="574">
        <v>0</v>
      </c>
      <c r="M217" s="12" t="s">
        <v>1024</v>
      </c>
      <c r="N217" s="8">
        <v>15</v>
      </c>
      <c r="O217" s="13">
        <v>0.39</v>
      </c>
      <c r="P217" s="8">
        <v>10</v>
      </c>
      <c r="Q217" s="13">
        <v>0.36</v>
      </c>
      <c r="R217" s="12">
        <v>3000</v>
      </c>
      <c r="S217" s="14" t="s">
        <v>1024</v>
      </c>
      <c r="T217" s="8" t="s">
        <v>1024</v>
      </c>
      <c r="U217" s="13" t="s">
        <v>1024</v>
      </c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389"/>
      <c r="AM217" s="20"/>
      <c r="AN217" s="21"/>
      <c r="AO217" s="393"/>
      <c r="AP217" s="22"/>
      <c r="AQ217" s="22"/>
      <c r="AR217" s="22"/>
      <c r="AS217" s="394"/>
    </row>
    <row r="218" spans="1:45" s="60" customFormat="1" ht="21" x14ac:dyDescent="0.35">
      <c r="A218" s="524">
        <f t="shared" si="3"/>
        <v>211</v>
      </c>
      <c r="B218" s="9">
        <v>211</v>
      </c>
      <c r="C218" s="10" t="s">
        <v>537</v>
      </c>
      <c r="D218" s="395" t="s">
        <v>537</v>
      </c>
      <c r="E218" s="8">
        <v>0</v>
      </c>
      <c r="F218" s="8">
        <v>0</v>
      </c>
      <c r="G218" s="8">
        <v>1</v>
      </c>
      <c r="H218" s="11">
        <v>1</v>
      </c>
      <c r="I218" s="8">
        <v>0</v>
      </c>
      <c r="J218" s="574">
        <v>0</v>
      </c>
      <c r="K218" s="574">
        <v>0</v>
      </c>
      <c r="L218" s="574">
        <v>0</v>
      </c>
      <c r="M218" s="12" t="s">
        <v>1024</v>
      </c>
      <c r="N218" s="8" t="s">
        <v>1024</v>
      </c>
      <c r="O218" s="13" t="s">
        <v>1024</v>
      </c>
      <c r="P218" s="8" t="s">
        <v>1024</v>
      </c>
      <c r="Q218" s="13" t="s">
        <v>1024</v>
      </c>
      <c r="R218" s="12" t="s">
        <v>1024</v>
      </c>
      <c r="S218" s="14" t="s">
        <v>1024</v>
      </c>
      <c r="T218" s="8">
        <v>1</v>
      </c>
      <c r="U218" s="13" t="s">
        <v>1024</v>
      </c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389"/>
      <c r="AM218" s="20"/>
      <c r="AN218" s="21"/>
      <c r="AO218" s="393"/>
      <c r="AP218" s="22"/>
      <c r="AQ218" s="22"/>
      <c r="AR218" s="22"/>
      <c r="AS218" s="394"/>
    </row>
    <row r="219" spans="1:45" s="60" customFormat="1" ht="21" x14ac:dyDescent="0.35">
      <c r="A219" s="524">
        <f t="shared" si="3"/>
        <v>212</v>
      </c>
      <c r="B219" s="9">
        <v>234</v>
      </c>
      <c r="C219" s="10" t="s">
        <v>543</v>
      </c>
      <c r="D219" s="395" t="s">
        <v>543</v>
      </c>
      <c r="E219" s="8">
        <v>1</v>
      </c>
      <c r="F219" s="8">
        <v>0</v>
      </c>
      <c r="G219" s="8">
        <v>0</v>
      </c>
      <c r="H219" s="11">
        <v>1</v>
      </c>
      <c r="I219" s="8">
        <v>0</v>
      </c>
      <c r="J219" s="574">
        <v>7</v>
      </c>
      <c r="K219" s="574">
        <v>1</v>
      </c>
      <c r="L219" s="579">
        <v>28</v>
      </c>
      <c r="M219" s="12">
        <v>549032</v>
      </c>
      <c r="N219" s="8" t="s">
        <v>1024</v>
      </c>
      <c r="O219" s="13" t="s">
        <v>1024</v>
      </c>
      <c r="P219" s="8" t="s">
        <v>1024</v>
      </c>
      <c r="Q219" s="13" t="s">
        <v>1024</v>
      </c>
      <c r="R219" s="12">
        <v>549032</v>
      </c>
      <c r="S219" s="14" t="s">
        <v>1024</v>
      </c>
      <c r="T219" s="8" t="s">
        <v>1024</v>
      </c>
      <c r="U219" s="13" t="s">
        <v>1024</v>
      </c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389"/>
      <c r="AM219" s="20"/>
      <c r="AN219" s="21"/>
      <c r="AO219" s="393"/>
      <c r="AP219" s="22"/>
      <c r="AQ219" s="22"/>
      <c r="AR219" s="22"/>
      <c r="AS219" s="394"/>
    </row>
    <row r="220" spans="1:45" s="60" customFormat="1" ht="21" x14ac:dyDescent="0.35">
      <c r="A220" s="524">
        <f t="shared" si="3"/>
        <v>213</v>
      </c>
      <c r="B220" s="9">
        <v>303</v>
      </c>
      <c r="C220" s="10" t="s">
        <v>612</v>
      </c>
      <c r="D220" s="395" t="s">
        <v>612</v>
      </c>
      <c r="E220" s="8">
        <v>0</v>
      </c>
      <c r="F220" s="8">
        <v>0</v>
      </c>
      <c r="G220" s="8">
        <v>1</v>
      </c>
      <c r="H220" s="11">
        <v>1</v>
      </c>
      <c r="I220" s="8">
        <v>2</v>
      </c>
      <c r="J220" s="574">
        <v>0</v>
      </c>
      <c r="K220" s="574">
        <v>0</v>
      </c>
      <c r="L220" s="574">
        <v>0</v>
      </c>
      <c r="M220" s="12" t="s">
        <v>1024</v>
      </c>
      <c r="N220" s="8" t="s">
        <v>1024</v>
      </c>
      <c r="O220" s="13" t="s">
        <v>1024</v>
      </c>
      <c r="P220" s="8" t="s">
        <v>1024</v>
      </c>
      <c r="Q220" s="13" t="s">
        <v>1024</v>
      </c>
      <c r="R220" s="12" t="s">
        <v>1024</v>
      </c>
      <c r="S220" s="14" t="s">
        <v>1024</v>
      </c>
      <c r="T220" s="8">
        <v>1</v>
      </c>
      <c r="U220" s="13" t="s">
        <v>1024</v>
      </c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389"/>
      <c r="AM220" s="20"/>
      <c r="AN220" s="21"/>
      <c r="AO220" s="393"/>
      <c r="AP220" s="22"/>
      <c r="AQ220" s="22"/>
      <c r="AR220" s="22"/>
      <c r="AS220" s="394"/>
    </row>
    <row r="221" spans="1:45" s="60" customFormat="1" ht="21" x14ac:dyDescent="0.35">
      <c r="A221" s="524">
        <f t="shared" si="3"/>
        <v>214</v>
      </c>
      <c r="B221" s="9"/>
      <c r="C221" s="10" t="s">
        <v>1043</v>
      </c>
      <c r="D221" s="395" t="s">
        <v>1043</v>
      </c>
      <c r="E221" s="8">
        <v>0</v>
      </c>
      <c r="F221" s="8">
        <v>0</v>
      </c>
      <c r="G221" s="8">
        <v>1</v>
      </c>
      <c r="H221" s="11">
        <v>1</v>
      </c>
      <c r="I221" s="8">
        <v>2</v>
      </c>
      <c r="J221" s="574">
        <v>0</v>
      </c>
      <c r="K221" s="574">
        <v>0</v>
      </c>
      <c r="L221" s="574">
        <v>0</v>
      </c>
      <c r="M221" s="12"/>
      <c r="N221" s="8" t="s">
        <v>1024</v>
      </c>
      <c r="O221" s="13" t="s">
        <v>1024</v>
      </c>
      <c r="P221" s="8" t="s">
        <v>1024</v>
      </c>
      <c r="Q221" s="13" t="s">
        <v>1024</v>
      </c>
      <c r="R221" s="12">
        <v>75000</v>
      </c>
      <c r="S221" s="14">
        <v>10</v>
      </c>
      <c r="T221" s="8" t="s">
        <v>1024</v>
      </c>
      <c r="U221" s="13" t="s">
        <v>1024</v>
      </c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389"/>
      <c r="AM221" s="20"/>
      <c r="AN221" s="21"/>
      <c r="AO221" s="393"/>
      <c r="AP221" s="22"/>
      <c r="AQ221" s="22"/>
      <c r="AR221" s="22"/>
      <c r="AS221" s="394"/>
    </row>
    <row r="222" spans="1:45" s="60" customFormat="1" ht="21" x14ac:dyDescent="0.35">
      <c r="A222" s="524">
        <f t="shared" si="3"/>
        <v>215</v>
      </c>
      <c r="B222" s="9"/>
      <c r="C222" s="10" t="s">
        <v>1044</v>
      </c>
      <c r="D222" s="395" t="s">
        <v>1044</v>
      </c>
      <c r="E222" s="8">
        <v>0</v>
      </c>
      <c r="F222" s="8">
        <v>1</v>
      </c>
      <c r="G222" s="8">
        <v>0</v>
      </c>
      <c r="H222" s="11">
        <v>1</v>
      </c>
      <c r="I222" s="8">
        <v>2</v>
      </c>
      <c r="J222" s="574">
        <v>0</v>
      </c>
      <c r="K222" s="574">
        <v>0</v>
      </c>
      <c r="L222" s="574">
        <v>0</v>
      </c>
      <c r="M222" s="12"/>
      <c r="N222" s="8" t="s">
        <v>1024</v>
      </c>
      <c r="O222" s="13" t="s">
        <v>1024</v>
      </c>
      <c r="P222" s="8">
        <v>17</v>
      </c>
      <c r="Q222" s="13">
        <v>0.58299999999999996</v>
      </c>
      <c r="R222" s="12">
        <v>8745</v>
      </c>
      <c r="S222" s="14" t="s">
        <v>1024</v>
      </c>
      <c r="T222" s="8" t="s">
        <v>1024</v>
      </c>
      <c r="U222" s="13" t="s">
        <v>1024</v>
      </c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389"/>
      <c r="AM222" s="20"/>
      <c r="AN222" s="21"/>
      <c r="AO222" s="393"/>
      <c r="AP222" s="22"/>
      <c r="AQ222" s="22"/>
      <c r="AR222" s="22"/>
      <c r="AS222" s="394"/>
    </row>
    <row r="223" spans="1:45" s="60" customFormat="1" ht="21" x14ac:dyDescent="0.35">
      <c r="A223" s="524">
        <f t="shared" si="3"/>
        <v>216</v>
      </c>
      <c r="B223" s="9">
        <v>25</v>
      </c>
      <c r="C223" s="396" t="s">
        <v>1030</v>
      </c>
      <c r="D223" s="395" t="s">
        <v>1030</v>
      </c>
      <c r="E223" s="8">
        <v>0</v>
      </c>
      <c r="F223" s="8">
        <v>0</v>
      </c>
      <c r="G223" s="8">
        <v>1</v>
      </c>
      <c r="H223" s="11">
        <v>1</v>
      </c>
      <c r="I223" s="8">
        <v>0</v>
      </c>
      <c r="J223" s="574">
        <v>0</v>
      </c>
      <c r="K223" s="574">
        <v>0</v>
      </c>
      <c r="L223" s="574">
        <v>0</v>
      </c>
      <c r="M223" s="12" t="s">
        <v>1024</v>
      </c>
      <c r="N223" s="8" t="s">
        <v>1024</v>
      </c>
      <c r="O223" s="13" t="s">
        <v>1024</v>
      </c>
      <c r="P223" s="8" t="s">
        <v>1024</v>
      </c>
      <c r="Q223" s="13" t="s">
        <v>1024</v>
      </c>
      <c r="R223" s="12">
        <v>1600000</v>
      </c>
      <c r="S223" s="14">
        <v>1612</v>
      </c>
      <c r="T223" s="8" t="s">
        <v>1024</v>
      </c>
      <c r="U223" s="13" t="s">
        <v>1024</v>
      </c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389"/>
      <c r="AM223" s="20"/>
      <c r="AN223" s="21"/>
      <c r="AO223" s="393"/>
      <c r="AP223" s="22"/>
      <c r="AQ223" s="22"/>
      <c r="AR223" s="22"/>
      <c r="AS223" s="394"/>
    </row>
    <row r="224" spans="1:45" s="60" customFormat="1" ht="21" x14ac:dyDescent="0.35">
      <c r="A224" s="524">
        <f t="shared" si="3"/>
        <v>217</v>
      </c>
      <c r="B224" s="9">
        <v>259</v>
      </c>
      <c r="C224" s="10" t="s">
        <v>562</v>
      </c>
      <c r="D224" s="395" t="s">
        <v>562</v>
      </c>
      <c r="E224" s="8">
        <v>0</v>
      </c>
      <c r="F224" s="8">
        <v>1</v>
      </c>
      <c r="G224" s="8">
        <v>0</v>
      </c>
      <c r="H224" s="11">
        <v>1</v>
      </c>
      <c r="I224" s="8">
        <v>0</v>
      </c>
      <c r="J224" s="574">
        <v>0</v>
      </c>
      <c r="K224" s="574">
        <v>0</v>
      </c>
      <c r="L224" s="574">
        <v>0</v>
      </c>
      <c r="M224" s="12" t="s">
        <v>1024</v>
      </c>
      <c r="N224" s="8" t="s">
        <v>1024</v>
      </c>
      <c r="O224" s="13" t="s">
        <v>1024</v>
      </c>
      <c r="P224" s="8">
        <v>1</v>
      </c>
      <c r="Q224" s="13">
        <v>0.52</v>
      </c>
      <c r="R224" s="12">
        <v>5200</v>
      </c>
      <c r="S224" s="14" t="s">
        <v>1024</v>
      </c>
      <c r="T224" s="8" t="s">
        <v>1024</v>
      </c>
      <c r="U224" s="13" t="s">
        <v>1024</v>
      </c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389"/>
      <c r="AM224" s="20"/>
      <c r="AN224" s="21"/>
      <c r="AO224" s="393"/>
      <c r="AP224" s="22"/>
      <c r="AQ224" s="22"/>
      <c r="AR224" s="22"/>
      <c r="AS224" s="394"/>
    </row>
    <row r="225" spans="1:45" s="60" customFormat="1" ht="21" x14ac:dyDescent="0.35">
      <c r="A225" s="524">
        <f t="shared" si="3"/>
        <v>218</v>
      </c>
      <c r="B225" s="9">
        <v>10</v>
      </c>
      <c r="C225" s="396" t="s">
        <v>443</v>
      </c>
      <c r="D225" s="395" t="s">
        <v>443</v>
      </c>
      <c r="E225" s="8">
        <v>0</v>
      </c>
      <c r="F225" s="8">
        <v>1</v>
      </c>
      <c r="G225" s="8">
        <v>0</v>
      </c>
      <c r="H225" s="11">
        <v>1</v>
      </c>
      <c r="I225" s="8">
        <v>0</v>
      </c>
      <c r="J225" s="574">
        <v>0</v>
      </c>
      <c r="K225" s="574">
        <v>0</v>
      </c>
      <c r="L225" s="574">
        <v>0</v>
      </c>
      <c r="M225" s="12" t="s">
        <v>1024</v>
      </c>
      <c r="N225" s="8" t="s">
        <v>1024</v>
      </c>
      <c r="O225" s="13" t="s">
        <v>1024</v>
      </c>
      <c r="P225" s="8">
        <v>3</v>
      </c>
      <c r="Q225" s="13">
        <v>2.14</v>
      </c>
      <c r="R225" s="12" t="s">
        <v>1024</v>
      </c>
      <c r="S225" s="14" t="s">
        <v>1024</v>
      </c>
      <c r="T225" s="8" t="s">
        <v>1024</v>
      </c>
      <c r="U225" s="13" t="s">
        <v>1024</v>
      </c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389"/>
      <c r="AM225" s="20"/>
      <c r="AN225" s="21"/>
      <c r="AO225" s="393"/>
      <c r="AP225" s="22"/>
      <c r="AQ225" s="22"/>
      <c r="AR225" s="22"/>
      <c r="AS225" s="394"/>
    </row>
    <row r="226" spans="1:45" s="60" customFormat="1" ht="21" x14ac:dyDescent="0.35">
      <c r="A226" s="524">
        <f t="shared" si="3"/>
        <v>219</v>
      </c>
      <c r="B226" s="9">
        <v>173</v>
      </c>
      <c r="C226" s="10" t="s">
        <v>519</v>
      </c>
      <c r="D226" s="395" t="s">
        <v>520</v>
      </c>
      <c r="E226" s="8">
        <v>1</v>
      </c>
      <c r="F226" s="8">
        <v>0</v>
      </c>
      <c r="G226" s="8">
        <v>0</v>
      </c>
      <c r="H226" s="11">
        <v>1</v>
      </c>
      <c r="I226" s="8">
        <v>0</v>
      </c>
      <c r="J226" s="574">
        <v>6</v>
      </c>
      <c r="K226" s="574">
        <v>0</v>
      </c>
      <c r="L226" s="579">
        <v>72</v>
      </c>
      <c r="M226" s="12">
        <v>482763</v>
      </c>
      <c r="N226" s="8" t="s">
        <v>1024</v>
      </c>
      <c r="O226" s="13" t="s">
        <v>1024</v>
      </c>
      <c r="P226" s="8">
        <v>27</v>
      </c>
      <c r="Q226" s="13">
        <v>0.36</v>
      </c>
      <c r="R226" s="12">
        <v>965670</v>
      </c>
      <c r="S226" s="14" t="s">
        <v>1024</v>
      </c>
      <c r="T226" s="8" t="s">
        <v>1024</v>
      </c>
      <c r="U226" s="13" t="s">
        <v>1024</v>
      </c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389"/>
      <c r="AM226" s="20"/>
      <c r="AN226" s="21"/>
      <c r="AO226" s="393"/>
      <c r="AP226" s="22"/>
      <c r="AQ226" s="22"/>
      <c r="AR226" s="22"/>
      <c r="AS226" s="394"/>
    </row>
    <row r="227" spans="1:45" s="60" customFormat="1" ht="21" x14ac:dyDescent="0.35">
      <c r="A227" s="524">
        <f t="shared" si="3"/>
        <v>220</v>
      </c>
      <c r="B227" s="9">
        <v>242</v>
      </c>
      <c r="C227" s="10" t="s">
        <v>550</v>
      </c>
      <c r="D227" s="395" t="s">
        <v>550</v>
      </c>
      <c r="E227" s="8">
        <v>0</v>
      </c>
      <c r="F227" s="8">
        <v>0</v>
      </c>
      <c r="G227" s="8">
        <v>1</v>
      </c>
      <c r="H227" s="11">
        <v>1</v>
      </c>
      <c r="I227" s="8">
        <v>0</v>
      </c>
      <c r="J227" s="574">
        <v>0</v>
      </c>
      <c r="K227" s="574">
        <v>0</v>
      </c>
      <c r="L227" s="574">
        <v>0</v>
      </c>
      <c r="M227" s="12" t="s">
        <v>1024</v>
      </c>
      <c r="N227" s="8" t="s">
        <v>1024</v>
      </c>
      <c r="O227" s="13" t="s">
        <v>1024</v>
      </c>
      <c r="P227" s="8" t="s">
        <v>1024</v>
      </c>
      <c r="Q227" s="13" t="s">
        <v>1024</v>
      </c>
      <c r="R227" s="12" t="s">
        <v>1024</v>
      </c>
      <c r="S227" s="14" t="s">
        <v>1024</v>
      </c>
      <c r="T227" s="8">
        <v>1</v>
      </c>
      <c r="U227" s="13" t="s">
        <v>1024</v>
      </c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389"/>
      <c r="AM227" s="20"/>
      <c r="AN227" s="21"/>
      <c r="AO227" s="393"/>
      <c r="AP227" s="22"/>
      <c r="AQ227" s="22"/>
      <c r="AR227" s="22"/>
      <c r="AS227" s="394"/>
    </row>
    <row r="228" spans="1:45" s="60" customFormat="1" ht="21" x14ac:dyDescent="0.35">
      <c r="A228" s="524">
        <f t="shared" si="3"/>
        <v>221</v>
      </c>
      <c r="B228" s="9">
        <v>275</v>
      </c>
      <c r="C228" s="10" t="s">
        <v>581</v>
      </c>
      <c r="D228" s="395" t="s">
        <v>582</v>
      </c>
      <c r="E228" s="8">
        <v>0</v>
      </c>
      <c r="F228" s="8">
        <v>1</v>
      </c>
      <c r="G228" s="8">
        <v>0</v>
      </c>
      <c r="H228" s="11">
        <v>1</v>
      </c>
      <c r="I228" s="8">
        <v>0</v>
      </c>
      <c r="J228" s="574">
        <v>0</v>
      </c>
      <c r="K228" s="574">
        <v>0</v>
      </c>
      <c r="L228" s="574">
        <v>0</v>
      </c>
      <c r="M228" s="12" t="s">
        <v>1024</v>
      </c>
      <c r="N228" s="8">
        <v>3</v>
      </c>
      <c r="O228" s="13">
        <v>5.3999999999999999E-2</v>
      </c>
      <c r="P228" s="8" t="s">
        <v>1024</v>
      </c>
      <c r="Q228" s="13" t="s">
        <v>1024</v>
      </c>
      <c r="R228" s="12">
        <v>6480</v>
      </c>
      <c r="S228" s="14" t="s">
        <v>1024</v>
      </c>
      <c r="T228" s="8" t="s">
        <v>1024</v>
      </c>
      <c r="U228" s="13" t="s">
        <v>1024</v>
      </c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389"/>
      <c r="AM228" s="20"/>
      <c r="AN228" s="21"/>
      <c r="AO228" s="393"/>
      <c r="AP228" s="22"/>
      <c r="AQ228" s="22"/>
      <c r="AR228" s="22"/>
      <c r="AS228" s="394"/>
    </row>
    <row r="229" spans="1:45" s="60" customFormat="1" ht="21" hidden="1" x14ac:dyDescent="0.35">
      <c r="A229" s="524">
        <v>208</v>
      </c>
      <c r="B229" s="9">
        <v>417</v>
      </c>
      <c r="C229" s="10" t="s">
        <v>788</v>
      </c>
      <c r="D229" s="395" t="s">
        <v>788</v>
      </c>
      <c r="E229" s="8" t="e">
        <f>COUNTIFS([1]ข้อมูลทั้งหมด!$B$2:$B$7721,D229,[1]ข้อมูลทั้งหมด!$P$2:$P$7721,1)</f>
        <v>#VALUE!</v>
      </c>
      <c r="F229" s="8" t="e">
        <f>COUNTIFS([1]ข้อมูลทั้งหมด!$B$2:$B$7721,D229,[1]ข้อมูลทั้งหมด!$S$2:$S$7721,1)</f>
        <v>#VALUE!</v>
      </c>
      <c r="G229" s="8" t="e">
        <f>COUNTIFS([1]ข้อมูลทั้งหมด!$B$2:$B$7721,D229,[1]ข้อมูลทั้งหมด!$V$2:$V$7721,1)</f>
        <v>#VALUE!</v>
      </c>
      <c r="H229" s="11" t="e">
        <f t="shared" ref="H229:H263" si="4">SUM(E229:G229)</f>
        <v>#VALUE!</v>
      </c>
      <c r="I229" s="8" t="e">
        <f>SUMIFS([1]ข้อมูลทั้งหมด!$O$2:$O$7721,[1]ข้อมูลทั้งหมด!$B$2:$B$7721,D229)</f>
        <v>#VALUE!</v>
      </c>
      <c r="J229" s="8" t="e">
        <f>SUMIF([1]ข้อมูลทั้งหมด!$B$2:$B$7721,D229,[1]ข้อมูลทั้งหมด!$AN$2:$AN$7721)+(((((SUMIF([1]ข้อมูลทั้งหมด!$B$2:$B$7721,D229,[1]ข้อมูลทั้งหมด!$AO$2:$AO$7721)+((SUMIF([1]ข้อมูลทั้งหมด!$B$2:$B$7721,D229,[1]ข้อมูลทั้งหมด!$AP$2:$AP$7721)-MOD(SUMIF([1]ข้อมูลทั้งหมด!$B$2:$B$7721,D229,[1]ข้อมูลทั้งหมด!$AP$2:$AP$7721),100))/100)-K229)/4))))</f>
        <v>#VALUE!</v>
      </c>
      <c r="K229" s="8" t="e">
        <f>MOD(SUMIF([1]ข้อมูลทั้งหมด!$B$2:$B$7721,D229,[1]ข้อมูลทั้งหมด!$AO$2:$AO$7721)+((SUMIF([1]ข้อมูลทั้งหมด!$B$2:$B$7721,D229,[1]ข้อมูลทั้งหมด!$AP$2:$AP$7721)-MOD(SUMIF([1]ข้อมูลทั้งหมด!$B$2:$B$7721,D229,[1]ข้อมูลทั้งหมด!$AP$2:$AP$7721),100))/100),4)</f>
        <v>#VALUE!</v>
      </c>
      <c r="L229" s="8" t="e">
        <f>MOD(SUMIF([1]ข้อมูลทั้งหมด!$B$2:$B$7721,D229,[1]ข้อมูลทั้งหมด!$AP$2:$AP$7721),100)</f>
        <v>#VALUE!</v>
      </c>
      <c r="M229" s="12" t="e">
        <f>IF(SUM(SUMIF([1]ข้อมูลทั้งหมด!$B$2:$B$7721,D229,[1]ข้อมูลทั้งหมด!$BU$2:$BU$7721))=0,"-",SUM(SUMIF([1]ข้อมูลทั้งหมด!$B$2:$B$7721,D229,[1]ข้อมูลทั้งหมด!$BU$2:$BU$7721)))</f>
        <v>#VALUE!</v>
      </c>
      <c r="N229" s="8" t="e">
        <f>IF(SUM(SUMIF([1]ข้อมูลทั้งหมด!$B$2:$B$7721,D229,[1]ข้อมูลทั้งหมด!$AA$2:$AA$7721),SUMIF([1]ข้อมูลทั้งหมด!$B$2:$B$7721,D229,[1]ข้อมูลทั้งหมด!$AC$2:$AC$7721))=0,"-",SUM(SUMIF([1]ข้อมูลทั้งหมด!$B$2:$B$7721,D229,[1]ข้อมูลทั้งหมด!$AA$2:$AA$7721),SUMIF([1]ข้อมูลทั้งหมด!$B$2:$B$7721,D229,[1]ข้อมูลทั้งหมด!$AC$2:$AC$7721)))</f>
        <v>#VALUE!</v>
      </c>
      <c r="O229" s="13" t="e">
        <f>IF(SUM(SUMIF([1]ข้อมูลทั้งหมด!$B$2:$B$7721,D229,[1]ข้อมูลทั้งหมด!$AB$2:$AB$7721),SUMIF([1]ข้อมูลทั้งหมด!$B$2:$B$7721,D229,[1]ข้อมูลทั้งหมด!$AD$2:$AD$7721))=0,"-",SUM(SUMIF([1]ข้อมูลทั้งหมด!$B$2:$B$7721,D229,[1]ข้อมูลทั้งหมด!$AB$2:$AB$7721),SUMIF([1]ข้อมูลทั้งหมด!$B$2:$B$7721,D229,[1]ข้อมูลทั้งหมด!$AD$2:$AD$7721)))</f>
        <v>#VALUE!</v>
      </c>
      <c r="P229" s="8" t="e">
        <f>IF(SUM(SUMIF([1]ข้อมูลทั้งหมด!$B$2:$B$7721,D229,[1]ข้อมูลทั้งหมด!$AE$2:$AE$7721),SUMIF([1]ข้อมูลทั้งหมด!$B$2:$B$7721,D229,[1]ข้อมูลทั้งหมด!$AG$2:$AG$7721))=0,"-",SUM(SUMIF([1]ข้อมูลทั้งหมด!$B$2:$B$7721,D229,[1]ข้อมูลทั้งหมด!$AE$2:$AE$7721),SUMIF([1]ข้อมูลทั้งหมด!$B$2:$B$7721,D229,[1]ข้อมูลทั้งหมด!$AG$2:$AG$7721)))</f>
        <v>#VALUE!</v>
      </c>
      <c r="Q229" s="13" t="e">
        <f>IF(SUM(SUMIF([1]ข้อมูลทั้งหมด!$B$2:$B$7721,D229,[1]ข้อมูลทั้งหมด!$AF$2:$AF$7721),SUMIF([1]ข้อมูลทั้งหมด!$B$2:$B$7721,D229,[1]ข้อมูลทั้งหมด!$AH$2:$AH$7721))=0,"-",SUM(SUMIF([1]ข้อมูลทั้งหมด!$B$2:$B$7721,D229,[1]ข้อมูลทั้งหมด!$AF$2:$AF$7721),SUMIF([1]ข้อมูลทั้งหมด!$B$2:$B$7721,D229,[1]ข้อมูลทั้งหมด!$AH$2:$AH$7721)))</f>
        <v>#VALUE!</v>
      </c>
      <c r="R229" s="12" t="e">
        <f>IF(SUM(SUMIF([1]ข้อมูลทั้งหมด!$B$2:$B$7721,D229,[1]ข้อมูลทั้งหมด!$BU$2:$BU$7721),SUMIF([1]ข้อมูลทั้งหมด!$B$2:$B$7721,D229,[1]ข้อมูลทั้งหมด!$BV$2:$BV$7721))=0,"-",SUM(SUMIF([1]ข้อมูลทั้งหมด!$B$2:$B$7721,D229,[1]ข้อมูลทั้งหมด!$BU$2:$BU$7721),SUMIF([1]ข้อมูลทั้งหมด!$B$2:$B$7721,D229,[1]ข้อมูลทั้งหมด!$BV$2:$BV$7721)))</f>
        <v>#VALUE!</v>
      </c>
      <c r="S229" s="14" t="e">
        <f>IF(SUMIF([1]ข้อมูลทั้งหมด!$B$2:$B$7721,D229,[1]ข้อมูลทั้งหมด!$BX$2:$BX$7721)=0,"-",SUMIF([1]ข้อมูลทั้งหมด!$B$2:$B$7721,D229,[1]ข้อมูลทั้งหมด!$BX$2:$BX$7721))</f>
        <v>#VALUE!</v>
      </c>
      <c r="T229" s="8" t="e">
        <f>IF(SUMIF([1]ข้อมูลทั้งหมด!$B$2:$B$7721,D229,[1]ข้อมูลทั้งหมด!$CV$2:$CV$7721)=0,"-",SUMIF([1]ข้อมูลทั้งหมด!$B$2:$B$7721,D229,[1]ข้อมูลทั้งหมด!$CV$2:$CV$7721))</f>
        <v>#VALUE!</v>
      </c>
      <c r="U229" s="13" t="e">
        <f>IF(SUMIF([1]ข้อมูลทั้งหมด!$B$2:$B$7721,D229,[1]ข้อมูลทั้งหมด!$CW$2:$CW$7721)=0,"-",SUMIF([1]ข้อมูลทั้งหมด!$B$2:$B$7721,D229,[1]ข้อมูลทั้งหมด!$CW$2:$CW$7721))</f>
        <v>#VALUE!</v>
      </c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389"/>
      <c r="AM229" s="20"/>
      <c r="AN229" s="21"/>
      <c r="AO229" s="393"/>
      <c r="AP229" s="22"/>
      <c r="AQ229" s="22"/>
      <c r="AR229" s="22"/>
      <c r="AS229" s="394"/>
    </row>
    <row r="230" spans="1:45" s="60" customFormat="1" ht="21" hidden="1" x14ac:dyDescent="0.35">
      <c r="A230" s="524">
        <v>210</v>
      </c>
      <c r="B230" s="9">
        <v>459</v>
      </c>
      <c r="C230" s="399" t="s">
        <v>1035</v>
      </c>
      <c r="D230" s="398" t="s">
        <v>1036</v>
      </c>
      <c r="E230" s="8" t="e">
        <f>COUNTIFS([1]ข้อมูลทั้งหมด!$B$2:$B$7721,D230,[1]ข้อมูลทั้งหมด!$P$2:$P$7721,1)</f>
        <v>#VALUE!</v>
      </c>
      <c r="F230" s="8" t="e">
        <f>COUNTIFS([1]ข้อมูลทั้งหมด!$B$2:$B$7721,D230,[1]ข้อมูลทั้งหมด!$S$2:$S$7721,1)</f>
        <v>#VALUE!</v>
      </c>
      <c r="G230" s="8" t="e">
        <f>COUNTIFS([1]ข้อมูลทั้งหมด!$B$2:$B$7721,D230,[1]ข้อมูลทั้งหมด!$V$2:$V$7721,1)</f>
        <v>#VALUE!</v>
      </c>
      <c r="H230" s="11" t="e">
        <f t="shared" si="4"/>
        <v>#VALUE!</v>
      </c>
      <c r="I230" s="8" t="e">
        <f>SUMIFS([1]ข้อมูลทั้งหมด!$O$2:$O$7721,[1]ข้อมูลทั้งหมด!$B$2:$B$7721,D230)</f>
        <v>#VALUE!</v>
      </c>
      <c r="J230" s="8" t="e">
        <f>SUMIF([1]ข้อมูลทั้งหมด!$B$2:$B$7721,D230,[1]ข้อมูลทั้งหมด!$AN$2:$AN$7721)+(((((SUMIF([1]ข้อมูลทั้งหมด!$B$2:$B$7721,D230,[1]ข้อมูลทั้งหมด!$AO$2:$AO$7721)+((SUMIF([1]ข้อมูลทั้งหมด!$B$2:$B$7721,D230,[1]ข้อมูลทั้งหมด!$AP$2:$AP$7721)-MOD(SUMIF([1]ข้อมูลทั้งหมด!$B$2:$B$7721,D230,[1]ข้อมูลทั้งหมด!$AP$2:$AP$7721),100))/100)-K230)/4))))</f>
        <v>#VALUE!</v>
      </c>
      <c r="K230" s="8" t="e">
        <f>MOD(SUMIF([1]ข้อมูลทั้งหมด!$B$2:$B$7721,D230,[1]ข้อมูลทั้งหมด!$AO$2:$AO$7721)+((SUMIF([1]ข้อมูลทั้งหมด!$B$2:$B$7721,D230,[1]ข้อมูลทั้งหมด!$AP$2:$AP$7721)-MOD(SUMIF([1]ข้อมูลทั้งหมด!$B$2:$B$7721,D230,[1]ข้อมูลทั้งหมด!$AP$2:$AP$7721),100))/100),4)</f>
        <v>#VALUE!</v>
      </c>
      <c r="L230" s="8" t="e">
        <f>MOD(SUMIF([1]ข้อมูลทั้งหมด!$B$2:$B$7721,D230,[1]ข้อมูลทั้งหมด!$AP$2:$AP$7721),100)</f>
        <v>#VALUE!</v>
      </c>
      <c r="M230" s="12" t="e">
        <f>IF(SUM(SUMIF([1]ข้อมูลทั้งหมด!$B$2:$B$7721,D230,[1]ข้อมูลทั้งหมด!$BU$2:$BU$7721))=0,"-",SUM(SUMIF([1]ข้อมูลทั้งหมด!$B$2:$B$7721,D230,[1]ข้อมูลทั้งหมด!$BU$2:$BU$7721)))</f>
        <v>#VALUE!</v>
      </c>
      <c r="N230" s="8" t="e">
        <f>IF(SUM(SUMIF([1]ข้อมูลทั้งหมด!$B$2:$B$7721,D230,[1]ข้อมูลทั้งหมด!$AA$2:$AA$7721),SUMIF([1]ข้อมูลทั้งหมด!$B$2:$B$7721,D230,[1]ข้อมูลทั้งหมด!$AC$2:$AC$7721))=0,"-",SUM(SUMIF([1]ข้อมูลทั้งหมด!$B$2:$B$7721,D230,[1]ข้อมูลทั้งหมด!$AA$2:$AA$7721),SUMIF([1]ข้อมูลทั้งหมด!$B$2:$B$7721,D230,[1]ข้อมูลทั้งหมด!$AC$2:$AC$7721)))</f>
        <v>#VALUE!</v>
      </c>
      <c r="O230" s="13" t="e">
        <f>IF(SUM(SUMIF([1]ข้อมูลทั้งหมด!$B$2:$B$7721,D230,[1]ข้อมูลทั้งหมด!$AB$2:$AB$7721),SUMIF([1]ข้อมูลทั้งหมด!$B$2:$B$7721,D230,[1]ข้อมูลทั้งหมด!$AD$2:$AD$7721))=0,"-",SUM(SUMIF([1]ข้อมูลทั้งหมด!$B$2:$B$7721,D230,[1]ข้อมูลทั้งหมด!$AB$2:$AB$7721),SUMIF([1]ข้อมูลทั้งหมด!$B$2:$B$7721,D230,[1]ข้อมูลทั้งหมด!$AD$2:$AD$7721)))</f>
        <v>#VALUE!</v>
      </c>
      <c r="P230" s="8" t="e">
        <f>IF(SUM(SUMIF([1]ข้อมูลทั้งหมด!$B$2:$B$7721,D230,[1]ข้อมูลทั้งหมด!$AE$2:$AE$7721),SUMIF([1]ข้อมูลทั้งหมด!$B$2:$B$7721,D230,[1]ข้อมูลทั้งหมด!$AG$2:$AG$7721))=0,"-",SUM(SUMIF([1]ข้อมูลทั้งหมด!$B$2:$B$7721,D230,[1]ข้อมูลทั้งหมด!$AE$2:$AE$7721),SUMIF([1]ข้อมูลทั้งหมด!$B$2:$B$7721,D230,[1]ข้อมูลทั้งหมด!$AG$2:$AG$7721)))</f>
        <v>#VALUE!</v>
      </c>
      <c r="Q230" s="13" t="e">
        <f>IF(SUM(SUMIF([1]ข้อมูลทั้งหมด!$B$2:$B$7721,D230,[1]ข้อมูลทั้งหมด!$AF$2:$AF$7721),SUMIF([1]ข้อมูลทั้งหมด!$B$2:$B$7721,D230,[1]ข้อมูลทั้งหมด!$AH$2:$AH$7721))=0,"-",SUM(SUMIF([1]ข้อมูลทั้งหมด!$B$2:$B$7721,D230,[1]ข้อมูลทั้งหมด!$AF$2:$AF$7721),SUMIF([1]ข้อมูลทั้งหมด!$B$2:$B$7721,D230,[1]ข้อมูลทั้งหมด!$AH$2:$AH$7721)))</f>
        <v>#VALUE!</v>
      </c>
      <c r="R230" s="12" t="e">
        <f>IF(SUM(SUMIF([1]ข้อมูลทั้งหมด!$B$2:$B$7721,D230,[1]ข้อมูลทั้งหมด!$BU$2:$BU$7721),SUMIF([1]ข้อมูลทั้งหมด!$B$2:$B$7721,D230,[1]ข้อมูลทั้งหมด!$BV$2:$BV$7721))=0,"-",SUM(SUMIF([1]ข้อมูลทั้งหมด!$B$2:$B$7721,D230,[1]ข้อมูลทั้งหมด!$BU$2:$BU$7721),SUMIF([1]ข้อมูลทั้งหมด!$B$2:$B$7721,D230,[1]ข้อมูลทั้งหมด!$BV$2:$BV$7721)))</f>
        <v>#VALUE!</v>
      </c>
      <c r="S230" s="14" t="e">
        <f>IF(SUMIF([1]ข้อมูลทั้งหมด!$B$2:$B$7721,D230,[1]ข้อมูลทั้งหมด!$BX$2:$BX$7721)=0,"-",SUMIF([1]ข้อมูลทั้งหมด!$B$2:$B$7721,D230,[1]ข้อมูลทั้งหมด!$BX$2:$BX$7721))</f>
        <v>#VALUE!</v>
      </c>
      <c r="T230" s="8" t="e">
        <f>IF(SUMIF([1]ข้อมูลทั้งหมด!$B$2:$B$7721,D230,[1]ข้อมูลทั้งหมด!$CV$2:$CV$7721)=0,"-",SUMIF([1]ข้อมูลทั้งหมด!$B$2:$B$7721,D230,[1]ข้อมูลทั้งหมด!$CV$2:$CV$7721))</f>
        <v>#VALUE!</v>
      </c>
      <c r="U230" s="13" t="e">
        <f>IF(SUMIF([1]ข้อมูลทั้งหมด!$B$2:$B$7721,D230,[1]ข้อมูลทั้งหมด!$CW$2:$CW$7721)=0,"-",SUMIF([1]ข้อมูลทั้งหมด!$B$2:$B$7721,D230,[1]ข้อมูลทั้งหมด!$CW$2:$CW$7721))</f>
        <v>#VALUE!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389"/>
      <c r="AM230" s="20"/>
      <c r="AN230" s="21"/>
      <c r="AO230" s="393"/>
      <c r="AP230" s="22"/>
      <c r="AQ230" s="22"/>
      <c r="AR230" s="22"/>
      <c r="AS230" s="394"/>
    </row>
    <row r="231" spans="1:45" s="60" customFormat="1" ht="21" hidden="1" x14ac:dyDescent="0.35">
      <c r="A231" s="524">
        <v>211</v>
      </c>
      <c r="B231" s="9">
        <v>460</v>
      </c>
      <c r="C231" s="399" t="s">
        <v>1037</v>
      </c>
      <c r="D231" s="398" t="s">
        <v>1037</v>
      </c>
      <c r="E231" s="8" t="e">
        <f>COUNTIFS([1]ข้อมูลทั้งหมด!$B$2:$B$7721,D231,[1]ข้อมูลทั้งหมด!$P$2:$P$7721,1)</f>
        <v>#VALUE!</v>
      </c>
      <c r="F231" s="8" t="e">
        <f>COUNTIFS([1]ข้อมูลทั้งหมด!$B$2:$B$7721,D231,[1]ข้อมูลทั้งหมด!$S$2:$S$7721,1)</f>
        <v>#VALUE!</v>
      </c>
      <c r="G231" s="8" t="e">
        <f>COUNTIFS([1]ข้อมูลทั้งหมด!$B$2:$B$7721,D231,[1]ข้อมูลทั้งหมด!$V$2:$V$7721,1)</f>
        <v>#VALUE!</v>
      </c>
      <c r="H231" s="11" t="e">
        <f t="shared" si="4"/>
        <v>#VALUE!</v>
      </c>
      <c r="I231" s="8" t="e">
        <f>SUMIFS([1]ข้อมูลทั้งหมด!$O$2:$O$7721,[1]ข้อมูลทั้งหมด!$B$2:$B$7721,D231)</f>
        <v>#VALUE!</v>
      </c>
      <c r="J231" s="8" t="e">
        <f>SUMIF([1]ข้อมูลทั้งหมด!$B$2:$B$7721,D231,[1]ข้อมูลทั้งหมด!$AN$2:$AN$7721)+(((((SUMIF([1]ข้อมูลทั้งหมด!$B$2:$B$7721,D231,[1]ข้อมูลทั้งหมด!$AO$2:$AO$7721)+((SUMIF([1]ข้อมูลทั้งหมด!$B$2:$B$7721,D231,[1]ข้อมูลทั้งหมด!$AP$2:$AP$7721)-MOD(SUMIF([1]ข้อมูลทั้งหมด!$B$2:$B$7721,D231,[1]ข้อมูลทั้งหมด!$AP$2:$AP$7721),100))/100)-K231)/4))))</f>
        <v>#VALUE!</v>
      </c>
      <c r="K231" s="8" t="e">
        <f>MOD(SUMIF([1]ข้อมูลทั้งหมด!$B$2:$B$7721,D231,[1]ข้อมูลทั้งหมด!$AO$2:$AO$7721)+((SUMIF([1]ข้อมูลทั้งหมด!$B$2:$B$7721,D231,[1]ข้อมูลทั้งหมด!$AP$2:$AP$7721)-MOD(SUMIF([1]ข้อมูลทั้งหมด!$B$2:$B$7721,D231,[1]ข้อมูลทั้งหมด!$AP$2:$AP$7721),100))/100),4)</f>
        <v>#VALUE!</v>
      </c>
      <c r="L231" s="8" t="e">
        <f>MOD(SUMIF([1]ข้อมูลทั้งหมด!$B$2:$B$7721,D231,[1]ข้อมูลทั้งหมด!$AP$2:$AP$7721),100)</f>
        <v>#VALUE!</v>
      </c>
      <c r="M231" s="12" t="e">
        <f>IF(SUM(SUMIF([1]ข้อมูลทั้งหมด!$B$2:$B$7721,D231,[1]ข้อมูลทั้งหมด!$BU$2:$BU$7721))=0,"-",SUM(SUMIF([1]ข้อมูลทั้งหมด!$B$2:$B$7721,D231,[1]ข้อมูลทั้งหมด!$BU$2:$BU$7721)))</f>
        <v>#VALUE!</v>
      </c>
      <c r="N231" s="8" t="e">
        <f>IF(SUM(SUMIF([1]ข้อมูลทั้งหมด!$B$2:$B$7721,D231,[1]ข้อมูลทั้งหมด!$AA$2:$AA$7721),SUMIF([1]ข้อมูลทั้งหมด!$B$2:$B$7721,D231,[1]ข้อมูลทั้งหมด!$AC$2:$AC$7721))=0,"-",SUM(SUMIF([1]ข้อมูลทั้งหมด!$B$2:$B$7721,D231,[1]ข้อมูลทั้งหมด!$AA$2:$AA$7721),SUMIF([1]ข้อมูลทั้งหมด!$B$2:$B$7721,D231,[1]ข้อมูลทั้งหมด!$AC$2:$AC$7721)))</f>
        <v>#VALUE!</v>
      </c>
      <c r="O231" s="13" t="e">
        <f>IF(SUM(SUMIF([1]ข้อมูลทั้งหมด!$B$2:$B$7721,D231,[1]ข้อมูลทั้งหมด!$AB$2:$AB$7721),SUMIF([1]ข้อมูลทั้งหมด!$B$2:$B$7721,D231,[1]ข้อมูลทั้งหมด!$AD$2:$AD$7721))=0,"-",SUM(SUMIF([1]ข้อมูลทั้งหมด!$B$2:$B$7721,D231,[1]ข้อมูลทั้งหมด!$AB$2:$AB$7721),SUMIF([1]ข้อมูลทั้งหมด!$B$2:$B$7721,D231,[1]ข้อมูลทั้งหมด!$AD$2:$AD$7721)))</f>
        <v>#VALUE!</v>
      </c>
      <c r="P231" s="8" t="e">
        <f>IF(SUM(SUMIF([1]ข้อมูลทั้งหมด!$B$2:$B$7721,D231,[1]ข้อมูลทั้งหมด!$AE$2:$AE$7721),SUMIF([1]ข้อมูลทั้งหมด!$B$2:$B$7721,D231,[1]ข้อมูลทั้งหมด!$AG$2:$AG$7721))=0,"-",SUM(SUMIF([1]ข้อมูลทั้งหมด!$B$2:$B$7721,D231,[1]ข้อมูลทั้งหมด!$AE$2:$AE$7721),SUMIF([1]ข้อมูลทั้งหมด!$B$2:$B$7721,D231,[1]ข้อมูลทั้งหมด!$AG$2:$AG$7721)))</f>
        <v>#VALUE!</v>
      </c>
      <c r="Q231" s="13" t="e">
        <f>IF(SUM(SUMIF([1]ข้อมูลทั้งหมด!$B$2:$B$7721,D231,[1]ข้อมูลทั้งหมด!$AF$2:$AF$7721),SUMIF([1]ข้อมูลทั้งหมด!$B$2:$B$7721,D231,[1]ข้อมูลทั้งหมด!$AH$2:$AH$7721))=0,"-",SUM(SUMIF([1]ข้อมูลทั้งหมด!$B$2:$B$7721,D231,[1]ข้อมูลทั้งหมด!$AF$2:$AF$7721),SUMIF([1]ข้อมูลทั้งหมด!$B$2:$B$7721,D231,[1]ข้อมูลทั้งหมด!$AH$2:$AH$7721)))</f>
        <v>#VALUE!</v>
      </c>
      <c r="R231" s="12" t="e">
        <f>IF(SUM(SUMIF([1]ข้อมูลทั้งหมด!$B$2:$B$7721,D231,[1]ข้อมูลทั้งหมด!$BU$2:$BU$7721),SUMIF([1]ข้อมูลทั้งหมด!$B$2:$B$7721,D231,[1]ข้อมูลทั้งหมด!$BV$2:$BV$7721))=0,"-",SUM(SUMIF([1]ข้อมูลทั้งหมด!$B$2:$B$7721,D231,[1]ข้อมูลทั้งหมด!$BU$2:$BU$7721),SUMIF([1]ข้อมูลทั้งหมด!$B$2:$B$7721,D231,[1]ข้อมูลทั้งหมด!$BV$2:$BV$7721)))</f>
        <v>#VALUE!</v>
      </c>
      <c r="S231" s="14" t="e">
        <f>IF(SUMIF([1]ข้อมูลทั้งหมด!$B$2:$B$7721,D231,[1]ข้อมูลทั้งหมด!$BX$2:$BX$7721)=0,"-",SUMIF([1]ข้อมูลทั้งหมด!$B$2:$B$7721,D231,[1]ข้อมูลทั้งหมด!$BX$2:$BX$7721))</f>
        <v>#VALUE!</v>
      </c>
      <c r="T231" s="8" t="e">
        <f>IF(SUMIF([1]ข้อมูลทั้งหมด!$B$2:$B$7721,D231,[1]ข้อมูลทั้งหมด!$CV$2:$CV$7721)=0,"-",SUMIF([1]ข้อมูลทั้งหมด!$B$2:$B$7721,D231,[1]ข้อมูลทั้งหมด!$CV$2:$CV$7721))</f>
        <v>#VALUE!</v>
      </c>
      <c r="U231" s="13" t="e">
        <f>IF(SUMIF([1]ข้อมูลทั้งหมด!$B$2:$B$7721,D231,[1]ข้อมูลทั้งหมด!$CW$2:$CW$7721)=0,"-",SUMIF([1]ข้อมูลทั้งหมด!$B$2:$B$7721,D231,[1]ข้อมูลทั้งหมด!$CW$2:$CW$7721))</f>
        <v>#VALUE!</v>
      </c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389"/>
      <c r="AM231" s="20"/>
      <c r="AN231" s="21"/>
      <c r="AO231" s="393"/>
      <c r="AP231" s="22"/>
      <c r="AQ231" s="22"/>
      <c r="AR231" s="22"/>
      <c r="AS231" s="394"/>
    </row>
    <row r="232" spans="1:45" s="60" customFormat="1" ht="21" hidden="1" x14ac:dyDescent="0.35">
      <c r="A232" s="524">
        <v>212</v>
      </c>
      <c r="B232" s="9">
        <v>6</v>
      </c>
      <c r="C232" s="396" t="s">
        <v>440</v>
      </c>
      <c r="D232" s="395" t="s">
        <v>440</v>
      </c>
      <c r="E232" s="8" t="e">
        <f>COUNTIFS([1]ข้อมูลทั้งหมด!$B$2:$B$7721,D232,[1]ข้อมูลทั้งหมด!$P$2:$P$7721,1)</f>
        <v>#VALUE!</v>
      </c>
      <c r="F232" s="8" t="e">
        <f>COUNTIFS([1]ข้อมูลทั้งหมด!$B$2:$B$7721,D232,[1]ข้อมูลทั้งหมด!$S$2:$S$7721,1)</f>
        <v>#VALUE!</v>
      </c>
      <c r="G232" s="8" t="e">
        <f>COUNTIFS([1]ข้อมูลทั้งหมด!$B$2:$B$7721,D232,[1]ข้อมูลทั้งหมด!$V$2:$V$7721,1)</f>
        <v>#VALUE!</v>
      </c>
      <c r="H232" s="11" t="e">
        <f t="shared" si="4"/>
        <v>#VALUE!</v>
      </c>
      <c r="I232" s="8" t="e">
        <f>SUMIFS([1]ข้อมูลทั้งหมด!$O$2:$O$7721,[1]ข้อมูลทั้งหมด!$B$2:$B$7721,D232)</f>
        <v>#VALUE!</v>
      </c>
      <c r="J232" s="8" t="e">
        <f>SUMIF([1]ข้อมูลทั้งหมด!$B$2:$B$7721,D232,[1]ข้อมูลทั้งหมด!$AN$2:$AN$7721)+(((((SUMIF([1]ข้อมูลทั้งหมด!$B$2:$B$7721,D232,[1]ข้อมูลทั้งหมด!$AO$2:$AO$7721)+((SUMIF([1]ข้อมูลทั้งหมด!$B$2:$B$7721,D232,[1]ข้อมูลทั้งหมด!$AP$2:$AP$7721)-MOD(SUMIF([1]ข้อมูลทั้งหมด!$B$2:$B$7721,D232,[1]ข้อมูลทั้งหมด!$AP$2:$AP$7721),100))/100)-K232)/4))))</f>
        <v>#VALUE!</v>
      </c>
      <c r="K232" s="8" t="e">
        <f>MOD(SUMIF([1]ข้อมูลทั้งหมด!$B$2:$B$7721,D232,[1]ข้อมูลทั้งหมด!$AO$2:$AO$7721)+((SUMIF([1]ข้อมูลทั้งหมด!$B$2:$B$7721,D232,[1]ข้อมูลทั้งหมด!$AP$2:$AP$7721)-MOD(SUMIF([1]ข้อมูลทั้งหมด!$B$2:$B$7721,D232,[1]ข้อมูลทั้งหมด!$AP$2:$AP$7721),100))/100),4)</f>
        <v>#VALUE!</v>
      </c>
      <c r="L232" s="8" t="e">
        <f>MOD(SUMIF([1]ข้อมูลทั้งหมด!$B$2:$B$7721,D232,[1]ข้อมูลทั้งหมด!$AP$2:$AP$7721),100)</f>
        <v>#VALUE!</v>
      </c>
      <c r="M232" s="12" t="e">
        <f>IF(SUM(SUMIF([1]ข้อมูลทั้งหมด!$B$2:$B$7721,D232,[1]ข้อมูลทั้งหมด!$BU$2:$BU$7721))=0,"-",SUM(SUMIF([1]ข้อมูลทั้งหมด!$B$2:$B$7721,D232,[1]ข้อมูลทั้งหมด!$BU$2:$BU$7721)))</f>
        <v>#VALUE!</v>
      </c>
      <c r="N232" s="8" t="e">
        <f>IF(SUM(SUMIF([1]ข้อมูลทั้งหมด!$B$2:$B$7721,D232,[1]ข้อมูลทั้งหมด!$AA$2:$AA$7721),SUMIF([1]ข้อมูลทั้งหมด!$B$2:$B$7721,D232,[1]ข้อมูลทั้งหมด!$AC$2:$AC$7721))=0,"-",SUM(SUMIF([1]ข้อมูลทั้งหมด!$B$2:$B$7721,D232,[1]ข้อมูลทั้งหมด!$AA$2:$AA$7721),SUMIF([1]ข้อมูลทั้งหมด!$B$2:$B$7721,D232,[1]ข้อมูลทั้งหมด!$AC$2:$AC$7721)))</f>
        <v>#VALUE!</v>
      </c>
      <c r="O232" s="13" t="e">
        <f>IF(SUM(SUMIF([1]ข้อมูลทั้งหมด!$B$2:$B$7721,D232,[1]ข้อมูลทั้งหมด!$AB$2:$AB$7721),SUMIF([1]ข้อมูลทั้งหมด!$B$2:$B$7721,D232,[1]ข้อมูลทั้งหมด!$AD$2:$AD$7721))=0,"-",SUM(SUMIF([1]ข้อมูลทั้งหมด!$B$2:$B$7721,D232,[1]ข้อมูลทั้งหมด!$AB$2:$AB$7721),SUMIF([1]ข้อมูลทั้งหมด!$B$2:$B$7721,D232,[1]ข้อมูลทั้งหมด!$AD$2:$AD$7721)))</f>
        <v>#VALUE!</v>
      </c>
      <c r="P232" s="8" t="e">
        <f>IF(SUM(SUMIF([1]ข้อมูลทั้งหมด!$B$2:$B$7721,D232,[1]ข้อมูลทั้งหมด!$AE$2:$AE$7721),SUMIF([1]ข้อมูลทั้งหมด!$B$2:$B$7721,D232,[1]ข้อมูลทั้งหมด!$AG$2:$AG$7721))=0,"-",SUM(SUMIF([1]ข้อมูลทั้งหมด!$B$2:$B$7721,D232,[1]ข้อมูลทั้งหมด!$AE$2:$AE$7721),SUMIF([1]ข้อมูลทั้งหมด!$B$2:$B$7721,D232,[1]ข้อมูลทั้งหมด!$AG$2:$AG$7721)))</f>
        <v>#VALUE!</v>
      </c>
      <c r="Q232" s="13" t="e">
        <f>IF(SUM(SUMIF([1]ข้อมูลทั้งหมด!$B$2:$B$7721,D232,[1]ข้อมูลทั้งหมด!$AF$2:$AF$7721),SUMIF([1]ข้อมูลทั้งหมด!$B$2:$B$7721,D232,[1]ข้อมูลทั้งหมด!$AH$2:$AH$7721))=0,"-",SUM(SUMIF([1]ข้อมูลทั้งหมด!$B$2:$B$7721,D232,[1]ข้อมูลทั้งหมด!$AF$2:$AF$7721),SUMIF([1]ข้อมูลทั้งหมด!$B$2:$B$7721,D232,[1]ข้อมูลทั้งหมด!$AH$2:$AH$7721)))</f>
        <v>#VALUE!</v>
      </c>
      <c r="R232" s="12" t="e">
        <f>IF(SUM(SUMIF([1]ข้อมูลทั้งหมด!$B$2:$B$7721,D232,[1]ข้อมูลทั้งหมด!$BU$2:$BU$7721),SUMIF([1]ข้อมูลทั้งหมด!$B$2:$B$7721,D232,[1]ข้อมูลทั้งหมด!$BV$2:$BV$7721))=0,"-",SUM(SUMIF([1]ข้อมูลทั้งหมด!$B$2:$B$7721,D232,[1]ข้อมูลทั้งหมด!$BU$2:$BU$7721),SUMIF([1]ข้อมูลทั้งหมด!$B$2:$B$7721,D232,[1]ข้อมูลทั้งหมด!$BV$2:$BV$7721)))</f>
        <v>#VALUE!</v>
      </c>
      <c r="S232" s="14" t="e">
        <f>IF(SUMIF([1]ข้อมูลทั้งหมด!$B$2:$B$7721,D232,[1]ข้อมูลทั้งหมด!$BX$2:$BX$7721)=0,"-",SUMIF([1]ข้อมูลทั้งหมด!$B$2:$B$7721,D232,[1]ข้อมูลทั้งหมด!$BX$2:$BX$7721))</f>
        <v>#VALUE!</v>
      </c>
      <c r="T232" s="8" t="e">
        <f>IF(SUMIF([1]ข้อมูลทั้งหมด!$B$2:$B$7721,D232,[1]ข้อมูลทั้งหมด!$CV$2:$CV$7721)=0,"-",SUMIF([1]ข้อมูลทั้งหมด!$B$2:$B$7721,D232,[1]ข้อมูลทั้งหมด!$CV$2:$CV$7721))</f>
        <v>#VALUE!</v>
      </c>
      <c r="U232" s="13" t="e">
        <f>IF(SUMIF([1]ข้อมูลทั้งหมด!$B$2:$B$7721,D232,[1]ข้อมูลทั้งหมด!$CW$2:$CW$7721)=0,"-",SUMIF([1]ข้อมูลทั้งหมด!$B$2:$B$7721,D232,[1]ข้อมูลทั้งหมด!$CW$2:$CW$7721))</f>
        <v>#VALUE!</v>
      </c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389"/>
      <c r="AM232" s="20"/>
      <c r="AN232" s="21"/>
      <c r="AO232" s="393"/>
      <c r="AP232" s="22"/>
      <c r="AQ232" s="22"/>
      <c r="AR232" s="22"/>
      <c r="AS232" s="394"/>
    </row>
    <row r="233" spans="1:45" s="60" customFormat="1" ht="21" hidden="1" x14ac:dyDescent="0.35">
      <c r="A233" s="524">
        <v>213</v>
      </c>
      <c r="B233" s="9">
        <v>9</v>
      </c>
      <c r="C233" s="396" t="s">
        <v>442</v>
      </c>
      <c r="D233" s="395" t="s">
        <v>442</v>
      </c>
      <c r="E233" s="8" t="e">
        <f>COUNTIFS([1]ข้อมูลทั้งหมด!$B$2:$B$7721,D233,[1]ข้อมูลทั้งหมด!$P$2:$P$7721,1)</f>
        <v>#VALUE!</v>
      </c>
      <c r="F233" s="8" t="e">
        <f>COUNTIFS([1]ข้อมูลทั้งหมด!$B$2:$B$7721,D233,[1]ข้อมูลทั้งหมด!$S$2:$S$7721,1)</f>
        <v>#VALUE!</v>
      </c>
      <c r="G233" s="8" t="e">
        <f>COUNTIFS([1]ข้อมูลทั้งหมด!$B$2:$B$7721,D233,[1]ข้อมูลทั้งหมด!$V$2:$V$7721,1)</f>
        <v>#VALUE!</v>
      </c>
      <c r="H233" s="11" t="e">
        <f t="shared" si="4"/>
        <v>#VALUE!</v>
      </c>
      <c r="I233" s="8" t="e">
        <f>SUMIFS([1]ข้อมูลทั้งหมด!$O$2:$O$7721,[1]ข้อมูลทั้งหมด!$B$2:$B$7721,D233)</f>
        <v>#VALUE!</v>
      </c>
      <c r="J233" s="8" t="e">
        <f>SUMIF([1]ข้อมูลทั้งหมด!$B$2:$B$7721,D233,[1]ข้อมูลทั้งหมด!$AN$2:$AN$7721)+(((((SUMIF([1]ข้อมูลทั้งหมด!$B$2:$B$7721,D233,[1]ข้อมูลทั้งหมด!$AO$2:$AO$7721)+((SUMIF([1]ข้อมูลทั้งหมด!$B$2:$B$7721,D233,[1]ข้อมูลทั้งหมด!$AP$2:$AP$7721)-MOD(SUMIF([1]ข้อมูลทั้งหมด!$B$2:$B$7721,D233,[1]ข้อมูลทั้งหมด!$AP$2:$AP$7721),100))/100)-K233)/4))))</f>
        <v>#VALUE!</v>
      </c>
      <c r="K233" s="8" t="e">
        <f>MOD(SUMIF([1]ข้อมูลทั้งหมด!$B$2:$B$7721,D233,[1]ข้อมูลทั้งหมด!$AO$2:$AO$7721)+((SUMIF([1]ข้อมูลทั้งหมด!$B$2:$B$7721,D233,[1]ข้อมูลทั้งหมด!$AP$2:$AP$7721)-MOD(SUMIF([1]ข้อมูลทั้งหมด!$B$2:$B$7721,D233,[1]ข้อมูลทั้งหมด!$AP$2:$AP$7721),100))/100),4)</f>
        <v>#VALUE!</v>
      </c>
      <c r="L233" s="8" t="e">
        <f>MOD(SUMIF([1]ข้อมูลทั้งหมด!$B$2:$B$7721,D233,[1]ข้อมูลทั้งหมด!$AP$2:$AP$7721),100)</f>
        <v>#VALUE!</v>
      </c>
      <c r="M233" s="12" t="e">
        <f>IF(SUM(SUMIF([1]ข้อมูลทั้งหมด!$B$2:$B$7721,D233,[1]ข้อมูลทั้งหมด!$BU$2:$BU$7721))=0,"-",SUM(SUMIF([1]ข้อมูลทั้งหมด!$B$2:$B$7721,D233,[1]ข้อมูลทั้งหมด!$BU$2:$BU$7721)))</f>
        <v>#VALUE!</v>
      </c>
      <c r="N233" s="8" t="e">
        <f>IF(SUM(SUMIF([1]ข้อมูลทั้งหมด!$B$2:$B$7721,D233,[1]ข้อมูลทั้งหมด!$AA$2:$AA$7721),SUMIF([1]ข้อมูลทั้งหมด!$B$2:$B$7721,D233,[1]ข้อมูลทั้งหมด!$AC$2:$AC$7721))=0,"-",SUM(SUMIF([1]ข้อมูลทั้งหมด!$B$2:$B$7721,D233,[1]ข้อมูลทั้งหมด!$AA$2:$AA$7721),SUMIF([1]ข้อมูลทั้งหมด!$B$2:$B$7721,D233,[1]ข้อมูลทั้งหมด!$AC$2:$AC$7721)))</f>
        <v>#VALUE!</v>
      </c>
      <c r="O233" s="13" t="e">
        <f>IF(SUM(SUMIF([1]ข้อมูลทั้งหมด!$B$2:$B$7721,D233,[1]ข้อมูลทั้งหมด!$AB$2:$AB$7721),SUMIF([1]ข้อมูลทั้งหมด!$B$2:$B$7721,D233,[1]ข้อมูลทั้งหมด!$AD$2:$AD$7721))=0,"-",SUM(SUMIF([1]ข้อมูลทั้งหมด!$B$2:$B$7721,D233,[1]ข้อมูลทั้งหมด!$AB$2:$AB$7721),SUMIF([1]ข้อมูลทั้งหมด!$B$2:$B$7721,D233,[1]ข้อมูลทั้งหมด!$AD$2:$AD$7721)))</f>
        <v>#VALUE!</v>
      </c>
      <c r="P233" s="8" t="e">
        <f>IF(SUM(SUMIF([1]ข้อมูลทั้งหมด!$B$2:$B$7721,D233,[1]ข้อมูลทั้งหมด!$AE$2:$AE$7721),SUMIF([1]ข้อมูลทั้งหมด!$B$2:$B$7721,D233,[1]ข้อมูลทั้งหมด!$AG$2:$AG$7721))=0,"-",SUM(SUMIF([1]ข้อมูลทั้งหมด!$B$2:$B$7721,D233,[1]ข้อมูลทั้งหมด!$AE$2:$AE$7721),SUMIF([1]ข้อมูลทั้งหมด!$B$2:$B$7721,D233,[1]ข้อมูลทั้งหมด!$AG$2:$AG$7721)))</f>
        <v>#VALUE!</v>
      </c>
      <c r="Q233" s="13" t="e">
        <f>IF(SUM(SUMIF([1]ข้อมูลทั้งหมด!$B$2:$B$7721,D233,[1]ข้อมูลทั้งหมด!$AF$2:$AF$7721),SUMIF([1]ข้อมูลทั้งหมด!$B$2:$B$7721,D233,[1]ข้อมูลทั้งหมด!$AH$2:$AH$7721))=0,"-",SUM(SUMIF([1]ข้อมูลทั้งหมด!$B$2:$B$7721,D233,[1]ข้อมูลทั้งหมด!$AF$2:$AF$7721),SUMIF([1]ข้อมูลทั้งหมด!$B$2:$B$7721,D233,[1]ข้อมูลทั้งหมด!$AH$2:$AH$7721)))</f>
        <v>#VALUE!</v>
      </c>
      <c r="R233" s="12" t="e">
        <f>IF(SUM(SUMIF([1]ข้อมูลทั้งหมด!$B$2:$B$7721,D233,[1]ข้อมูลทั้งหมด!$BU$2:$BU$7721),SUMIF([1]ข้อมูลทั้งหมด!$B$2:$B$7721,D233,[1]ข้อมูลทั้งหมด!$BV$2:$BV$7721))=0,"-",SUM(SUMIF([1]ข้อมูลทั้งหมด!$B$2:$B$7721,D233,[1]ข้อมูลทั้งหมด!$BU$2:$BU$7721),SUMIF([1]ข้อมูลทั้งหมด!$B$2:$B$7721,D233,[1]ข้อมูลทั้งหมด!$BV$2:$BV$7721)))</f>
        <v>#VALUE!</v>
      </c>
      <c r="S233" s="14" t="e">
        <f>IF(SUMIF([1]ข้อมูลทั้งหมด!$B$2:$B$7721,D233,[1]ข้อมูลทั้งหมด!$BX$2:$BX$7721)=0,"-",SUMIF([1]ข้อมูลทั้งหมด!$B$2:$B$7721,D233,[1]ข้อมูลทั้งหมด!$BX$2:$BX$7721))</f>
        <v>#VALUE!</v>
      </c>
      <c r="T233" s="8" t="e">
        <f>IF(SUMIF([1]ข้อมูลทั้งหมด!$B$2:$B$7721,D233,[1]ข้อมูลทั้งหมด!$CV$2:$CV$7721)=0,"-",SUMIF([1]ข้อมูลทั้งหมด!$B$2:$B$7721,D233,[1]ข้อมูลทั้งหมด!$CV$2:$CV$7721))</f>
        <v>#VALUE!</v>
      </c>
      <c r="U233" s="13" t="e">
        <f>IF(SUMIF([1]ข้อมูลทั้งหมด!$B$2:$B$7721,D233,[1]ข้อมูลทั้งหมด!$CW$2:$CW$7721)=0,"-",SUMIF([1]ข้อมูลทั้งหมด!$B$2:$B$7721,D233,[1]ข้อมูลทั้งหมด!$CW$2:$CW$7721))</f>
        <v>#VALUE!</v>
      </c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389"/>
      <c r="AM233" s="20"/>
      <c r="AN233" s="21"/>
      <c r="AO233" s="393"/>
      <c r="AP233" s="22"/>
      <c r="AQ233" s="22"/>
      <c r="AR233" s="22"/>
      <c r="AS233" s="394"/>
    </row>
    <row r="234" spans="1:45" s="60" customFormat="1" ht="21" hidden="1" x14ac:dyDescent="0.35">
      <c r="A234" s="524">
        <v>215</v>
      </c>
      <c r="B234" s="9">
        <v>11</v>
      </c>
      <c r="C234" s="396" t="s">
        <v>444</v>
      </c>
      <c r="D234" s="395" t="s">
        <v>444</v>
      </c>
      <c r="E234" s="8" t="e">
        <f>COUNTIFS([1]ข้อมูลทั้งหมด!$B$2:$B$7721,D234,[1]ข้อมูลทั้งหมด!$P$2:$P$7721,1)</f>
        <v>#VALUE!</v>
      </c>
      <c r="F234" s="8" t="e">
        <f>COUNTIFS([1]ข้อมูลทั้งหมด!$B$2:$B$7721,D234,[1]ข้อมูลทั้งหมด!$S$2:$S$7721,1)</f>
        <v>#VALUE!</v>
      </c>
      <c r="G234" s="8" t="e">
        <f>COUNTIFS([1]ข้อมูลทั้งหมด!$B$2:$B$7721,D234,[1]ข้อมูลทั้งหมด!$V$2:$V$7721,1)</f>
        <v>#VALUE!</v>
      </c>
      <c r="H234" s="11" t="e">
        <f t="shared" si="4"/>
        <v>#VALUE!</v>
      </c>
      <c r="I234" s="8" t="e">
        <f>SUMIFS([1]ข้อมูลทั้งหมด!$O$2:$O$7721,[1]ข้อมูลทั้งหมด!$B$2:$B$7721,D234)</f>
        <v>#VALUE!</v>
      </c>
      <c r="J234" s="8" t="e">
        <f>SUMIF([1]ข้อมูลทั้งหมด!$B$2:$B$7721,D234,[1]ข้อมูลทั้งหมด!$AN$2:$AN$7721)+(((((SUMIF([1]ข้อมูลทั้งหมด!$B$2:$B$7721,D234,[1]ข้อมูลทั้งหมด!$AO$2:$AO$7721)+((SUMIF([1]ข้อมูลทั้งหมด!$B$2:$B$7721,D234,[1]ข้อมูลทั้งหมด!$AP$2:$AP$7721)-MOD(SUMIF([1]ข้อมูลทั้งหมด!$B$2:$B$7721,D234,[1]ข้อมูลทั้งหมด!$AP$2:$AP$7721),100))/100)-K234)/4))))</f>
        <v>#VALUE!</v>
      </c>
      <c r="K234" s="8" t="e">
        <f>MOD(SUMIF([1]ข้อมูลทั้งหมด!$B$2:$B$7721,D234,[1]ข้อมูลทั้งหมด!$AO$2:$AO$7721)+((SUMIF([1]ข้อมูลทั้งหมด!$B$2:$B$7721,D234,[1]ข้อมูลทั้งหมด!$AP$2:$AP$7721)-MOD(SUMIF([1]ข้อมูลทั้งหมด!$B$2:$B$7721,D234,[1]ข้อมูลทั้งหมด!$AP$2:$AP$7721),100))/100),4)</f>
        <v>#VALUE!</v>
      </c>
      <c r="L234" s="8" t="e">
        <f>MOD(SUMIF([1]ข้อมูลทั้งหมด!$B$2:$B$7721,D234,[1]ข้อมูลทั้งหมด!$AP$2:$AP$7721),100)</f>
        <v>#VALUE!</v>
      </c>
      <c r="M234" s="12" t="e">
        <f>IF(SUM(SUMIF([1]ข้อมูลทั้งหมด!$B$2:$B$7721,D234,[1]ข้อมูลทั้งหมด!$BU$2:$BU$7721))=0,"-",SUM(SUMIF([1]ข้อมูลทั้งหมด!$B$2:$B$7721,D234,[1]ข้อมูลทั้งหมด!$BU$2:$BU$7721)))</f>
        <v>#VALUE!</v>
      </c>
      <c r="N234" s="8" t="e">
        <f>IF(SUM(SUMIF([1]ข้อมูลทั้งหมด!$B$2:$B$7721,D234,[1]ข้อมูลทั้งหมด!$AA$2:$AA$7721),SUMIF([1]ข้อมูลทั้งหมด!$B$2:$B$7721,D234,[1]ข้อมูลทั้งหมด!$AC$2:$AC$7721))=0,"-",SUM(SUMIF([1]ข้อมูลทั้งหมด!$B$2:$B$7721,D234,[1]ข้อมูลทั้งหมด!$AA$2:$AA$7721),SUMIF([1]ข้อมูลทั้งหมด!$B$2:$B$7721,D234,[1]ข้อมูลทั้งหมด!$AC$2:$AC$7721)))</f>
        <v>#VALUE!</v>
      </c>
      <c r="O234" s="13" t="e">
        <f>IF(SUM(SUMIF([1]ข้อมูลทั้งหมด!$B$2:$B$7721,D234,[1]ข้อมูลทั้งหมด!$AB$2:$AB$7721),SUMIF([1]ข้อมูลทั้งหมด!$B$2:$B$7721,D234,[1]ข้อมูลทั้งหมด!$AD$2:$AD$7721))=0,"-",SUM(SUMIF([1]ข้อมูลทั้งหมด!$B$2:$B$7721,D234,[1]ข้อมูลทั้งหมด!$AB$2:$AB$7721),SUMIF([1]ข้อมูลทั้งหมด!$B$2:$B$7721,D234,[1]ข้อมูลทั้งหมด!$AD$2:$AD$7721)))</f>
        <v>#VALUE!</v>
      </c>
      <c r="P234" s="8" t="e">
        <f>IF(SUM(SUMIF([1]ข้อมูลทั้งหมด!$B$2:$B$7721,D234,[1]ข้อมูลทั้งหมด!$AE$2:$AE$7721),SUMIF([1]ข้อมูลทั้งหมด!$B$2:$B$7721,D234,[1]ข้อมูลทั้งหมด!$AG$2:$AG$7721))=0,"-",SUM(SUMIF([1]ข้อมูลทั้งหมด!$B$2:$B$7721,D234,[1]ข้อมูลทั้งหมด!$AE$2:$AE$7721),SUMIF([1]ข้อมูลทั้งหมด!$B$2:$B$7721,D234,[1]ข้อมูลทั้งหมด!$AG$2:$AG$7721)))</f>
        <v>#VALUE!</v>
      </c>
      <c r="Q234" s="13" t="e">
        <f>IF(SUM(SUMIF([1]ข้อมูลทั้งหมด!$B$2:$B$7721,D234,[1]ข้อมูลทั้งหมด!$AF$2:$AF$7721),SUMIF([1]ข้อมูลทั้งหมด!$B$2:$B$7721,D234,[1]ข้อมูลทั้งหมด!$AH$2:$AH$7721))=0,"-",SUM(SUMIF([1]ข้อมูลทั้งหมด!$B$2:$B$7721,D234,[1]ข้อมูลทั้งหมด!$AF$2:$AF$7721),SUMIF([1]ข้อมูลทั้งหมด!$B$2:$B$7721,D234,[1]ข้อมูลทั้งหมด!$AH$2:$AH$7721)))</f>
        <v>#VALUE!</v>
      </c>
      <c r="R234" s="12" t="e">
        <f>IF(SUM(SUMIF([1]ข้อมูลทั้งหมด!$B$2:$B$7721,D234,[1]ข้อมูลทั้งหมด!$BU$2:$BU$7721),SUMIF([1]ข้อมูลทั้งหมด!$B$2:$B$7721,D234,[1]ข้อมูลทั้งหมด!$BV$2:$BV$7721))=0,"-",SUM(SUMIF([1]ข้อมูลทั้งหมด!$B$2:$B$7721,D234,[1]ข้อมูลทั้งหมด!$BU$2:$BU$7721),SUMIF([1]ข้อมูลทั้งหมด!$B$2:$B$7721,D234,[1]ข้อมูลทั้งหมด!$BV$2:$BV$7721)))</f>
        <v>#VALUE!</v>
      </c>
      <c r="S234" s="14" t="e">
        <f>IF(SUMIF([1]ข้อมูลทั้งหมด!$B$2:$B$7721,D234,[1]ข้อมูลทั้งหมด!$BX$2:$BX$7721)=0,"-",SUMIF([1]ข้อมูลทั้งหมด!$B$2:$B$7721,D234,[1]ข้อมูลทั้งหมด!$BX$2:$BX$7721))</f>
        <v>#VALUE!</v>
      </c>
      <c r="T234" s="8" t="e">
        <f>IF(SUMIF([1]ข้อมูลทั้งหมด!$B$2:$B$7721,D234,[1]ข้อมูลทั้งหมด!$CV$2:$CV$7721)=0,"-",SUMIF([1]ข้อมูลทั้งหมด!$B$2:$B$7721,D234,[1]ข้อมูลทั้งหมด!$CV$2:$CV$7721))</f>
        <v>#VALUE!</v>
      </c>
      <c r="U234" s="13" t="e">
        <f>IF(SUMIF([1]ข้อมูลทั้งหมด!$B$2:$B$7721,D234,[1]ข้อมูลทั้งหมด!$CW$2:$CW$7721)=0,"-",SUMIF([1]ข้อมูลทั้งหมด!$B$2:$B$7721,D234,[1]ข้อมูลทั้งหมด!$CW$2:$CW$7721))</f>
        <v>#VALUE!</v>
      </c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389"/>
      <c r="AM234" s="20"/>
      <c r="AN234" s="21"/>
      <c r="AO234" s="393"/>
      <c r="AP234" s="22"/>
      <c r="AQ234" s="22"/>
      <c r="AR234" s="22"/>
      <c r="AS234" s="394"/>
    </row>
    <row r="235" spans="1:45" s="60" customFormat="1" ht="21" hidden="1" x14ac:dyDescent="0.35">
      <c r="A235" s="524">
        <v>216</v>
      </c>
      <c r="B235" s="9">
        <v>20</v>
      </c>
      <c r="C235" s="396" t="s">
        <v>447</v>
      </c>
      <c r="D235" s="395" t="s">
        <v>447</v>
      </c>
      <c r="E235" s="8" t="e">
        <f>COUNTIFS([1]ข้อมูลทั้งหมด!$B$2:$B$7721,D235,[1]ข้อมูลทั้งหมด!$P$2:$P$7721,1)</f>
        <v>#VALUE!</v>
      </c>
      <c r="F235" s="8" t="e">
        <f>COUNTIFS([1]ข้อมูลทั้งหมด!$B$2:$B$7721,D235,[1]ข้อมูลทั้งหมด!$S$2:$S$7721,1)</f>
        <v>#VALUE!</v>
      </c>
      <c r="G235" s="8" t="e">
        <f>COUNTIFS([1]ข้อมูลทั้งหมด!$B$2:$B$7721,D235,[1]ข้อมูลทั้งหมด!$V$2:$V$7721,1)</f>
        <v>#VALUE!</v>
      </c>
      <c r="H235" s="11" t="e">
        <f t="shared" si="4"/>
        <v>#VALUE!</v>
      </c>
      <c r="I235" s="8" t="e">
        <f>SUMIFS([1]ข้อมูลทั้งหมด!$O$2:$O$7721,[1]ข้อมูลทั้งหมด!$B$2:$B$7721,D235)</f>
        <v>#VALUE!</v>
      </c>
      <c r="J235" s="8" t="e">
        <f>SUMIF([1]ข้อมูลทั้งหมด!$B$2:$B$7721,D235,[1]ข้อมูลทั้งหมด!$AN$2:$AN$7721)+(((((SUMIF([1]ข้อมูลทั้งหมด!$B$2:$B$7721,D235,[1]ข้อมูลทั้งหมด!$AO$2:$AO$7721)+((SUMIF([1]ข้อมูลทั้งหมด!$B$2:$B$7721,D235,[1]ข้อมูลทั้งหมด!$AP$2:$AP$7721)-MOD(SUMIF([1]ข้อมูลทั้งหมด!$B$2:$B$7721,D235,[1]ข้อมูลทั้งหมด!$AP$2:$AP$7721),100))/100)-K235)/4))))</f>
        <v>#VALUE!</v>
      </c>
      <c r="K235" s="8" t="e">
        <f>MOD(SUMIF([1]ข้อมูลทั้งหมด!$B$2:$B$7721,D235,[1]ข้อมูลทั้งหมด!$AO$2:$AO$7721)+((SUMIF([1]ข้อมูลทั้งหมด!$B$2:$B$7721,D235,[1]ข้อมูลทั้งหมด!$AP$2:$AP$7721)-MOD(SUMIF([1]ข้อมูลทั้งหมด!$B$2:$B$7721,D235,[1]ข้อมูลทั้งหมด!$AP$2:$AP$7721),100))/100),4)</f>
        <v>#VALUE!</v>
      </c>
      <c r="L235" s="8" t="e">
        <f>MOD(SUMIF([1]ข้อมูลทั้งหมด!$B$2:$B$7721,D235,[1]ข้อมูลทั้งหมด!$AP$2:$AP$7721),100)</f>
        <v>#VALUE!</v>
      </c>
      <c r="M235" s="12" t="e">
        <f>IF(SUM(SUMIF([1]ข้อมูลทั้งหมด!$B$2:$B$7721,D235,[1]ข้อมูลทั้งหมด!$BU$2:$BU$7721))=0,"-",SUM(SUMIF([1]ข้อมูลทั้งหมด!$B$2:$B$7721,D235,[1]ข้อมูลทั้งหมด!$BU$2:$BU$7721)))</f>
        <v>#VALUE!</v>
      </c>
      <c r="N235" s="8" t="e">
        <f>IF(SUM(SUMIF([1]ข้อมูลทั้งหมด!$B$2:$B$7721,D235,[1]ข้อมูลทั้งหมด!$AA$2:$AA$7721),SUMIF([1]ข้อมูลทั้งหมด!$B$2:$B$7721,D235,[1]ข้อมูลทั้งหมด!$AC$2:$AC$7721))=0,"-",SUM(SUMIF([1]ข้อมูลทั้งหมด!$B$2:$B$7721,D235,[1]ข้อมูลทั้งหมด!$AA$2:$AA$7721),SUMIF([1]ข้อมูลทั้งหมด!$B$2:$B$7721,D235,[1]ข้อมูลทั้งหมด!$AC$2:$AC$7721)))</f>
        <v>#VALUE!</v>
      </c>
      <c r="O235" s="13" t="e">
        <f>IF(SUM(SUMIF([1]ข้อมูลทั้งหมด!$B$2:$B$7721,D235,[1]ข้อมูลทั้งหมด!$AB$2:$AB$7721),SUMIF([1]ข้อมูลทั้งหมด!$B$2:$B$7721,D235,[1]ข้อมูลทั้งหมด!$AD$2:$AD$7721))=0,"-",SUM(SUMIF([1]ข้อมูลทั้งหมด!$B$2:$B$7721,D235,[1]ข้อมูลทั้งหมด!$AB$2:$AB$7721),SUMIF([1]ข้อมูลทั้งหมด!$B$2:$B$7721,D235,[1]ข้อมูลทั้งหมด!$AD$2:$AD$7721)))</f>
        <v>#VALUE!</v>
      </c>
      <c r="P235" s="8" t="e">
        <f>IF(SUM(SUMIF([1]ข้อมูลทั้งหมด!$B$2:$B$7721,D235,[1]ข้อมูลทั้งหมด!$AE$2:$AE$7721),SUMIF([1]ข้อมูลทั้งหมด!$B$2:$B$7721,D235,[1]ข้อมูลทั้งหมด!$AG$2:$AG$7721))=0,"-",SUM(SUMIF([1]ข้อมูลทั้งหมด!$B$2:$B$7721,D235,[1]ข้อมูลทั้งหมด!$AE$2:$AE$7721),SUMIF([1]ข้อมูลทั้งหมด!$B$2:$B$7721,D235,[1]ข้อมูลทั้งหมด!$AG$2:$AG$7721)))</f>
        <v>#VALUE!</v>
      </c>
      <c r="Q235" s="13" t="e">
        <f>IF(SUM(SUMIF([1]ข้อมูลทั้งหมด!$B$2:$B$7721,D235,[1]ข้อมูลทั้งหมด!$AF$2:$AF$7721),SUMIF([1]ข้อมูลทั้งหมด!$B$2:$B$7721,D235,[1]ข้อมูลทั้งหมด!$AH$2:$AH$7721))=0,"-",SUM(SUMIF([1]ข้อมูลทั้งหมด!$B$2:$B$7721,D235,[1]ข้อมูลทั้งหมด!$AF$2:$AF$7721),SUMIF([1]ข้อมูลทั้งหมด!$B$2:$B$7721,D235,[1]ข้อมูลทั้งหมด!$AH$2:$AH$7721)))</f>
        <v>#VALUE!</v>
      </c>
      <c r="R235" s="12" t="e">
        <f>IF(SUM(SUMIF([1]ข้อมูลทั้งหมด!$B$2:$B$7721,D235,[1]ข้อมูลทั้งหมด!$BU$2:$BU$7721),SUMIF([1]ข้อมูลทั้งหมด!$B$2:$B$7721,D235,[1]ข้อมูลทั้งหมด!$BV$2:$BV$7721))=0,"-",SUM(SUMIF([1]ข้อมูลทั้งหมด!$B$2:$B$7721,D235,[1]ข้อมูลทั้งหมด!$BU$2:$BU$7721),SUMIF([1]ข้อมูลทั้งหมด!$B$2:$B$7721,D235,[1]ข้อมูลทั้งหมด!$BV$2:$BV$7721)))</f>
        <v>#VALUE!</v>
      </c>
      <c r="S235" s="14" t="e">
        <f>IF(SUMIF([1]ข้อมูลทั้งหมด!$B$2:$B$7721,D235,[1]ข้อมูลทั้งหมด!$BX$2:$BX$7721)=0,"-",SUMIF([1]ข้อมูลทั้งหมด!$B$2:$B$7721,D235,[1]ข้อมูลทั้งหมด!$BX$2:$BX$7721))</f>
        <v>#VALUE!</v>
      </c>
      <c r="T235" s="8" t="e">
        <f>IF(SUMIF([1]ข้อมูลทั้งหมด!$B$2:$B$7721,D235,[1]ข้อมูลทั้งหมด!$CV$2:$CV$7721)=0,"-",SUMIF([1]ข้อมูลทั้งหมด!$B$2:$B$7721,D235,[1]ข้อมูลทั้งหมด!$CV$2:$CV$7721))</f>
        <v>#VALUE!</v>
      </c>
      <c r="U235" s="13" t="e">
        <f>IF(SUMIF([1]ข้อมูลทั้งหมด!$B$2:$B$7721,D235,[1]ข้อมูลทั้งหมด!$CW$2:$CW$7721)=0,"-",SUMIF([1]ข้อมูลทั้งหมด!$B$2:$B$7721,D235,[1]ข้อมูลทั้งหมด!$CW$2:$CW$7721))</f>
        <v>#VALUE!</v>
      </c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389"/>
      <c r="AM235" s="20"/>
      <c r="AN235" s="21"/>
      <c r="AO235" s="393"/>
      <c r="AP235" s="22"/>
      <c r="AQ235" s="22"/>
      <c r="AR235" s="22"/>
      <c r="AS235" s="394"/>
    </row>
    <row r="236" spans="1:45" s="60" customFormat="1" ht="21" hidden="1" x14ac:dyDescent="0.35">
      <c r="A236" s="524">
        <v>217</v>
      </c>
      <c r="B236" s="9">
        <v>21</v>
      </c>
      <c r="C236" s="396" t="s">
        <v>448</v>
      </c>
      <c r="D236" s="395" t="s">
        <v>448</v>
      </c>
      <c r="E236" s="8" t="e">
        <f>COUNTIFS([1]ข้อมูลทั้งหมด!$B$2:$B$7721,D236,[1]ข้อมูลทั้งหมด!$P$2:$P$7721,1)</f>
        <v>#VALUE!</v>
      </c>
      <c r="F236" s="8" t="e">
        <f>COUNTIFS([1]ข้อมูลทั้งหมด!$B$2:$B$7721,D236,[1]ข้อมูลทั้งหมด!$S$2:$S$7721,1)</f>
        <v>#VALUE!</v>
      </c>
      <c r="G236" s="8" t="e">
        <f>COUNTIFS([1]ข้อมูลทั้งหมด!$B$2:$B$7721,D236,[1]ข้อมูลทั้งหมด!$V$2:$V$7721,1)</f>
        <v>#VALUE!</v>
      </c>
      <c r="H236" s="11" t="e">
        <f t="shared" si="4"/>
        <v>#VALUE!</v>
      </c>
      <c r="I236" s="8" t="e">
        <f>SUMIFS([1]ข้อมูลทั้งหมด!$O$2:$O$7721,[1]ข้อมูลทั้งหมด!$B$2:$B$7721,D236)</f>
        <v>#VALUE!</v>
      </c>
      <c r="J236" s="8" t="e">
        <f>SUMIF([1]ข้อมูลทั้งหมด!$B$2:$B$7721,D236,[1]ข้อมูลทั้งหมด!$AN$2:$AN$7721)+(((((SUMIF([1]ข้อมูลทั้งหมด!$B$2:$B$7721,D236,[1]ข้อมูลทั้งหมด!$AO$2:$AO$7721)+((SUMIF([1]ข้อมูลทั้งหมด!$B$2:$B$7721,D236,[1]ข้อมูลทั้งหมด!$AP$2:$AP$7721)-MOD(SUMIF([1]ข้อมูลทั้งหมด!$B$2:$B$7721,D236,[1]ข้อมูลทั้งหมด!$AP$2:$AP$7721),100))/100)-K236)/4))))</f>
        <v>#VALUE!</v>
      </c>
      <c r="K236" s="8" t="e">
        <f>MOD(SUMIF([1]ข้อมูลทั้งหมด!$B$2:$B$7721,D236,[1]ข้อมูลทั้งหมด!$AO$2:$AO$7721)+((SUMIF([1]ข้อมูลทั้งหมด!$B$2:$B$7721,D236,[1]ข้อมูลทั้งหมด!$AP$2:$AP$7721)-MOD(SUMIF([1]ข้อมูลทั้งหมด!$B$2:$B$7721,D236,[1]ข้อมูลทั้งหมด!$AP$2:$AP$7721),100))/100),4)</f>
        <v>#VALUE!</v>
      </c>
      <c r="L236" s="8" t="e">
        <f>MOD(SUMIF([1]ข้อมูลทั้งหมด!$B$2:$B$7721,D236,[1]ข้อมูลทั้งหมด!$AP$2:$AP$7721),100)</f>
        <v>#VALUE!</v>
      </c>
      <c r="M236" s="12" t="e">
        <f>IF(SUM(SUMIF([1]ข้อมูลทั้งหมด!$B$2:$B$7721,D236,[1]ข้อมูลทั้งหมด!$BU$2:$BU$7721))=0,"-",SUM(SUMIF([1]ข้อมูลทั้งหมด!$B$2:$B$7721,D236,[1]ข้อมูลทั้งหมด!$BU$2:$BU$7721)))</f>
        <v>#VALUE!</v>
      </c>
      <c r="N236" s="8" t="e">
        <f>IF(SUM(SUMIF([1]ข้อมูลทั้งหมด!$B$2:$B$7721,D236,[1]ข้อมูลทั้งหมด!$AA$2:$AA$7721),SUMIF([1]ข้อมูลทั้งหมด!$B$2:$B$7721,D236,[1]ข้อมูลทั้งหมด!$AC$2:$AC$7721))=0,"-",SUM(SUMIF([1]ข้อมูลทั้งหมด!$B$2:$B$7721,D236,[1]ข้อมูลทั้งหมด!$AA$2:$AA$7721),SUMIF([1]ข้อมูลทั้งหมด!$B$2:$B$7721,D236,[1]ข้อมูลทั้งหมด!$AC$2:$AC$7721)))</f>
        <v>#VALUE!</v>
      </c>
      <c r="O236" s="13" t="e">
        <f>IF(SUM(SUMIF([1]ข้อมูลทั้งหมด!$B$2:$B$7721,D236,[1]ข้อมูลทั้งหมด!$AB$2:$AB$7721),SUMIF([1]ข้อมูลทั้งหมด!$B$2:$B$7721,D236,[1]ข้อมูลทั้งหมด!$AD$2:$AD$7721))=0,"-",SUM(SUMIF([1]ข้อมูลทั้งหมด!$B$2:$B$7721,D236,[1]ข้อมูลทั้งหมด!$AB$2:$AB$7721),SUMIF([1]ข้อมูลทั้งหมด!$B$2:$B$7721,D236,[1]ข้อมูลทั้งหมด!$AD$2:$AD$7721)))</f>
        <v>#VALUE!</v>
      </c>
      <c r="P236" s="8" t="e">
        <f>IF(SUM(SUMIF([1]ข้อมูลทั้งหมด!$B$2:$B$7721,D236,[1]ข้อมูลทั้งหมด!$AE$2:$AE$7721),SUMIF([1]ข้อมูลทั้งหมด!$B$2:$B$7721,D236,[1]ข้อมูลทั้งหมด!$AG$2:$AG$7721))=0,"-",SUM(SUMIF([1]ข้อมูลทั้งหมด!$B$2:$B$7721,D236,[1]ข้อมูลทั้งหมด!$AE$2:$AE$7721),SUMIF([1]ข้อมูลทั้งหมด!$B$2:$B$7721,D236,[1]ข้อมูลทั้งหมด!$AG$2:$AG$7721)))</f>
        <v>#VALUE!</v>
      </c>
      <c r="Q236" s="13" t="e">
        <f>IF(SUM(SUMIF([1]ข้อมูลทั้งหมด!$B$2:$B$7721,D236,[1]ข้อมูลทั้งหมด!$AF$2:$AF$7721),SUMIF([1]ข้อมูลทั้งหมด!$B$2:$B$7721,D236,[1]ข้อมูลทั้งหมด!$AH$2:$AH$7721))=0,"-",SUM(SUMIF([1]ข้อมูลทั้งหมด!$B$2:$B$7721,D236,[1]ข้อมูลทั้งหมด!$AF$2:$AF$7721),SUMIF([1]ข้อมูลทั้งหมด!$B$2:$B$7721,D236,[1]ข้อมูลทั้งหมด!$AH$2:$AH$7721)))</f>
        <v>#VALUE!</v>
      </c>
      <c r="R236" s="12" t="e">
        <f>IF(SUM(SUMIF([1]ข้อมูลทั้งหมด!$B$2:$B$7721,D236,[1]ข้อมูลทั้งหมด!$BU$2:$BU$7721),SUMIF([1]ข้อมูลทั้งหมด!$B$2:$B$7721,D236,[1]ข้อมูลทั้งหมด!$BV$2:$BV$7721))=0,"-",SUM(SUMIF([1]ข้อมูลทั้งหมด!$B$2:$B$7721,D236,[1]ข้อมูลทั้งหมด!$BU$2:$BU$7721),SUMIF([1]ข้อมูลทั้งหมด!$B$2:$B$7721,D236,[1]ข้อมูลทั้งหมด!$BV$2:$BV$7721)))</f>
        <v>#VALUE!</v>
      </c>
      <c r="S236" s="14" t="e">
        <f>IF(SUMIF([1]ข้อมูลทั้งหมด!$B$2:$B$7721,D236,[1]ข้อมูลทั้งหมด!$BX$2:$BX$7721)=0,"-",SUMIF([1]ข้อมูลทั้งหมด!$B$2:$B$7721,D236,[1]ข้อมูลทั้งหมด!$BX$2:$BX$7721))</f>
        <v>#VALUE!</v>
      </c>
      <c r="T236" s="8" t="e">
        <f>IF(SUMIF([1]ข้อมูลทั้งหมด!$B$2:$B$7721,D236,[1]ข้อมูลทั้งหมด!$CV$2:$CV$7721)=0,"-",SUMIF([1]ข้อมูลทั้งหมด!$B$2:$B$7721,D236,[1]ข้อมูลทั้งหมด!$CV$2:$CV$7721))</f>
        <v>#VALUE!</v>
      </c>
      <c r="U236" s="13" t="e">
        <f>IF(SUMIF([1]ข้อมูลทั้งหมด!$B$2:$B$7721,D236,[1]ข้อมูลทั้งหมด!$CW$2:$CW$7721)=0,"-",SUMIF([1]ข้อมูลทั้งหมด!$B$2:$B$7721,D236,[1]ข้อมูลทั้งหมด!$CW$2:$CW$7721))</f>
        <v>#VALUE!</v>
      </c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389"/>
      <c r="AM236" s="20"/>
      <c r="AN236" s="21"/>
      <c r="AO236" s="393"/>
      <c r="AP236" s="22"/>
      <c r="AQ236" s="22"/>
      <c r="AR236" s="22"/>
      <c r="AS236" s="394"/>
    </row>
    <row r="237" spans="1:45" s="60" customFormat="1" ht="21" hidden="1" x14ac:dyDescent="0.35">
      <c r="A237" s="524">
        <v>218</v>
      </c>
      <c r="B237" s="9">
        <v>22</v>
      </c>
      <c r="C237" s="396" t="s">
        <v>449</v>
      </c>
      <c r="D237" s="395" t="s">
        <v>449</v>
      </c>
      <c r="E237" s="8" t="e">
        <f>COUNTIFS([1]ข้อมูลทั้งหมด!$B$2:$B$7721,D237,[1]ข้อมูลทั้งหมด!$P$2:$P$7721,1)</f>
        <v>#VALUE!</v>
      </c>
      <c r="F237" s="8" t="e">
        <f>COUNTIFS([1]ข้อมูลทั้งหมด!$B$2:$B$7721,D237,[1]ข้อมูลทั้งหมด!$S$2:$S$7721,1)</f>
        <v>#VALUE!</v>
      </c>
      <c r="G237" s="8" t="e">
        <f>COUNTIFS([1]ข้อมูลทั้งหมด!$B$2:$B$7721,D237,[1]ข้อมูลทั้งหมด!$V$2:$V$7721,1)</f>
        <v>#VALUE!</v>
      </c>
      <c r="H237" s="11" t="e">
        <f t="shared" si="4"/>
        <v>#VALUE!</v>
      </c>
      <c r="I237" s="8" t="e">
        <f>SUMIFS([1]ข้อมูลทั้งหมด!$O$2:$O$7721,[1]ข้อมูลทั้งหมด!$B$2:$B$7721,D237)</f>
        <v>#VALUE!</v>
      </c>
      <c r="J237" s="8" t="e">
        <f>SUMIF([1]ข้อมูลทั้งหมด!$B$2:$B$7721,D237,[1]ข้อมูลทั้งหมด!$AN$2:$AN$7721)+(((((SUMIF([1]ข้อมูลทั้งหมด!$B$2:$B$7721,D237,[1]ข้อมูลทั้งหมด!$AO$2:$AO$7721)+((SUMIF([1]ข้อมูลทั้งหมด!$B$2:$B$7721,D237,[1]ข้อมูลทั้งหมด!$AP$2:$AP$7721)-MOD(SUMIF([1]ข้อมูลทั้งหมด!$B$2:$B$7721,D237,[1]ข้อมูลทั้งหมด!$AP$2:$AP$7721),100))/100)-K237)/4))))</f>
        <v>#VALUE!</v>
      </c>
      <c r="K237" s="8" t="e">
        <f>MOD(SUMIF([1]ข้อมูลทั้งหมด!$B$2:$B$7721,D237,[1]ข้อมูลทั้งหมด!$AO$2:$AO$7721)+((SUMIF([1]ข้อมูลทั้งหมด!$B$2:$B$7721,D237,[1]ข้อมูลทั้งหมด!$AP$2:$AP$7721)-MOD(SUMIF([1]ข้อมูลทั้งหมด!$B$2:$B$7721,D237,[1]ข้อมูลทั้งหมด!$AP$2:$AP$7721),100))/100),4)</f>
        <v>#VALUE!</v>
      </c>
      <c r="L237" s="8" t="e">
        <f>MOD(SUMIF([1]ข้อมูลทั้งหมด!$B$2:$B$7721,D237,[1]ข้อมูลทั้งหมด!$AP$2:$AP$7721),100)</f>
        <v>#VALUE!</v>
      </c>
      <c r="M237" s="12" t="e">
        <f>IF(SUM(SUMIF([1]ข้อมูลทั้งหมด!$B$2:$B$7721,D237,[1]ข้อมูลทั้งหมด!$BU$2:$BU$7721))=0,"-",SUM(SUMIF([1]ข้อมูลทั้งหมด!$B$2:$B$7721,D237,[1]ข้อมูลทั้งหมด!$BU$2:$BU$7721)))</f>
        <v>#VALUE!</v>
      </c>
      <c r="N237" s="8" t="e">
        <f>IF(SUM(SUMIF([1]ข้อมูลทั้งหมด!$B$2:$B$7721,D237,[1]ข้อมูลทั้งหมด!$AA$2:$AA$7721),SUMIF([1]ข้อมูลทั้งหมด!$B$2:$B$7721,D237,[1]ข้อมูลทั้งหมด!$AC$2:$AC$7721))=0,"-",SUM(SUMIF([1]ข้อมูลทั้งหมด!$B$2:$B$7721,D237,[1]ข้อมูลทั้งหมด!$AA$2:$AA$7721),SUMIF([1]ข้อมูลทั้งหมด!$B$2:$B$7721,D237,[1]ข้อมูลทั้งหมด!$AC$2:$AC$7721)))</f>
        <v>#VALUE!</v>
      </c>
      <c r="O237" s="13" t="e">
        <f>IF(SUM(SUMIF([1]ข้อมูลทั้งหมด!$B$2:$B$7721,D237,[1]ข้อมูลทั้งหมด!$AB$2:$AB$7721),SUMIF([1]ข้อมูลทั้งหมด!$B$2:$B$7721,D237,[1]ข้อมูลทั้งหมด!$AD$2:$AD$7721))=0,"-",SUM(SUMIF([1]ข้อมูลทั้งหมด!$B$2:$B$7721,D237,[1]ข้อมูลทั้งหมด!$AB$2:$AB$7721),SUMIF([1]ข้อมูลทั้งหมด!$B$2:$B$7721,D237,[1]ข้อมูลทั้งหมด!$AD$2:$AD$7721)))</f>
        <v>#VALUE!</v>
      </c>
      <c r="P237" s="8" t="e">
        <f>IF(SUM(SUMIF([1]ข้อมูลทั้งหมด!$B$2:$B$7721,D237,[1]ข้อมูลทั้งหมด!$AE$2:$AE$7721),SUMIF([1]ข้อมูลทั้งหมด!$B$2:$B$7721,D237,[1]ข้อมูลทั้งหมด!$AG$2:$AG$7721))=0,"-",SUM(SUMIF([1]ข้อมูลทั้งหมด!$B$2:$B$7721,D237,[1]ข้อมูลทั้งหมด!$AE$2:$AE$7721),SUMIF([1]ข้อมูลทั้งหมด!$B$2:$B$7721,D237,[1]ข้อมูลทั้งหมด!$AG$2:$AG$7721)))</f>
        <v>#VALUE!</v>
      </c>
      <c r="Q237" s="13" t="e">
        <f>IF(SUM(SUMIF([1]ข้อมูลทั้งหมด!$B$2:$B$7721,D237,[1]ข้อมูลทั้งหมด!$AF$2:$AF$7721),SUMIF([1]ข้อมูลทั้งหมด!$B$2:$B$7721,D237,[1]ข้อมูลทั้งหมด!$AH$2:$AH$7721))=0,"-",SUM(SUMIF([1]ข้อมูลทั้งหมด!$B$2:$B$7721,D237,[1]ข้อมูลทั้งหมด!$AF$2:$AF$7721),SUMIF([1]ข้อมูลทั้งหมด!$B$2:$B$7721,D237,[1]ข้อมูลทั้งหมด!$AH$2:$AH$7721)))</f>
        <v>#VALUE!</v>
      </c>
      <c r="R237" s="12" t="e">
        <f>IF(SUM(SUMIF([1]ข้อมูลทั้งหมด!$B$2:$B$7721,D237,[1]ข้อมูลทั้งหมด!$BU$2:$BU$7721),SUMIF([1]ข้อมูลทั้งหมด!$B$2:$B$7721,D237,[1]ข้อมูลทั้งหมด!$BV$2:$BV$7721))=0,"-",SUM(SUMIF([1]ข้อมูลทั้งหมด!$B$2:$B$7721,D237,[1]ข้อมูลทั้งหมด!$BU$2:$BU$7721),SUMIF([1]ข้อมูลทั้งหมด!$B$2:$B$7721,D237,[1]ข้อมูลทั้งหมด!$BV$2:$BV$7721)))</f>
        <v>#VALUE!</v>
      </c>
      <c r="S237" s="14" t="e">
        <f>IF(SUMIF([1]ข้อมูลทั้งหมด!$B$2:$B$7721,D237,[1]ข้อมูลทั้งหมด!$BX$2:$BX$7721)=0,"-",SUMIF([1]ข้อมูลทั้งหมด!$B$2:$B$7721,D237,[1]ข้อมูลทั้งหมด!$BX$2:$BX$7721))</f>
        <v>#VALUE!</v>
      </c>
      <c r="T237" s="8" t="e">
        <f>IF(SUMIF([1]ข้อมูลทั้งหมด!$B$2:$B$7721,D237,[1]ข้อมูลทั้งหมด!$CV$2:$CV$7721)=0,"-",SUMIF([1]ข้อมูลทั้งหมด!$B$2:$B$7721,D237,[1]ข้อมูลทั้งหมด!$CV$2:$CV$7721))</f>
        <v>#VALUE!</v>
      </c>
      <c r="U237" s="13" t="e">
        <f>IF(SUMIF([1]ข้อมูลทั้งหมด!$B$2:$B$7721,D237,[1]ข้อมูลทั้งหมด!$CW$2:$CW$7721)=0,"-",SUMIF([1]ข้อมูลทั้งหมด!$B$2:$B$7721,D237,[1]ข้อมูลทั้งหมด!$CW$2:$CW$7721))</f>
        <v>#VALUE!</v>
      </c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389"/>
      <c r="AM237" s="20"/>
      <c r="AN237" s="21"/>
      <c r="AO237" s="393"/>
      <c r="AP237" s="22"/>
      <c r="AQ237" s="22"/>
      <c r="AR237" s="22"/>
      <c r="AS237" s="394"/>
    </row>
    <row r="238" spans="1:45" s="60" customFormat="1" ht="21" hidden="1" x14ac:dyDescent="0.35">
      <c r="A238" s="524">
        <v>219</v>
      </c>
      <c r="B238" s="9">
        <v>24</v>
      </c>
      <c r="C238" s="396" t="s">
        <v>450</v>
      </c>
      <c r="D238" s="395" t="s">
        <v>450</v>
      </c>
      <c r="E238" s="8" t="e">
        <f>COUNTIFS([1]ข้อมูลทั้งหมด!$B$2:$B$7721,D238,[1]ข้อมูลทั้งหมด!$P$2:$P$7721,1)</f>
        <v>#VALUE!</v>
      </c>
      <c r="F238" s="8" t="e">
        <f>COUNTIFS([1]ข้อมูลทั้งหมด!$B$2:$B$7721,D238,[1]ข้อมูลทั้งหมด!$S$2:$S$7721,1)</f>
        <v>#VALUE!</v>
      </c>
      <c r="G238" s="8" t="e">
        <f>COUNTIFS([1]ข้อมูลทั้งหมด!$B$2:$B$7721,D238,[1]ข้อมูลทั้งหมด!$V$2:$V$7721,1)</f>
        <v>#VALUE!</v>
      </c>
      <c r="H238" s="11" t="e">
        <f t="shared" si="4"/>
        <v>#VALUE!</v>
      </c>
      <c r="I238" s="8" t="e">
        <f>SUMIFS([1]ข้อมูลทั้งหมด!$O$2:$O$7721,[1]ข้อมูลทั้งหมด!$B$2:$B$7721,D238)</f>
        <v>#VALUE!</v>
      </c>
      <c r="J238" s="8" t="e">
        <f>SUMIF([1]ข้อมูลทั้งหมด!$B$2:$B$7721,D238,[1]ข้อมูลทั้งหมด!$AN$2:$AN$7721)+(((((SUMIF([1]ข้อมูลทั้งหมด!$B$2:$B$7721,D238,[1]ข้อมูลทั้งหมด!$AO$2:$AO$7721)+((SUMIF([1]ข้อมูลทั้งหมด!$B$2:$B$7721,D238,[1]ข้อมูลทั้งหมด!$AP$2:$AP$7721)-MOD(SUMIF([1]ข้อมูลทั้งหมด!$B$2:$B$7721,D238,[1]ข้อมูลทั้งหมด!$AP$2:$AP$7721),100))/100)-K238)/4))))</f>
        <v>#VALUE!</v>
      </c>
      <c r="K238" s="8" t="e">
        <f>MOD(SUMIF([1]ข้อมูลทั้งหมด!$B$2:$B$7721,D238,[1]ข้อมูลทั้งหมด!$AO$2:$AO$7721)+((SUMIF([1]ข้อมูลทั้งหมด!$B$2:$B$7721,D238,[1]ข้อมูลทั้งหมด!$AP$2:$AP$7721)-MOD(SUMIF([1]ข้อมูลทั้งหมด!$B$2:$B$7721,D238,[1]ข้อมูลทั้งหมด!$AP$2:$AP$7721),100))/100),4)</f>
        <v>#VALUE!</v>
      </c>
      <c r="L238" s="8" t="e">
        <f>MOD(SUMIF([1]ข้อมูลทั้งหมด!$B$2:$B$7721,D238,[1]ข้อมูลทั้งหมด!$AP$2:$AP$7721),100)</f>
        <v>#VALUE!</v>
      </c>
      <c r="M238" s="12" t="e">
        <f>IF(SUM(SUMIF([1]ข้อมูลทั้งหมด!$B$2:$B$7721,D238,[1]ข้อมูลทั้งหมด!$BU$2:$BU$7721))=0,"-",SUM(SUMIF([1]ข้อมูลทั้งหมด!$B$2:$B$7721,D238,[1]ข้อมูลทั้งหมด!$BU$2:$BU$7721)))</f>
        <v>#VALUE!</v>
      </c>
      <c r="N238" s="8" t="e">
        <f>IF(SUM(SUMIF([1]ข้อมูลทั้งหมด!$B$2:$B$7721,D238,[1]ข้อมูลทั้งหมด!$AA$2:$AA$7721),SUMIF([1]ข้อมูลทั้งหมด!$B$2:$B$7721,D238,[1]ข้อมูลทั้งหมด!$AC$2:$AC$7721))=0,"-",SUM(SUMIF([1]ข้อมูลทั้งหมด!$B$2:$B$7721,D238,[1]ข้อมูลทั้งหมด!$AA$2:$AA$7721),SUMIF([1]ข้อมูลทั้งหมด!$B$2:$B$7721,D238,[1]ข้อมูลทั้งหมด!$AC$2:$AC$7721)))</f>
        <v>#VALUE!</v>
      </c>
      <c r="O238" s="13" t="e">
        <f>IF(SUM(SUMIF([1]ข้อมูลทั้งหมด!$B$2:$B$7721,D238,[1]ข้อมูลทั้งหมด!$AB$2:$AB$7721),SUMIF([1]ข้อมูลทั้งหมด!$B$2:$B$7721,D238,[1]ข้อมูลทั้งหมด!$AD$2:$AD$7721))=0,"-",SUM(SUMIF([1]ข้อมูลทั้งหมด!$B$2:$B$7721,D238,[1]ข้อมูลทั้งหมด!$AB$2:$AB$7721),SUMIF([1]ข้อมูลทั้งหมด!$B$2:$B$7721,D238,[1]ข้อมูลทั้งหมด!$AD$2:$AD$7721)))</f>
        <v>#VALUE!</v>
      </c>
      <c r="P238" s="8" t="e">
        <f>IF(SUM(SUMIF([1]ข้อมูลทั้งหมด!$B$2:$B$7721,D238,[1]ข้อมูลทั้งหมด!$AE$2:$AE$7721),SUMIF([1]ข้อมูลทั้งหมด!$B$2:$B$7721,D238,[1]ข้อมูลทั้งหมด!$AG$2:$AG$7721))=0,"-",SUM(SUMIF([1]ข้อมูลทั้งหมด!$B$2:$B$7721,D238,[1]ข้อมูลทั้งหมด!$AE$2:$AE$7721),SUMIF([1]ข้อมูลทั้งหมด!$B$2:$B$7721,D238,[1]ข้อมูลทั้งหมด!$AG$2:$AG$7721)))</f>
        <v>#VALUE!</v>
      </c>
      <c r="Q238" s="13" t="e">
        <f>IF(SUM(SUMIF([1]ข้อมูลทั้งหมด!$B$2:$B$7721,D238,[1]ข้อมูลทั้งหมด!$AF$2:$AF$7721),SUMIF([1]ข้อมูลทั้งหมด!$B$2:$B$7721,D238,[1]ข้อมูลทั้งหมด!$AH$2:$AH$7721))=0,"-",SUM(SUMIF([1]ข้อมูลทั้งหมด!$B$2:$B$7721,D238,[1]ข้อมูลทั้งหมด!$AF$2:$AF$7721),SUMIF([1]ข้อมูลทั้งหมด!$B$2:$B$7721,D238,[1]ข้อมูลทั้งหมด!$AH$2:$AH$7721)))</f>
        <v>#VALUE!</v>
      </c>
      <c r="R238" s="12" t="e">
        <f>IF(SUM(SUMIF([1]ข้อมูลทั้งหมด!$B$2:$B$7721,D238,[1]ข้อมูลทั้งหมด!$BU$2:$BU$7721),SUMIF([1]ข้อมูลทั้งหมด!$B$2:$B$7721,D238,[1]ข้อมูลทั้งหมด!$BV$2:$BV$7721))=0,"-",SUM(SUMIF([1]ข้อมูลทั้งหมด!$B$2:$B$7721,D238,[1]ข้อมูลทั้งหมด!$BU$2:$BU$7721),SUMIF([1]ข้อมูลทั้งหมด!$B$2:$B$7721,D238,[1]ข้อมูลทั้งหมด!$BV$2:$BV$7721)))</f>
        <v>#VALUE!</v>
      </c>
      <c r="S238" s="14" t="e">
        <f>IF(SUMIF([1]ข้อมูลทั้งหมด!$B$2:$B$7721,D238,[1]ข้อมูลทั้งหมด!$BX$2:$BX$7721)=0,"-",SUMIF([1]ข้อมูลทั้งหมด!$B$2:$B$7721,D238,[1]ข้อมูลทั้งหมด!$BX$2:$BX$7721))</f>
        <v>#VALUE!</v>
      </c>
      <c r="T238" s="8" t="e">
        <f>IF(SUMIF([1]ข้อมูลทั้งหมด!$B$2:$B$7721,D238,[1]ข้อมูลทั้งหมด!$CV$2:$CV$7721)=0,"-",SUMIF([1]ข้อมูลทั้งหมด!$B$2:$B$7721,D238,[1]ข้อมูลทั้งหมด!$CV$2:$CV$7721))</f>
        <v>#VALUE!</v>
      </c>
      <c r="U238" s="13" t="e">
        <f>IF(SUMIF([1]ข้อมูลทั้งหมด!$B$2:$B$7721,D238,[1]ข้อมูลทั้งหมด!$CW$2:$CW$7721)=0,"-",SUMIF([1]ข้อมูลทั้งหมด!$B$2:$B$7721,D238,[1]ข้อมูลทั้งหมด!$CW$2:$CW$7721))</f>
        <v>#VALUE!</v>
      </c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389"/>
      <c r="AM238" s="20"/>
      <c r="AN238" s="21"/>
      <c r="AO238" s="393"/>
      <c r="AP238" s="22"/>
      <c r="AQ238" s="22"/>
      <c r="AR238" s="22"/>
      <c r="AS238" s="394"/>
    </row>
    <row r="239" spans="1:45" s="60" customFormat="1" ht="21" hidden="1" x14ac:dyDescent="0.35">
      <c r="A239" s="524">
        <v>220</v>
      </c>
      <c r="B239" s="9">
        <v>26</v>
      </c>
      <c r="C239" s="396" t="s">
        <v>451</v>
      </c>
      <c r="D239" s="395" t="s">
        <v>451</v>
      </c>
      <c r="E239" s="8" t="e">
        <f>COUNTIFS([1]ข้อมูลทั้งหมด!$B$2:$B$7721,D239,[1]ข้อมูลทั้งหมด!$P$2:$P$7721,1)</f>
        <v>#VALUE!</v>
      </c>
      <c r="F239" s="8" t="e">
        <f>COUNTIFS([1]ข้อมูลทั้งหมด!$B$2:$B$7721,D239,[1]ข้อมูลทั้งหมด!$S$2:$S$7721,1)</f>
        <v>#VALUE!</v>
      </c>
      <c r="G239" s="8" t="e">
        <f>COUNTIFS([1]ข้อมูลทั้งหมด!$B$2:$B$7721,D239,[1]ข้อมูลทั้งหมด!$V$2:$V$7721,1)</f>
        <v>#VALUE!</v>
      </c>
      <c r="H239" s="11" t="e">
        <f t="shared" si="4"/>
        <v>#VALUE!</v>
      </c>
      <c r="I239" s="8" t="e">
        <f>SUMIFS([1]ข้อมูลทั้งหมด!$O$2:$O$7721,[1]ข้อมูลทั้งหมด!$B$2:$B$7721,D239)</f>
        <v>#VALUE!</v>
      </c>
      <c r="J239" s="8" t="e">
        <f>SUMIF([1]ข้อมูลทั้งหมด!$B$2:$B$7721,D239,[1]ข้อมูลทั้งหมด!$AN$2:$AN$7721)+(((((SUMIF([1]ข้อมูลทั้งหมด!$B$2:$B$7721,D239,[1]ข้อมูลทั้งหมด!$AO$2:$AO$7721)+((SUMIF([1]ข้อมูลทั้งหมด!$B$2:$B$7721,D239,[1]ข้อมูลทั้งหมด!$AP$2:$AP$7721)-MOD(SUMIF([1]ข้อมูลทั้งหมด!$B$2:$B$7721,D239,[1]ข้อมูลทั้งหมด!$AP$2:$AP$7721),100))/100)-K239)/4))))</f>
        <v>#VALUE!</v>
      </c>
      <c r="K239" s="8" t="e">
        <f>MOD(SUMIF([1]ข้อมูลทั้งหมด!$B$2:$B$7721,D239,[1]ข้อมูลทั้งหมด!$AO$2:$AO$7721)+((SUMIF([1]ข้อมูลทั้งหมด!$B$2:$B$7721,D239,[1]ข้อมูลทั้งหมด!$AP$2:$AP$7721)-MOD(SUMIF([1]ข้อมูลทั้งหมด!$B$2:$B$7721,D239,[1]ข้อมูลทั้งหมด!$AP$2:$AP$7721),100))/100),4)</f>
        <v>#VALUE!</v>
      </c>
      <c r="L239" s="8" t="e">
        <f>MOD(SUMIF([1]ข้อมูลทั้งหมด!$B$2:$B$7721,D239,[1]ข้อมูลทั้งหมด!$AP$2:$AP$7721),100)</f>
        <v>#VALUE!</v>
      </c>
      <c r="M239" s="12" t="e">
        <f>IF(SUM(SUMIF([1]ข้อมูลทั้งหมด!$B$2:$B$7721,D239,[1]ข้อมูลทั้งหมด!$BU$2:$BU$7721))=0,"-",SUM(SUMIF([1]ข้อมูลทั้งหมด!$B$2:$B$7721,D239,[1]ข้อมูลทั้งหมด!$BU$2:$BU$7721)))</f>
        <v>#VALUE!</v>
      </c>
      <c r="N239" s="8" t="e">
        <f>IF(SUM(SUMIF([1]ข้อมูลทั้งหมด!$B$2:$B$7721,D239,[1]ข้อมูลทั้งหมด!$AA$2:$AA$7721),SUMIF([1]ข้อมูลทั้งหมด!$B$2:$B$7721,D239,[1]ข้อมูลทั้งหมด!$AC$2:$AC$7721))=0,"-",SUM(SUMIF([1]ข้อมูลทั้งหมด!$B$2:$B$7721,D239,[1]ข้อมูลทั้งหมด!$AA$2:$AA$7721),SUMIF([1]ข้อมูลทั้งหมด!$B$2:$B$7721,D239,[1]ข้อมูลทั้งหมด!$AC$2:$AC$7721)))</f>
        <v>#VALUE!</v>
      </c>
      <c r="O239" s="13" t="e">
        <f>IF(SUM(SUMIF([1]ข้อมูลทั้งหมด!$B$2:$B$7721,D239,[1]ข้อมูลทั้งหมด!$AB$2:$AB$7721),SUMIF([1]ข้อมูลทั้งหมด!$B$2:$B$7721,D239,[1]ข้อมูลทั้งหมด!$AD$2:$AD$7721))=0,"-",SUM(SUMIF([1]ข้อมูลทั้งหมด!$B$2:$B$7721,D239,[1]ข้อมูลทั้งหมด!$AB$2:$AB$7721),SUMIF([1]ข้อมูลทั้งหมด!$B$2:$B$7721,D239,[1]ข้อมูลทั้งหมด!$AD$2:$AD$7721)))</f>
        <v>#VALUE!</v>
      </c>
      <c r="P239" s="8" t="e">
        <f>IF(SUM(SUMIF([1]ข้อมูลทั้งหมด!$B$2:$B$7721,D239,[1]ข้อมูลทั้งหมด!$AE$2:$AE$7721),SUMIF([1]ข้อมูลทั้งหมด!$B$2:$B$7721,D239,[1]ข้อมูลทั้งหมด!$AG$2:$AG$7721))=0,"-",SUM(SUMIF([1]ข้อมูลทั้งหมด!$B$2:$B$7721,D239,[1]ข้อมูลทั้งหมด!$AE$2:$AE$7721),SUMIF([1]ข้อมูลทั้งหมด!$B$2:$B$7721,D239,[1]ข้อมูลทั้งหมด!$AG$2:$AG$7721)))</f>
        <v>#VALUE!</v>
      </c>
      <c r="Q239" s="13" t="e">
        <f>IF(SUM(SUMIF([1]ข้อมูลทั้งหมด!$B$2:$B$7721,D239,[1]ข้อมูลทั้งหมด!$AF$2:$AF$7721),SUMIF([1]ข้อมูลทั้งหมด!$B$2:$B$7721,D239,[1]ข้อมูลทั้งหมด!$AH$2:$AH$7721))=0,"-",SUM(SUMIF([1]ข้อมูลทั้งหมด!$B$2:$B$7721,D239,[1]ข้อมูลทั้งหมด!$AF$2:$AF$7721),SUMIF([1]ข้อมูลทั้งหมด!$B$2:$B$7721,D239,[1]ข้อมูลทั้งหมด!$AH$2:$AH$7721)))</f>
        <v>#VALUE!</v>
      </c>
      <c r="R239" s="12" t="e">
        <f>IF(SUM(SUMIF([1]ข้อมูลทั้งหมด!$B$2:$B$7721,D239,[1]ข้อมูลทั้งหมด!$BU$2:$BU$7721),SUMIF([1]ข้อมูลทั้งหมด!$B$2:$B$7721,D239,[1]ข้อมูลทั้งหมด!$BV$2:$BV$7721))=0,"-",SUM(SUMIF([1]ข้อมูลทั้งหมด!$B$2:$B$7721,D239,[1]ข้อมูลทั้งหมด!$BU$2:$BU$7721),SUMIF([1]ข้อมูลทั้งหมด!$B$2:$B$7721,D239,[1]ข้อมูลทั้งหมด!$BV$2:$BV$7721)))</f>
        <v>#VALUE!</v>
      </c>
      <c r="S239" s="14" t="e">
        <f>IF(SUMIF([1]ข้อมูลทั้งหมด!$B$2:$B$7721,D239,[1]ข้อมูลทั้งหมด!$BX$2:$BX$7721)=0,"-",SUMIF([1]ข้อมูลทั้งหมด!$B$2:$B$7721,D239,[1]ข้อมูลทั้งหมด!$BX$2:$BX$7721))</f>
        <v>#VALUE!</v>
      </c>
      <c r="T239" s="8" t="e">
        <f>IF(SUMIF([1]ข้อมูลทั้งหมด!$B$2:$B$7721,D239,[1]ข้อมูลทั้งหมด!$CV$2:$CV$7721)=0,"-",SUMIF([1]ข้อมูลทั้งหมด!$B$2:$B$7721,D239,[1]ข้อมูลทั้งหมด!$CV$2:$CV$7721))</f>
        <v>#VALUE!</v>
      </c>
      <c r="U239" s="13" t="e">
        <f>IF(SUMIF([1]ข้อมูลทั้งหมด!$B$2:$B$7721,D239,[1]ข้อมูลทั้งหมด!$CW$2:$CW$7721)=0,"-",SUMIF([1]ข้อมูลทั้งหมด!$B$2:$B$7721,D239,[1]ข้อมูลทั้งหมด!$CW$2:$CW$7721))</f>
        <v>#VALUE!</v>
      </c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389"/>
      <c r="AM239" s="20"/>
      <c r="AN239" s="21"/>
      <c r="AO239" s="393"/>
      <c r="AP239" s="22"/>
      <c r="AQ239" s="22"/>
      <c r="AR239" s="22"/>
      <c r="AS239" s="394"/>
    </row>
    <row r="240" spans="1:45" s="60" customFormat="1" ht="21" hidden="1" x14ac:dyDescent="0.35">
      <c r="A240" s="524">
        <v>221</v>
      </c>
      <c r="B240" s="9">
        <v>28</v>
      </c>
      <c r="C240" s="396" t="s">
        <v>452</v>
      </c>
      <c r="D240" s="395" t="s">
        <v>452</v>
      </c>
      <c r="E240" s="8" t="e">
        <f>COUNTIFS([1]ข้อมูลทั้งหมด!$B$2:$B$7721,D240,[1]ข้อมูลทั้งหมด!$P$2:$P$7721,1)</f>
        <v>#VALUE!</v>
      </c>
      <c r="F240" s="8" t="e">
        <f>COUNTIFS([1]ข้อมูลทั้งหมด!$B$2:$B$7721,D240,[1]ข้อมูลทั้งหมด!$S$2:$S$7721,1)</f>
        <v>#VALUE!</v>
      </c>
      <c r="G240" s="8" t="e">
        <f>COUNTIFS([1]ข้อมูลทั้งหมด!$B$2:$B$7721,D240,[1]ข้อมูลทั้งหมด!$V$2:$V$7721,1)</f>
        <v>#VALUE!</v>
      </c>
      <c r="H240" s="11" t="e">
        <f t="shared" si="4"/>
        <v>#VALUE!</v>
      </c>
      <c r="I240" s="8" t="e">
        <f>SUMIFS([1]ข้อมูลทั้งหมด!$O$2:$O$7721,[1]ข้อมูลทั้งหมด!$B$2:$B$7721,D240)</f>
        <v>#VALUE!</v>
      </c>
      <c r="J240" s="8" t="e">
        <f>SUMIF([1]ข้อมูลทั้งหมด!$B$2:$B$7721,D240,[1]ข้อมูลทั้งหมด!$AN$2:$AN$7721)+(((((SUMIF([1]ข้อมูลทั้งหมด!$B$2:$B$7721,D240,[1]ข้อมูลทั้งหมด!$AO$2:$AO$7721)+((SUMIF([1]ข้อมูลทั้งหมด!$B$2:$B$7721,D240,[1]ข้อมูลทั้งหมด!$AP$2:$AP$7721)-MOD(SUMIF([1]ข้อมูลทั้งหมด!$B$2:$B$7721,D240,[1]ข้อมูลทั้งหมด!$AP$2:$AP$7721),100))/100)-K240)/4))))</f>
        <v>#VALUE!</v>
      </c>
      <c r="K240" s="8" t="e">
        <f>MOD(SUMIF([1]ข้อมูลทั้งหมด!$B$2:$B$7721,D240,[1]ข้อมูลทั้งหมด!$AO$2:$AO$7721)+((SUMIF([1]ข้อมูลทั้งหมด!$B$2:$B$7721,D240,[1]ข้อมูลทั้งหมด!$AP$2:$AP$7721)-MOD(SUMIF([1]ข้อมูลทั้งหมด!$B$2:$B$7721,D240,[1]ข้อมูลทั้งหมด!$AP$2:$AP$7721),100))/100),4)</f>
        <v>#VALUE!</v>
      </c>
      <c r="L240" s="8" t="e">
        <f>MOD(SUMIF([1]ข้อมูลทั้งหมด!$B$2:$B$7721,D240,[1]ข้อมูลทั้งหมด!$AP$2:$AP$7721),100)</f>
        <v>#VALUE!</v>
      </c>
      <c r="M240" s="12" t="e">
        <f>IF(SUM(SUMIF([1]ข้อมูลทั้งหมด!$B$2:$B$7721,D240,[1]ข้อมูลทั้งหมด!$BU$2:$BU$7721))=0,"-",SUM(SUMIF([1]ข้อมูลทั้งหมด!$B$2:$B$7721,D240,[1]ข้อมูลทั้งหมด!$BU$2:$BU$7721)))</f>
        <v>#VALUE!</v>
      </c>
      <c r="N240" s="8" t="e">
        <f>IF(SUM(SUMIF([1]ข้อมูลทั้งหมด!$B$2:$B$7721,D240,[1]ข้อมูลทั้งหมด!$AA$2:$AA$7721),SUMIF([1]ข้อมูลทั้งหมด!$B$2:$B$7721,D240,[1]ข้อมูลทั้งหมด!$AC$2:$AC$7721))=0,"-",SUM(SUMIF([1]ข้อมูลทั้งหมด!$B$2:$B$7721,D240,[1]ข้อมูลทั้งหมด!$AA$2:$AA$7721),SUMIF([1]ข้อมูลทั้งหมด!$B$2:$B$7721,D240,[1]ข้อมูลทั้งหมด!$AC$2:$AC$7721)))</f>
        <v>#VALUE!</v>
      </c>
      <c r="O240" s="13" t="e">
        <f>IF(SUM(SUMIF([1]ข้อมูลทั้งหมด!$B$2:$B$7721,D240,[1]ข้อมูลทั้งหมด!$AB$2:$AB$7721),SUMIF([1]ข้อมูลทั้งหมด!$B$2:$B$7721,D240,[1]ข้อมูลทั้งหมด!$AD$2:$AD$7721))=0,"-",SUM(SUMIF([1]ข้อมูลทั้งหมด!$B$2:$B$7721,D240,[1]ข้อมูลทั้งหมด!$AB$2:$AB$7721),SUMIF([1]ข้อมูลทั้งหมด!$B$2:$B$7721,D240,[1]ข้อมูลทั้งหมด!$AD$2:$AD$7721)))</f>
        <v>#VALUE!</v>
      </c>
      <c r="P240" s="8" t="e">
        <f>IF(SUM(SUMIF([1]ข้อมูลทั้งหมด!$B$2:$B$7721,D240,[1]ข้อมูลทั้งหมด!$AE$2:$AE$7721),SUMIF([1]ข้อมูลทั้งหมด!$B$2:$B$7721,D240,[1]ข้อมูลทั้งหมด!$AG$2:$AG$7721))=0,"-",SUM(SUMIF([1]ข้อมูลทั้งหมด!$B$2:$B$7721,D240,[1]ข้อมูลทั้งหมด!$AE$2:$AE$7721),SUMIF([1]ข้อมูลทั้งหมด!$B$2:$B$7721,D240,[1]ข้อมูลทั้งหมด!$AG$2:$AG$7721)))</f>
        <v>#VALUE!</v>
      </c>
      <c r="Q240" s="13" t="e">
        <f>IF(SUM(SUMIF([1]ข้อมูลทั้งหมด!$B$2:$B$7721,D240,[1]ข้อมูลทั้งหมด!$AF$2:$AF$7721),SUMIF([1]ข้อมูลทั้งหมด!$B$2:$B$7721,D240,[1]ข้อมูลทั้งหมด!$AH$2:$AH$7721))=0,"-",SUM(SUMIF([1]ข้อมูลทั้งหมด!$B$2:$B$7721,D240,[1]ข้อมูลทั้งหมด!$AF$2:$AF$7721),SUMIF([1]ข้อมูลทั้งหมด!$B$2:$B$7721,D240,[1]ข้อมูลทั้งหมด!$AH$2:$AH$7721)))</f>
        <v>#VALUE!</v>
      </c>
      <c r="R240" s="12" t="e">
        <f>IF(SUM(SUMIF([1]ข้อมูลทั้งหมด!$B$2:$B$7721,D240,[1]ข้อมูลทั้งหมด!$BU$2:$BU$7721),SUMIF([1]ข้อมูลทั้งหมด!$B$2:$B$7721,D240,[1]ข้อมูลทั้งหมด!$BV$2:$BV$7721))=0,"-",SUM(SUMIF([1]ข้อมูลทั้งหมด!$B$2:$B$7721,D240,[1]ข้อมูลทั้งหมด!$BU$2:$BU$7721),SUMIF([1]ข้อมูลทั้งหมด!$B$2:$B$7721,D240,[1]ข้อมูลทั้งหมด!$BV$2:$BV$7721)))</f>
        <v>#VALUE!</v>
      </c>
      <c r="S240" s="14" t="e">
        <f>IF(SUMIF([1]ข้อมูลทั้งหมด!$B$2:$B$7721,D240,[1]ข้อมูลทั้งหมด!$BX$2:$BX$7721)=0,"-",SUMIF([1]ข้อมูลทั้งหมด!$B$2:$B$7721,D240,[1]ข้อมูลทั้งหมด!$BX$2:$BX$7721))</f>
        <v>#VALUE!</v>
      </c>
      <c r="T240" s="8" t="e">
        <f>IF(SUMIF([1]ข้อมูลทั้งหมด!$B$2:$B$7721,D240,[1]ข้อมูลทั้งหมด!$CV$2:$CV$7721)=0,"-",SUMIF([1]ข้อมูลทั้งหมด!$B$2:$B$7721,D240,[1]ข้อมูลทั้งหมด!$CV$2:$CV$7721))</f>
        <v>#VALUE!</v>
      </c>
      <c r="U240" s="13" t="e">
        <f>IF(SUMIF([1]ข้อมูลทั้งหมด!$B$2:$B$7721,D240,[1]ข้อมูลทั้งหมด!$CW$2:$CW$7721)=0,"-",SUMIF([1]ข้อมูลทั้งหมด!$B$2:$B$7721,D240,[1]ข้อมูลทั้งหมด!$CW$2:$CW$7721))</f>
        <v>#VALUE!</v>
      </c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389"/>
      <c r="AM240" s="20"/>
      <c r="AN240" s="21"/>
      <c r="AO240" s="393"/>
      <c r="AP240" s="22"/>
      <c r="AQ240" s="22"/>
      <c r="AR240" s="22"/>
      <c r="AS240" s="394"/>
    </row>
    <row r="241" spans="1:45" s="60" customFormat="1" ht="21" hidden="1" x14ac:dyDescent="0.35">
      <c r="A241" s="524">
        <v>222</v>
      </c>
      <c r="B241" s="9">
        <v>29</v>
      </c>
      <c r="C241" s="396" t="s">
        <v>453</v>
      </c>
      <c r="D241" s="395" t="s">
        <v>453</v>
      </c>
      <c r="E241" s="8" t="e">
        <f>COUNTIFS([1]ข้อมูลทั้งหมด!$B$2:$B$7721,D241,[1]ข้อมูลทั้งหมด!$P$2:$P$7721,1)</f>
        <v>#VALUE!</v>
      </c>
      <c r="F241" s="8" t="e">
        <f>COUNTIFS([1]ข้อมูลทั้งหมด!$B$2:$B$7721,D241,[1]ข้อมูลทั้งหมด!$S$2:$S$7721,1)</f>
        <v>#VALUE!</v>
      </c>
      <c r="G241" s="8" t="e">
        <f>COUNTIFS([1]ข้อมูลทั้งหมด!$B$2:$B$7721,D241,[1]ข้อมูลทั้งหมด!$V$2:$V$7721,1)</f>
        <v>#VALUE!</v>
      </c>
      <c r="H241" s="11" t="e">
        <f t="shared" si="4"/>
        <v>#VALUE!</v>
      </c>
      <c r="I241" s="8" t="e">
        <f>SUMIFS([1]ข้อมูลทั้งหมด!$O$2:$O$7721,[1]ข้อมูลทั้งหมด!$B$2:$B$7721,D241)</f>
        <v>#VALUE!</v>
      </c>
      <c r="J241" s="8" t="e">
        <f>SUMIF([1]ข้อมูลทั้งหมด!$B$2:$B$7721,D241,[1]ข้อมูลทั้งหมด!$AN$2:$AN$7721)+(((((SUMIF([1]ข้อมูลทั้งหมด!$B$2:$B$7721,D241,[1]ข้อมูลทั้งหมด!$AO$2:$AO$7721)+((SUMIF([1]ข้อมูลทั้งหมด!$B$2:$B$7721,D241,[1]ข้อมูลทั้งหมด!$AP$2:$AP$7721)-MOD(SUMIF([1]ข้อมูลทั้งหมด!$B$2:$B$7721,D241,[1]ข้อมูลทั้งหมด!$AP$2:$AP$7721),100))/100)-K241)/4))))</f>
        <v>#VALUE!</v>
      </c>
      <c r="K241" s="8" t="e">
        <f>MOD(SUMIF([1]ข้อมูลทั้งหมด!$B$2:$B$7721,D241,[1]ข้อมูลทั้งหมด!$AO$2:$AO$7721)+((SUMIF([1]ข้อมูลทั้งหมด!$B$2:$B$7721,D241,[1]ข้อมูลทั้งหมด!$AP$2:$AP$7721)-MOD(SUMIF([1]ข้อมูลทั้งหมด!$B$2:$B$7721,D241,[1]ข้อมูลทั้งหมด!$AP$2:$AP$7721),100))/100),4)</f>
        <v>#VALUE!</v>
      </c>
      <c r="L241" s="8" t="e">
        <f>MOD(SUMIF([1]ข้อมูลทั้งหมด!$B$2:$B$7721,D241,[1]ข้อมูลทั้งหมด!$AP$2:$AP$7721),100)</f>
        <v>#VALUE!</v>
      </c>
      <c r="M241" s="12" t="e">
        <f>IF(SUM(SUMIF([1]ข้อมูลทั้งหมด!$B$2:$B$7721,D241,[1]ข้อมูลทั้งหมด!$BU$2:$BU$7721))=0,"-",SUM(SUMIF([1]ข้อมูลทั้งหมด!$B$2:$B$7721,D241,[1]ข้อมูลทั้งหมด!$BU$2:$BU$7721)))</f>
        <v>#VALUE!</v>
      </c>
      <c r="N241" s="8" t="e">
        <f>IF(SUM(SUMIF([1]ข้อมูลทั้งหมด!$B$2:$B$7721,D241,[1]ข้อมูลทั้งหมด!$AA$2:$AA$7721),SUMIF([1]ข้อมูลทั้งหมด!$B$2:$B$7721,D241,[1]ข้อมูลทั้งหมด!$AC$2:$AC$7721))=0,"-",SUM(SUMIF([1]ข้อมูลทั้งหมด!$B$2:$B$7721,D241,[1]ข้อมูลทั้งหมด!$AA$2:$AA$7721),SUMIF([1]ข้อมูลทั้งหมด!$B$2:$B$7721,D241,[1]ข้อมูลทั้งหมด!$AC$2:$AC$7721)))</f>
        <v>#VALUE!</v>
      </c>
      <c r="O241" s="13" t="e">
        <f>IF(SUM(SUMIF([1]ข้อมูลทั้งหมด!$B$2:$B$7721,D241,[1]ข้อมูลทั้งหมด!$AB$2:$AB$7721),SUMIF([1]ข้อมูลทั้งหมด!$B$2:$B$7721,D241,[1]ข้อมูลทั้งหมด!$AD$2:$AD$7721))=0,"-",SUM(SUMIF([1]ข้อมูลทั้งหมด!$B$2:$B$7721,D241,[1]ข้อมูลทั้งหมด!$AB$2:$AB$7721),SUMIF([1]ข้อมูลทั้งหมด!$B$2:$B$7721,D241,[1]ข้อมูลทั้งหมด!$AD$2:$AD$7721)))</f>
        <v>#VALUE!</v>
      </c>
      <c r="P241" s="8" t="e">
        <f>IF(SUM(SUMIF([1]ข้อมูลทั้งหมด!$B$2:$B$7721,D241,[1]ข้อมูลทั้งหมด!$AE$2:$AE$7721),SUMIF([1]ข้อมูลทั้งหมด!$B$2:$B$7721,D241,[1]ข้อมูลทั้งหมด!$AG$2:$AG$7721))=0,"-",SUM(SUMIF([1]ข้อมูลทั้งหมด!$B$2:$B$7721,D241,[1]ข้อมูลทั้งหมด!$AE$2:$AE$7721),SUMIF([1]ข้อมูลทั้งหมด!$B$2:$B$7721,D241,[1]ข้อมูลทั้งหมด!$AG$2:$AG$7721)))</f>
        <v>#VALUE!</v>
      </c>
      <c r="Q241" s="13" t="e">
        <f>IF(SUM(SUMIF([1]ข้อมูลทั้งหมด!$B$2:$B$7721,D241,[1]ข้อมูลทั้งหมด!$AF$2:$AF$7721),SUMIF([1]ข้อมูลทั้งหมด!$B$2:$B$7721,D241,[1]ข้อมูลทั้งหมด!$AH$2:$AH$7721))=0,"-",SUM(SUMIF([1]ข้อมูลทั้งหมด!$B$2:$B$7721,D241,[1]ข้อมูลทั้งหมด!$AF$2:$AF$7721),SUMIF([1]ข้อมูลทั้งหมด!$B$2:$B$7721,D241,[1]ข้อมูลทั้งหมด!$AH$2:$AH$7721)))</f>
        <v>#VALUE!</v>
      </c>
      <c r="R241" s="12" t="e">
        <f>IF(SUM(SUMIF([1]ข้อมูลทั้งหมด!$B$2:$B$7721,D241,[1]ข้อมูลทั้งหมด!$BU$2:$BU$7721),SUMIF([1]ข้อมูลทั้งหมด!$B$2:$B$7721,D241,[1]ข้อมูลทั้งหมด!$BV$2:$BV$7721))=0,"-",SUM(SUMIF([1]ข้อมูลทั้งหมด!$B$2:$B$7721,D241,[1]ข้อมูลทั้งหมด!$BU$2:$BU$7721),SUMIF([1]ข้อมูลทั้งหมด!$B$2:$B$7721,D241,[1]ข้อมูลทั้งหมด!$BV$2:$BV$7721)))</f>
        <v>#VALUE!</v>
      </c>
      <c r="S241" s="14" t="e">
        <f>IF(SUMIF([1]ข้อมูลทั้งหมด!$B$2:$B$7721,D241,[1]ข้อมูลทั้งหมด!$BX$2:$BX$7721)=0,"-",SUMIF([1]ข้อมูลทั้งหมด!$B$2:$B$7721,D241,[1]ข้อมูลทั้งหมด!$BX$2:$BX$7721))</f>
        <v>#VALUE!</v>
      </c>
      <c r="T241" s="8" t="e">
        <f>IF(SUMIF([1]ข้อมูลทั้งหมด!$B$2:$B$7721,D241,[1]ข้อมูลทั้งหมด!$CV$2:$CV$7721)=0,"-",SUMIF([1]ข้อมูลทั้งหมด!$B$2:$B$7721,D241,[1]ข้อมูลทั้งหมด!$CV$2:$CV$7721))</f>
        <v>#VALUE!</v>
      </c>
      <c r="U241" s="13" t="e">
        <f>IF(SUMIF([1]ข้อมูลทั้งหมด!$B$2:$B$7721,D241,[1]ข้อมูลทั้งหมด!$CW$2:$CW$7721)=0,"-",SUMIF([1]ข้อมูลทั้งหมด!$B$2:$B$7721,D241,[1]ข้อมูลทั้งหมด!$CW$2:$CW$7721))</f>
        <v>#VALUE!</v>
      </c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389"/>
      <c r="AM241" s="20"/>
      <c r="AN241" s="21"/>
      <c r="AO241" s="393"/>
      <c r="AP241" s="22"/>
      <c r="AQ241" s="22"/>
      <c r="AR241" s="22"/>
      <c r="AS241" s="394"/>
    </row>
    <row r="242" spans="1:45" s="60" customFormat="1" ht="21" hidden="1" x14ac:dyDescent="0.35">
      <c r="A242" s="524">
        <v>223</v>
      </c>
      <c r="B242" s="9">
        <v>30</v>
      </c>
      <c r="C242" s="396" t="s">
        <v>454</v>
      </c>
      <c r="D242" s="395" t="s">
        <v>454</v>
      </c>
      <c r="E242" s="8" t="e">
        <f>COUNTIFS([1]ข้อมูลทั้งหมด!$B$2:$B$7721,D242,[1]ข้อมูลทั้งหมด!$P$2:$P$7721,1)</f>
        <v>#VALUE!</v>
      </c>
      <c r="F242" s="8" t="e">
        <f>COUNTIFS([1]ข้อมูลทั้งหมด!$B$2:$B$7721,D242,[1]ข้อมูลทั้งหมด!$S$2:$S$7721,1)</f>
        <v>#VALUE!</v>
      </c>
      <c r="G242" s="8" t="e">
        <f>COUNTIFS([1]ข้อมูลทั้งหมด!$B$2:$B$7721,D242,[1]ข้อมูลทั้งหมด!$V$2:$V$7721,1)</f>
        <v>#VALUE!</v>
      </c>
      <c r="H242" s="11" t="e">
        <f t="shared" si="4"/>
        <v>#VALUE!</v>
      </c>
      <c r="I242" s="8" t="e">
        <f>SUMIFS([1]ข้อมูลทั้งหมด!$O$2:$O$7721,[1]ข้อมูลทั้งหมด!$B$2:$B$7721,D242)</f>
        <v>#VALUE!</v>
      </c>
      <c r="J242" s="8" t="e">
        <f>SUMIF([1]ข้อมูลทั้งหมด!$B$2:$B$7721,D242,[1]ข้อมูลทั้งหมด!$AN$2:$AN$7721)+(((((SUMIF([1]ข้อมูลทั้งหมด!$B$2:$B$7721,D242,[1]ข้อมูลทั้งหมด!$AO$2:$AO$7721)+((SUMIF([1]ข้อมูลทั้งหมด!$B$2:$B$7721,D242,[1]ข้อมูลทั้งหมด!$AP$2:$AP$7721)-MOD(SUMIF([1]ข้อมูลทั้งหมด!$B$2:$B$7721,D242,[1]ข้อมูลทั้งหมด!$AP$2:$AP$7721),100))/100)-K242)/4))))</f>
        <v>#VALUE!</v>
      </c>
      <c r="K242" s="8" t="e">
        <f>MOD(SUMIF([1]ข้อมูลทั้งหมด!$B$2:$B$7721,D242,[1]ข้อมูลทั้งหมด!$AO$2:$AO$7721)+((SUMIF([1]ข้อมูลทั้งหมด!$B$2:$B$7721,D242,[1]ข้อมูลทั้งหมด!$AP$2:$AP$7721)-MOD(SUMIF([1]ข้อมูลทั้งหมด!$B$2:$B$7721,D242,[1]ข้อมูลทั้งหมด!$AP$2:$AP$7721),100))/100),4)</f>
        <v>#VALUE!</v>
      </c>
      <c r="L242" s="8" t="e">
        <f>MOD(SUMIF([1]ข้อมูลทั้งหมด!$B$2:$B$7721,D242,[1]ข้อมูลทั้งหมด!$AP$2:$AP$7721),100)</f>
        <v>#VALUE!</v>
      </c>
      <c r="M242" s="12" t="e">
        <f>IF(SUM(SUMIF([1]ข้อมูลทั้งหมด!$B$2:$B$7721,D242,[1]ข้อมูลทั้งหมด!$BU$2:$BU$7721))=0,"-",SUM(SUMIF([1]ข้อมูลทั้งหมด!$B$2:$B$7721,D242,[1]ข้อมูลทั้งหมด!$BU$2:$BU$7721)))</f>
        <v>#VALUE!</v>
      </c>
      <c r="N242" s="8" t="e">
        <f>IF(SUM(SUMIF([1]ข้อมูลทั้งหมด!$B$2:$B$7721,D242,[1]ข้อมูลทั้งหมด!$AA$2:$AA$7721),SUMIF([1]ข้อมูลทั้งหมด!$B$2:$B$7721,D242,[1]ข้อมูลทั้งหมด!$AC$2:$AC$7721))=0,"-",SUM(SUMIF([1]ข้อมูลทั้งหมด!$B$2:$B$7721,D242,[1]ข้อมูลทั้งหมด!$AA$2:$AA$7721),SUMIF([1]ข้อมูลทั้งหมด!$B$2:$B$7721,D242,[1]ข้อมูลทั้งหมด!$AC$2:$AC$7721)))</f>
        <v>#VALUE!</v>
      </c>
      <c r="O242" s="13" t="e">
        <f>IF(SUM(SUMIF([1]ข้อมูลทั้งหมด!$B$2:$B$7721,D242,[1]ข้อมูลทั้งหมด!$AB$2:$AB$7721),SUMIF([1]ข้อมูลทั้งหมด!$B$2:$B$7721,D242,[1]ข้อมูลทั้งหมด!$AD$2:$AD$7721))=0,"-",SUM(SUMIF([1]ข้อมูลทั้งหมด!$B$2:$B$7721,D242,[1]ข้อมูลทั้งหมด!$AB$2:$AB$7721),SUMIF([1]ข้อมูลทั้งหมด!$B$2:$B$7721,D242,[1]ข้อมูลทั้งหมด!$AD$2:$AD$7721)))</f>
        <v>#VALUE!</v>
      </c>
      <c r="P242" s="8" t="e">
        <f>IF(SUM(SUMIF([1]ข้อมูลทั้งหมด!$B$2:$B$7721,D242,[1]ข้อมูลทั้งหมด!$AE$2:$AE$7721),SUMIF([1]ข้อมูลทั้งหมด!$B$2:$B$7721,D242,[1]ข้อมูลทั้งหมด!$AG$2:$AG$7721))=0,"-",SUM(SUMIF([1]ข้อมูลทั้งหมด!$B$2:$B$7721,D242,[1]ข้อมูลทั้งหมด!$AE$2:$AE$7721),SUMIF([1]ข้อมูลทั้งหมด!$B$2:$B$7721,D242,[1]ข้อมูลทั้งหมด!$AG$2:$AG$7721)))</f>
        <v>#VALUE!</v>
      </c>
      <c r="Q242" s="13" t="e">
        <f>IF(SUM(SUMIF([1]ข้อมูลทั้งหมด!$B$2:$B$7721,D242,[1]ข้อมูลทั้งหมด!$AF$2:$AF$7721),SUMIF([1]ข้อมูลทั้งหมด!$B$2:$B$7721,D242,[1]ข้อมูลทั้งหมด!$AH$2:$AH$7721))=0,"-",SUM(SUMIF([1]ข้อมูลทั้งหมด!$B$2:$B$7721,D242,[1]ข้อมูลทั้งหมด!$AF$2:$AF$7721),SUMIF([1]ข้อมูลทั้งหมด!$B$2:$B$7721,D242,[1]ข้อมูลทั้งหมด!$AH$2:$AH$7721)))</f>
        <v>#VALUE!</v>
      </c>
      <c r="R242" s="12" t="e">
        <f>IF(SUM(SUMIF([1]ข้อมูลทั้งหมด!$B$2:$B$7721,D242,[1]ข้อมูลทั้งหมด!$BU$2:$BU$7721),SUMIF([1]ข้อมูลทั้งหมด!$B$2:$B$7721,D242,[1]ข้อมูลทั้งหมด!$BV$2:$BV$7721))=0,"-",SUM(SUMIF([1]ข้อมูลทั้งหมด!$B$2:$B$7721,D242,[1]ข้อมูลทั้งหมด!$BU$2:$BU$7721),SUMIF([1]ข้อมูลทั้งหมด!$B$2:$B$7721,D242,[1]ข้อมูลทั้งหมด!$BV$2:$BV$7721)))</f>
        <v>#VALUE!</v>
      </c>
      <c r="S242" s="14" t="e">
        <f>IF(SUMIF([1]ข้อมูลทั้งหมด!$B$2:$B$7721,D242,[1]ข้อมูลทั้งหมด!$BX$2:$BX$7721)=0,"-",SUMIF([1]ข้อมูลทั้งหมด!$B$2:$B$7721,D242,[1]ข้อมูลทั้งหมด!$BX$2:$BX$7721))</f>
        <v>#VALUE!</v>
      </c>
      <c r="T242" s="8" t="e">
        <f>IF(SUMIF([1]ข้อมูลทั้งหมด!$B$2:$B$7721,D242,[1]ข้อมูลทั้งหมด!$CV$2:$CV$7721)=0,"-",SUMIF([1]ข้อมูลทั้งหมด!$B$2:$B$7721,D242,[1]ข้อมูลทั้งหมด!$CV$2:$CV$7721))</f>
        <v>#VALUE!</v>
      </c>
      <c r="U242" s="13" t="e">
        <f>IF(SUMIF([1]ข้อมูลทั้งหมด!$B$2:$B$7721,D242,[1]ข้อมูลทั้งหมด!$CW$2:$CW$7721)=0,"-",SUMIF([1]ข้อมูลทั้งหมด!$B$2:$B$7721,D242,[1]ข้อมูลทั้งหมด!$CW$2:$CW$7721))</f>
        <v>#VALUE!</v>
      </c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389"/>
      <c r="AM242" s="20"/>
      <c r="AN242" s="21"/>
      <c r="AO242" s="393"/>
      <c r="AP242" s="22"/>
      <c r="AQ242" s="22"/>
      <c r="AR242" s="22"/>
      <c r="AS242" s="394"/>
    </row>
    <row r="243" spans="1:45" s="60" customFormat="1" ht="21" hidden="1" x14ac:dyDescent="0.35">
      <c r="A243" s="524">
        <v>224</v>
      </c>
      <c r="B243" s="9">
        <v>31</v>
      </c>
      <c r="C243" s="396" t="s">
        <v>455</v>
      </c>
      <c r="D243" s="395" t="s">
        <v>455</v>
      </c>
      <c r="E243" s="8" t="e">
        <f>COUNTIFS([1]ข้อมูลทั้งหมด!$B$2:$B$7721,D243,[1]ข้อมูลทั้งหมด!$P$2:$P$7721,1)</f>
        <v>#VALUE!</v>
      </c>
      <c r="F243" s="8" t="e">
        <f>COUNTIFS([1]ข้อมูลทั้งหมด!$B$2:$B$7721,D243,[1]ข้อมูลทั้งหมด!$S$2:$S$7721,1)</f>
        <v>#VALUE!</v>
      </c>
      <c r="G243" s="8" t="e">
        <f>COUNTIFS([1]ข้อมูลทั้งหมด!$B$2:$B$7721,D243,[1]ข้อมูลทั้งหมด!$V$2:$V$7721,1)</f>
        <v>#VALUE!</v>
      </c>
      <c r="H243" s="11" t="e">
        <f t="shared" si="4"/>
        <v>#VALUE!</v>
      </c>
      <c r="I243" s="8" t="e">
        <f>SUMIFS([1]ข้อมูลทั้งหมด!$O$2:$O$7721,[1]ข้อมูลทั้งหมด!$B$2:$B$7721,D243)</f>
        <v>#VALUE!</v>
      </c>
      <c r="J243" s="8" t="e">
        <f>SUMIF([1]ข้อมูลทั้งหมด!$B$2:$B$7721,D243,[1]ข้อมูลทั้งหมด!$AN$2:$AN$7721)+(((((SUMIF([1]ข้อมูลทั้งหมด!$B$2:$B$7721,D243,[1]ข้อมูลทั้งหมด!$AO$2:$AO$7721)+((SUMIF([1]ข้อมูลทั้งหมด!$B$2:$B$7721,D243,[1]ข้อมูลทั้งหมด!$AP$2:$AP$7721)-MOD(SUMIF([1]ข้อมูลทั้งหมด!$B$2:$B$7721,D243,[1]ข้อมูลทั้งหมด!$AP$2:$AP$7721),100))/100)-K243)/4))))</f>
        <v>#VALUE!</v>
      </c>
      <c r="K243" s="8" t="e">
        <f>MOD(SUMIF([1]ข้อมูลทั้งหมด!$B$2:$B$7721,D243,[1]ข้อมูลทั้งหมด!$AO$2:$AO$7721)+((SUMIF([1]ข้อมูลทั้งหมด!$B$2:$B$7721,D243,[1]ข้อมูลทั้งหมด!$AP$2:$AP$7721)-MOD(SUMIF([1]ข้อมูลทั้งหมด!$B$2:$B$7721,D243,[1]ข้อมูลทั้งหมด!$AP$2:$AP$7721),100))/100),4)</f>
        <v>#VALUE!</v>
      </c>
      <c r="L243" s="8" t="e">
        <f>MOD(SUMIF([1]ข้อมูลทั้งหมด!$B$2:$B$7721,D243,[1]ข้อมูลทั้งหมด!$AP$2:$AP$7721),100)</f>
        <v>#VALUE!</v>
      </c>
      <c r="M243" s="12" t="e">
        <f>IF(SUM(SUMIF([1]ข้อมูลทั้งหมด!$B$2:$B$7721,D243,[1]ข้อมูลทั้งหมด!$BU$2:$BU$7721))=0,"-",SUM(SUMIF([1]ข้อมูลทั้งหมด!$B$2:$B$7721,D243,[1]ข้อมูลทั้งหมด!$BU$2:$BU$7721)))</f>
        <v>#VALUE!</v>
      </c>
      <c r="N243" s="8" t="e">
        <f>IF(SUM(SUMIF([1]ข้อมูลทั้งหมด!$B$2:$B$7721,D243,[1]ข้อมูลทั้งหมด!$AA$2:$AA$7721),SUMIF([1]ข้อมูลทั้งหมด!$B$2:$B$7721,D243,[1]ข้อมูลทั้งหมด!$AC$2:$AC$7721))=0,"-",SUM(SUMIF([1]ข้อมูลทั้งหมด!$B$2:$B$7721,D243,[1]ข้อมูลทั้งหมด!$AA$2:$AA$7721),SUMIF([1]ข้อมูลทั้งหมด!$B$2:$B$7721,D243,[1]ข้อมูลทั้งหมด!$AC$2:$AC$7721)))</f>
        <v>#VALUE!</v>
      </c>
      <c r="O243" s="13" t="e">
        <f>IF(SUM(SUMIF([1]ข้อมูลทั้งหมด!$B$2:$B$7721,D243,[1]ข้อมูลทั้งหมด!$AB$2:$AB$7721),SUMIF([1]ข้อมูลทั้งหมด!$B$2:$B$7721,D243,[1]ข้อมูลทั้งหมด!$AD$2:$AD$7721))=0,"-",SUM(SUMIF([1]ข้อมูลทั้งหมด!$B$2:$B$7721,D243,[1]ข้อมูลทั้งหมด!$AB$2:$AB$7721),SUMIF([1]ข้อมูลทั้งหมด!$B$2:$B$7721,D243,[1]ข้อมูลทั้งหมด!$AD$2:$AD$7721)))</f>
        <v>#VALUE!</v>
      </c>
      <c r="P243" s="8" t="e">
        <f>IF(SUM(SUMIF([1]ข้อมูลทั้งหมด!$B$2:$B$7721,D243,[1]ข้อมูลทั้งหมด!$AE$2:$AE$7721),SUMIF([1]ข้อมูลทั้งหมด!$B$2:$B$7721,D243,[1]ข้อมูลทั้งหมด!$AG$2:$AG$7721))=0,"-",SUM(SUMIF([1]ข้อมูลทั้งหมด!$B$2:$B$7721,D243,[1]ข้อมูลทั้งหมด!$AE$2:$AE$7721),SUMIF([1]ข้อมูลทั้งหมด!$B$2:$B$7721,D243,[1]ข้อมูลทั้งหมด!$AG$2:$AG$7721)))</f>
        <v>#VALUE!</v>
      </c>
      <c r="Q243" s="13" t="e">
        <f>IF(SUM(SUMIF([1]ข้อมูลทั้งหมด!$B$2:$B$7721,D243,[1]ข้อมูลทั้งหมด!$AF$2:$AF$7721),SUMIF([1]ข้อมูลทั้งหมด!$B$2:$B$7721,D243,[1]ข้อมูลทั้งหมด!$AH$2:$AH$7721))=0,"-",SUM(SUMIF([1]ข้อมูลทั้งหมด!$B$2:$B$7721,D243,[1]ข้อมูลทั้งหมด!$AF$2:$AF$7721),SUMIF([1]ข้อมูลทั้งหมด!$B$2:$B$7721,D243,[1]ข้อมูลทั้งหมด!$AH$2:$AH$7721)))</f>
        <v>#VALUE!</v>
      </c>
      <c r="R243" s="12" t="e">
        <f>IF(SUM(SUMIF([1]ข้อมูลทั้งหมด!$B$2:$B$7721,D243,[1]ข้อมูลทั้งหมด!$BU$2:$BU$7721),SUMIF([1]ข้อมูลทั้งหมด!$B$2:$B$7721,D243,[1]ข้อมูลทั้งหมด!$BV$2:$BV$7721))=0,"-",SUM(SUMIF([1]ข้อมูลทั้งหมด!$B$2:$B$7721,D243,[1]ข้อมูลทั้งหมด!$BU$2:$BU$7721),SUMIF([1]ข้อมูลทั้งหมด!$B$2:$B$7721,D243,[1]ข้อมูลทั้งหมด!$BV$2:$BV$7721)))</f>
        <v>#VALUE!</v>
      </c>
      <c r="S243" s="14" t="e">
        <f>IF(SUMIF([1]ข้อมูลทั้งหมด!$B$2:$B$7721,D243,[1]ข้อมูลทั้งหมด!$BX$2:$BX$7721)=0,"-",SUMIF([1]ข้อมูลทั้งหมด!$B$2:$B$7721,D243,[1]ข้อมูลทั้งหมด!$BX$2:$BX$7721))</f>
        <v>#VALUE!</v>
      </c>
      <c r="T243" s="8" t="e">
        <f>IF(SUMIF([1]ข้อมูลทั้งหมด!$B$2:$B$7721,D243,[1]ข้อมูลทั้งหมด!$CV$2:$CV$7721)=0,"-",SUMIF([1]ข้อมูลทั้งหมด!$B$2:$B$7721,D243,[1]ข้อมูลทั้งหมด!$CV$2:$CV$7721))</f>
        <v>#VALUE!</v>
      </c>
      <c r="U243" s="13" t="e">
        <f>IF(SUMIF([1]ข้อมูลทั้งหมด!$B$2:$B$7721,D243,[1]ข้อมูลทั้งหมด!$CW$2:$CW$7721)=0,"-",SUMIF([1]ข้อมูลทั้งหมด!$B$2:$B$7721,D243,[1]ข้อมูลทั้งหมด!$CW$2:$CW$7721))</f>
        <v>#VALUE!</v>
      </c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389"/>
      <c r="AM243" s="20"/>
      <c r="AN243" s="21"/>
      <c r="AO243" s="393"/>
      <c r="AP243" s="22"/>
      <c r="AQ243" s="22"/>
      <c r="AR243" s="22"/>
      <c r="AS243" s="394"/>
    </row>
    <row r="244" spans="1:45" s="60" customFormat="1" ht="21" hidden="1" x14ac:dyDescent="0.35">
      <c r="A244" s="524">
        <v>225</v>
      </c>
      <c r="B244" s="9">
        <v>32</v>
      </c>
      <c r="C244" s="396" t="s">
        <v>456</v>
      </c>
      <c r="D244" s="395" t="s">
        <v>456</v>
      </c>
      <c r="E244" s="8" t="e">
        <f>COUNTIFS([1]ข้อมูลทั้งหมด!$B$2:$B$7721,D244,[1]ข้อมูลทั้งหมด!$P$2:$P$7721,1)</f>
        <v>#VALUE!</v>
      </c>
      <c r="F244" s="8" t="e">
        <f>COUNTIFS([1]ข้อมูลทั้งหมด!$B$2:$B$7721,D244,[1]ข้อมูลทั้งหมด!$S$2:$S$7721,1)</f>
        <v>#VALUE!</v>
      </c>
      <c r="G244" s="8" t="e">
        <f>COUNTIFS([1]ข้อมูลทั้งหมด!$B$2:$B$7721,D244,[1]ข้อมูลทั้งหมด!$V$2:$V$7721,1)</f>
        <v>#VALUE!</v>
      </c>
      <c r="H244" s="11" t="e">
        <f t="shared" si="4"/>
        <v>#VALUE!</v>
      </c>
      <c r="I244" s="8" t="e">
        <f>SUMIFS([1]ข้อมูลทั้งหมด!$O$2:$O$7721,[1]ข้อมูลทั้งหมด!$B$2:$B$7721,D244)</f>
        <v>#VALUE!</v>
      </c>
      <c r="J244" s="8" t="e">
        <f>SUMIF([1]ข้อมูลทั้งหมด!$B$2:$B$7721,D244,[1]ข้อมูลทั้งหมด!$AN$2:$AN$7721)+(((((SUMIF([1]ข้อมูลทั้งหมด!$B$2:$B$7721,D244,[1]ข้อมูลทั้งหมด!$AO$2:$AO$7721)+((SUMIF([1]ข้อมูลทั้งหมด!$B$2:$B$7721,D244,[1]ข้อมูลทั้งหมด!$AP$2:$AP$7721)-MOD(SUMIF([1]ข้อมูลทั้งหมด!$B$2:$B$7721,D244,[1]ข้อมูลทั้งหมด!$AP$2:$AP$7721),100))/100)-K244)/4))))</f>
        <v>#VALUE!</v>
      </c>
      <c r="K244" s="8" t="e">
        <f>MOD(SUMIF([1]ข้อมูลทั้งหมด!$B$2:$B$7721,D244,[1]ข้อมูลทั้งหมด!$AO$2:$AO$7721)+((SUMIF([1]ข้อมูลทั้งหมด!$B$2:$B$7721,D244,[1]ข้อมูลทั้งหมด!$AP$2:$AP$7721)-MOD(SUMIF([1]ข้อมูลทั้งหมด!$B$2:$B$7721,D244,[1]ข้อมูลทั้งหมด!$AP$2:$AP$7721),100))/100),4)</f>
        <v>#VALUE!</v>
      </c>
      <c r="L244" s="8" t="e">
        <f>MOD(SUMIF([1]ข้อมูลทั้งหมด!$B$2:$B$7721,D244,[1]ข้อมูลทั้งหมด!$AP$2:$AP$7721),100)</f>
        <v>#VALUE!</v>
      </c>
      <c r="M244" s="12" t="e">
        <f>IF(SUM(SUMIF([1]ข้อมูลทั้งหมด!$B$2:$B$7721,D244,[1]ข้อมูลทั้งหมด!$BU$2:$BU$7721))=0,"-",SUM(SUMIF([1]ข้อมูลทั้งหมด!$B$2:$B$7721,D244,[1]ข้อมูลทั้งหมด!$BU$2:$BU$7721)))</f>
        <v>#VALUE!</v>
      </c>
      <c r="N244" s="8" t="e">
        <f>IF(SUM(SUMIF([1]ข้อมูลทั้งหมด!$B$2:$B$7721,D244,[1]ข้อมูลทั้งหมด!$AA$2:$AA$7721),SUMIF([1]ข้อมูลทั้งหมด!$B$2:$B$7721,D244,[1]ข้อมูลทั้งหมด!$AC$2:$AC$7721))=0,"-",SUM(SUMIF([1]ข้อมูลทั้งหมด!$B$2:$B$7721,D244,[1]ข้อมูลทั้งหมด!$AA$2:$AA$7721),SUMIF([1]ข้อมูลทั้งหมด!$B$2:$B$7721,D244,[1]ข้อมูลทั้งหมด!$AC$2:$AC$7721)))</f>
        <v>#VALUE!</v>
      </c>
      <c r="O244" s="13" t="e">
        <f>IF(SUM(SUMIF([1]ข้อมูลทั้งหมด!$B$2:$B$7721,D244,[1]ข้อมูลทั้งหมด!$AB$2:$AB$7721),SUMIF([1]ข้อมูลทั้งหมด!$B$2:$B$7721,D244,[1]ข้อมูลทั้งหมด!$AD$2:$AD$7721))=0,"-",SUM(SUMIF([1]ข้อมูลทั้งหมด!$B$2:$B$7721,D244,[1]ข้อมูลทั้งหมด!$AB$2:$AB$7721),SUMIF([1]ข้อมูลทั้งหมด!$B$2:$B$7721,D244,[1]ข้อมูลทั้งหมด!$AD$2:$AD$7721)))</f>
        <v>#VALUE!</v>
      </c>
      <c r="P244" s="8" t="e">
        <f>IF(SUM(SUMIF([1]ข้อมูลทั้งหมด!$B$2:$B$7721,D244,[1]ข้อมูลทั้งหมด!$AE$2:$AE$7721),SUMIF([1]ข้อมูลทั้งหมด!$B$2:$B$7721,D244,[1]ข้อมูลทั้งหมด!$AG$2:$AG$7721))=0,"-",SUM(SUMIF([1]ข้อมูลทั้งหมด!$B$2:$B$7721,D244,[1]ข้อมูลทั้งหมด!$AE$2:$AE$7721),SUMIF([1]ข้อมูลทั้งหมด!$B$2:$B$7721,D244,[1]ข้อมูลทั้งหมด!$AG$2:$AG$7721)))</f>
        <v>#VALUE!</v>
      </c>
      <c r="Q244" s="13" t="e">
        <f>IF(SUM(SUMIF([1]ข้อมูลทั้งหมด!$B$2:$B$7721,D244,[1]ข้อมูลทั้งหมด!$AF$2:$AF$7721),SUMIF([1]ข้อมูลทั้งหมด!$B$2:$B$7721,D244,[1]ข้อมูลทั้งหมด!$AH$2:$AH$7721))=0,"-",SUM(SUMIF([1]ข้อมูลทั้งหมด!$B$2:$B$7721,D244,[1]ข้อมูลทั้งหมด!$AF$2:$AF$7721),SUMIF([1]ข้อมูลทั้งหมด!$B$2:$B$7721,D244,[1]ข้อมูลทั้งหมด!$AH$2:$AH$7721)))</f>
        <v>#VALUE!</v>
      </c>
      <c r="R244" s="12" t="e">
        <f>IF(SUM(SUMIF([1]ข้อมูลทั้งหมด!$B$2:$B$7721,D244,[1]ข้อมูลทั้งหมด!$BU$2:$BU$7721),SUMIF([1]ข้อมูลทั้งหมด!$B$2:$B$7721,D244,[1]ข้อมูลทั้งหมด!$BV$2:$BV$7721))=0,"-",SUM(SUMIF([1]ข้อมูลทั้งหมด!$B$2:$B$7721,D244,[1]ข้อมูลทั้งหมด!$BU$2:$BU$7721),SUMIF([1]ข้อมูลทั้งหมด!$B$2:$B$7721,D244,[1]ข้อมูลทั้งหมด!$BV$2:$BV$7721)))</f>
        <v>#VALUE!</v>
      </c>
      <c r="S244" s="14" t="e">
        <f>IF(SUMIF([1]ข้อมูลทั้งหมด!$B$2:$B$7721,D244,[1]ข้อมูลทั้งหมด!$BX$2:$BX$7721)=0,"-",SUMIF([1]ข้อมูลทั้งหมด!$B$2:$B$7721,D244,[1]ข้อมูลทั้งหมด!$BX$2:$BX$7721))</f>
        <v>#VALUE!</v>
      </c>
      <c r="T244" s="8" t="e">
        <f>IF(SUMIF([1]ข้อมูลทั้งหมด!$B$2:$B$7721,D244,[1]ข้อมูลทั้งหมด!$CV$2:$CV$7721)=0,"-",SUMIF([1]ข้อมูลทั้งหมด!$B$2:$B$7721,D244,[1]ข้อมูลทั้งหมด!$CV$2:$CV$7721))</f>
        <v>#VALUE!</v>
      </c>
      <c r="U244" s="13" t="e">
        <f>IF(SUMIF([1]ข้อมูลทั้งหมด!$B$2:$B$7721,D244,[1]ข้อมูลทั้งหมด!$CW$2:$CW$7721)=0,"-",SUMIF([1]ข้อมูลทั้งหมด!$B$2:$B$7721,D244,[1]ข้อมูลทั้งหมด!$CW$2:$CW$7721))</f>
        <v>#VALUE!</v>
      </c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389"/>
      <c r="AM244" s="20"/>
      <c r="AN244" s="21"/>
      <c r="AO244" s="393"/>
      <c r="AP244" s="22"/>
      <c r="AQ244" s="22"/>
      <c r="AR244" s="22"/>
      <c r="AS244" s="394"/>
    </row>
    <row r="245" spans="1:45" s="60" customFormat="1" ht="21" hidden="1" x14ac:dyDescent="0.35">
      <c r="A245" s="524">
        <v>226</v>
      </c>
      <c r="B245" s="9">
        <v>33</v>
      </c>
      <c r="C245" s="396" t="s">
        <v>457</v>
      </c>
      <c r="D245" s="395" t="s">
        <v>457</v>
      </c>
      <c r="E245" s="8" t="e">
        <f>COUNTIFS([1]ข้อมูลทั้งหมด!$B$2:$B$7721,D245,[1]ข้อมูลทั้งหมด!$P$2:$P$7721,1)</f>
        <v>#VALUE!</v>
      </c>
      <c r="F245" s="8" t="e">
        <f>COUNTIFS([1]ข้อมูลทั้งหมด!$B$2:$B$7721,D245,[1]ข้อมูลทั้งหมด!$S$2:$S$7721,1)</f>
        <v>#VALUE!</v>
      </c>
      <c r="G245" s="8" t="e">
        <f>COUNTIFS([1]ข้อมูลทั้งหมด!$B$2:$B$7721,D245,[1]ข้อมูลทั้งหมด!$V$2:$V$7721,1)</f>
        <v>#VALUE!</v>
      </c>
      <c r="H245" s="11" t="e">
        <f t="shared" si="4"/>
        <v>#VALUE!</v>
      </c>
      <c r="I245" s="8" t="e">
        <f>SUMIFS([1]ข้อมูลทั้งหมด!$O$2:$O$7721,[1]ข้อมูลทั้งหมด!$B$2:$B$7721,D245)</f>
        <v>#VALUE!</v>
      </c>
      <c r="J245" s="8" t="e">
        <f>SUMIF([1]ข้อมูลทั้งหมด!$B$2:$B$7721,D245,[1]ข้อมูลทั้งหมด!$AN$2:$AN$7721)+(((((SUMIF([1]ข้อมูลทั้งหมด!$B$2:$B$7721,D245,[1]ข้อมูลทั้งหมด!$AO$2:$AO$7721)+((SUMIF([1]ข้อมูลทั้งหมด!$B$2:$B$7721,D245,[1]ข้อมูลทั้งหมด!$AP$2:$AP$7721)-MOD(SUMIF([1]ข้อมูลทั้งหมด!$B$2:$B$7721,D245,[1]ข้อมูลทั้งหมด!$AP$2:$AP$7721),100))/100)-K245)/4))))</f>
        <v>#VALUE!</v>
      </c>
      <c r="K245" s="8" t="e">
        <f>MOD(SUMIF([1]ข้อมูลทั้งหมด!$B$2:$B$7721,D245,[1]ข้อมูลทั้งหมด!$AO$2:$AO$7721)+((SUMIF([1]ข้อมูลทั้งหมด!$B$2:$B$7721,D245,[1]ข้อมูลทั้งหมด!$AP$2:$AP$7721)-MOD(SUMIF([1]ข้อมูลทั้งหมด!$B$2:$B$7721,D245,[1]ข้อมูลทั้งหมด!$AP$2:$AP$7721),100))/100),4)</f>
        <v>#VALUE!</v>
      </c>
      <c r="L245" s="8" t="e">
        <f>MOD(SUMIF([1]ข้อมูลทั้งหมด!$B$2:$B$7721,D245,[1]ข้อมูลทั้งหมด!$AP$2:$AP$7721),100)</f>
        <v>#VALUE!</v>
      </c>
      <c r="M245" s="12" t="e">
        <f>IF(SUM(SUMIF([1]ข้อมูลทั้งหมด!$B$2:$B$7721,D245,[1]ข้อมูลทั้งหมด!$BU$2:$BU$7721))=0,"-",SUM(SUMIF([1]ข้อมูลทั้งหมด!$B$2:$B$7721,D245,[1]ข้อมูลทั้งหมด!$BU$2:$BU$7721)))</f>
        <v>#VALUE!</v>
      </c>
      <c r="N245" s="8" t="e">
        <f>IF(SUM(SUMIF([1]ข้อมูลทั้งหมด!$B$2:$B$7721,D245,[1]ข้อมูลทั้งหมด!$AA$2:$AA$7721),SUMIF([1]ข้อมูลทั้งหมด!$B$2:$B$7721,D245,[1]ข้อมูลทั้งหมด!$AC$2:$AC$7721))=0,"-",SUM(SUMIF([1]ข้อมูลทั้งหมด!$B$2:$B$7721,D245,[1]ข้อมูลทั้งหมด!$AA$2:$AA$7721),SUMIF([1]ข้อมูลทั้งหมด!$B$2:$B$7721,D245,[1]ข้อมูลทั้งหมด!$AC$2:$AC$7721)))</f>
        <v>#VALUE!</v>
      </c>
      <c r="O245" s="13" t="e">
        <f>IF(SUM(SUMIF([1]ข้อมูลทั้งหมด!$B$2:$B$7721,D245,[1]ข้อมูลทั้งหมด!$AB$2:$AB$7721),SUMIF([1]ข้อมูลทั้งหมด!$B$2:$B$7721,D245,[1]ข้อมูลทั้งหมด!$AD$2:$AD$7721))=0,"-",SUM(SUMIF([1]ข้อมูลทั้งหมด!$B$2:$B$7721,D245,[1]ข้อมูลทั้งหมด!$AB$2:$AB$7721),SUMIF([1]ข้อมูลทั้งหมด!$B$2:$B$7721,D245,[1]ข้อมูลทั้งหมด!$AD$2:$AD$7721)))</f>
        <v>#VALUE!</v>
      </c>
      <c r="P245" s="8" t="e">
        <f>IF(SUM(SUMIF([1]ข้อมูลทั้งหมด!$B$2:$B$7721,D245,[1]ข้อมูลทั้งหมด!$AE$2:$AE$7721),SUMIF([1]ข้อมูลทั้งหมด!$B$2:$B$7721,D245,[1]ข้อมูลทั้งหมด!$AG$2:$AG$7721))=0,"-",SUM(SUMIF([1]ข้อมูลทั้งหมด!$B$2:$B$7721,D245,[1]ข้อมูลทั้งหมด!$AE$2:$AE$7721),SUMIF([1]ข้อมูลทั้งหมด!$B$2:$B$7721,D245,[1]ข้อมูลทั้งหมด!$AG$2:$AG$7721)))</f>
        <v>#VALUE!</v>
      </c>
      <c r="Q245" s="13" t="e">
        <f>IF(SUM(SUMIF([1]ข้อมูลทั้งหมด!$B$2:$B$7721,D245,[1]ข้อมูลทั้งหมด!$AF$2:$AF$7721),SUMIF([1]ข้อมูลทั้งหมด!$B$2:$B$7721,D245,[1]ข้อมูลทั้งหมด!$AH$2:$AH$7721))=0,"-",SUM(SUMIF([1]ข้อมูลทั้งหมด!$B$2:$B$7721,D245,[1]ข้อมูลทั้งหมด!$AF$2:$AF$7721),SUMIF([1]ข้อมูลทั้งหมด!$B$2:$B$7721,D245,[1]ข้อมูลทั้งหมด!$AH$2:$AH$7721)))</f>
        <v>#VALUE!</v>
      </c>
      <c r="R245" s="12" t="e">
        <f>IF(SUM(SUMIF([1]ข้อมูลทั้งหมด!$B$2:$B$7721,D245,[1]ข้อมูลทั้งหมด!$BU$2:$BU$7721),SUMIF([1]ข้อมูลทั้งหมด!$B$2:$B$7721,D245,[1]ข้อมูลทั้งหมด!$BV$2:$BV$7721))=0,"-",SUM(SUMIF([1]ข้อมูลทั้งหมด!$B$2:$B$7721,D245,[1]ข้อมูลทั้งหมด!$BU$2:$BU$7721),SUMIF([1]ข้อมูลทั้งหมด!$B$2:$B$7721,D245,[1]ข้อมูลทั้งหมด!$BV$2:$BV$7721)))</f>
        <v>#VALUE!</v>
      </c>
      <c r="S245" s="14" t="e">
        <f>IF(SUMIF([1]ข้อมูลทั้งหมด!$B$2:$B$7721,D245,[1]ข้อมูลทั้งหมด!$BX$2:$BX$7721)=0,"-",SUMIF([1]ข้อมูลทั้งหมด!$B$2:$B$7721,D245,[1]ข้อมูลทั้งหมด!$BX$2:$BX$7721))</f>
        <v>#VALUE!</v>
      </c>
      <c r="T245" s="8" t="e">
        <f>IF(SUMIF([1]ข้อมูลทั้งหมด!$B$2:$B$7721,D245,[1]ข้อมูลทั้งหมด!$CV$2:$CV$7721)=0,"-",SUMIF([1]ข้อมูลทั้งหมด!$B$2:$B$7721,D245,[1]ข้อมูลทั้งหมด!$CV$2:$CV$7721))</f>
        <v>#VALUE!</v>
      </c>
      <c r="U245" s="13" t="e">
        <f>IF(SUMIF([1]ข้อมูลทั้งหมด!$B$2:$B$7721,D245,[1]ข้อมูลทั้งหมด!$CW$2:$CW$7721)=0,"-",SUMIF([1]ข้อมูลทั้งหมด!$B$2:$B$7721,D245,[1]ข้อมูลทั้งหมด!$CW$2:$CW$7721))</f>
        <v>#VALUE!</v>
      </c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389"/>
      <c r="AM245" s="20"/>
      <c r="AN245" s="21"/>
      <c r="AO245" s="393"/>
      <c r="AP245" s="22"/>
      <c r="AQ245" s="22"/>
      <c r="AR245" s="22"/>
      <c r="AS245" s="394"/>
    </row>
    <row r="246" spans="1:45" s="60" customFormat="1" ht="21" hidden="1" x14ac:dyDescent="0.35">
      <c r="A246" s="524">
        <v>227</v>
      </c>
      <c r="B246" s="9">
        <v>34</v>
      </c>
      <c r="C246" s="396" t="s">
        <v>458</v>
      </c>
      <c r="D246" s="395" t="s">
        <v>458</v>
      </c>
      <c r="E246" s="8" t="e">
        <f>COUNTIFS([1]ข้อมูลทั้งหมด!$B$2:$B$7721,D246,[1]ข้อมูลทั้งหมด!$P$2:$P$7721,1)</f>
        <v>#VALUE!</v>
      </c>
      <c r="F246" s="8" t="e">
        <f>COUNTIFS([1]ข้อมูลทั้งหมด!$B$2:$B$7721,D246,[1]ข้อมูลทั้งหมด!$S$2:$S$7721,1)</f>
        <v>#VALUE!</v>
      </c>
      <c r="G246" s="8" t="e">
        <f>COUNTIFS([1]ข้อมูลทั้งหมด!$B$2:$B$7721,D246,[1]ข้อมูลทั้งหมด!$V$2:$V$7721,1)</f>
        <v>#VALUE!</v>
      </c>
      <c r="H246" s="11" t="e">
        <f t="shared" si="4"/>
        <v>#VALUE!</v>
      </c>
      <c r="I246" s="8" t="e">
        <f>SUMIFS([1]ข้อมูลทั้งหมด!$O$2:$O$7721,[1]ข้อมูลทั้งหมด!$B$2:$B$7721,D246)</f>
        <v>#VALUE!</v>
      </c>
      <c r="J246" s="8" t="e">
        <f>SUMIF([1]ข้อมูลทั้งหมด!$B$2:$B$7721,D246,[1]ข้อมูลทั้งหมด!$AN$2:$AN$7721)+(((((SUMIF([1]ข้อมูลทั้งหมด!$B$2:$B$7721,D246,[1]ข้อมูลทั้งหมด!$AO$2:$AO$7721)+((SUMIF([1]ข้อมูลทั้งหมด!$B$2:$B$7721,D246,[1]ข้อมูลทั้งหมด!$AP$2:$AP$7721)-MOD(SUMIF([1]ข้อมูลทั้งหมด!$B$2:$B$7721,D246,[1]ข้อมูลทั้งหมด!$AP$2:$AP$7721),100))/100)-K246)/4))))</f>
        <v>#VALUE!</v>
      </c>
      <c r="K246" s="8" t="e">
        <f>MOD(SUMIF([1]ข้อมูลทั้งหมด!$B$2:$B$7721,D246,[1]ข้อมูลทั้งหมด!$AO$2:$AO$7721)+((SUMIF([1]ข้อมูลทั้งหมด!$B$2:$B$7721,D246,[1]ข้อมูลทั้งหมด!$AP$2:$AP$7721)-MOD(SUMIF([1]ข้อมูลทั้งหมด!$B$2:$B$7721,D246,[1]ข้อมูลทั้งหมด!$AP$2:$AP$7721),100))/100),4)</f>
        <v>#VALUE!</v>
      </c>
      <c r="L246" s="8" t="e">
        <f>MOD(SUMIF([1]ข้อมูลทั้งหมด!$B$2:$B$7721,D246,[1]ข้อมูลทั้งหมด!$AP$2:$AP$7721),100)</f>
        <v>#VALUE!</v>
      </c>
      <c r="M246" s="12" t="e">
        <f>IF(SUM(SUMIF([1]ข้อมูลทั้งหมด!$B$2:$B$7721,D246,[1]ข้อมูลทั้งหมด!$BU$2:$BU$7721))=0,"-",SUM(SUMIF([1]ข้อมูลทั้งหมด!$B$2:$B$7721,D246,[1]ข้อมูลทั้งหมด!$BU$2:$BU$7721)))</f>
        <v>#VALUE!</v>
      </c>
      <c r="N246" s="8" t="e">
        <f>IF(SUM(SUMIF([1]ข้อมูลทั้งหมด!$B$2:$B$7721,D246,[1]ข้อมูลทั้งหมด!$AA$2:$AA$7721),SUMIF([1]ข้อมูลทั้งหมด!$B$2:$B$7721,D246,[1]ข้อมูลทั้งหมด!$AC$2:$AC$7721))=0,"-",SUM(SUMIF([1]ข้อมูลทั้งหมด!$B$2:$B$7721,D246,[1]ข้อมูลทั้งหมด!$AA$2:$AA$7721),SUMIF([1]ข้อมูลทั้งหมด!$B$2:$B$7721,D246,[1]ข้อมูลทั้งหมด!$AC$2:$AC$7721)))</f>
        <v>#VALUE!</v>
      </c>
      <c r="O246" s="13" t="e">
        <f>IF(SUM(SUMIF([1]ข้อมูลทั้งหมด!$B$2:$B$7721,D246,[1]ข้อมูลทั้งหมด!$AB$2:$AB$7721),SUMIF([1]ข้อมูลทั้งหมด!$B$2:$B$7721,D246,[1]ข้อมูลทั้งหมด!$AD$2:$AD$7721))=0,"-",SUM(SUMIF([1]ข้อมูลทั้งหมด!$B$2:$B$7721,D246,[1]ข้อมูลทั้งหมด!$AB$2:$AB$7721),SUMIF([1]ข้อมูลทั้งหมด!$B$2:$B$7721,D246,[1]ข้อมูลทั้งหมด!$AD$2:$AD$7721)))</f>
        <v>#VALUE!</v>
      </c>
      <c r="P246" s="8" t="e">
        <f>IF(SUM(SUMIF([1]ข้อมูลทั้งหมด!$B$2:$B$7721,D246,[1]ข้อมูลทั้งหมด!$AE$2:$AE$7721),SUMIF([1]ข้อมูลทั้งหมด!$B$2:$B$7721,D246,[1]ข้อมูลทั้งหมด!$AG$2:$AG$7721))=0,"-",SUM(SUMIF([1]ข้อมูลทั้งหมด!$B$2:$B$7721,D246,[1]ข้อมูลทั้งหมด!$AE$2:$AE$7721),SUMIF([1]ข้อมูลทั้งหมด!$B$2:$B$7721,D246,[1]ข้อมูลทั้งหมด!$AG$2:$AG$7721)))</f>
        <v>#VALUE!</v>
      </c>
      <c r="Q246" s="13" t="e">
        <f>IF(SUM(SUMIF([1]ข้อมูลทั้งหมด!$B$2:$B$7721,D246,[1]ข้อมูลทั้งหมด!$AF$2:$AF$7721),SUMIF([1]ข้อมูลทั้งหมด!$B$2:$B$7721,D246,[1]ข้อมูลทั้งหมด!$AH$2:$AH$7721))=0,"-",SUM(SUMIF([1]ข้อมูลทั้งหมด!$B$2:$B$7721,D246,[1]ข้อมูลทั้งหมด!$AF$2:$AF$7721),SUMIF([1]ข้อมูลทั้งหมด!$B$2:$B$7721,D246,[1]ข้อมูลทั้งหมด!$AH$2:$AH$7721)))</f>
        <v>#VALUE!</v>
      </c>
      <c r="R246" s="12" t="e">
        <f>IF(SUM(SUMIF([1]ข้อมูลทั้งหมด!$B$2:$B$7721,D246,[1]ข้อมูลทั้งหมด!$BU$2:$BU$7721),SUMIF([1]ข้อมูลทั้งหมด!$B$2:$B$7721,D246,[1]ข้อมูลทั้งหมด!$BV$2:$BV$7721))=0,"-",SUM(SUMIF([1]ข้อมูลทั้งหมด!$B$2:$B$7721,D246,[1]ข้อมูลทั้งหมด!$BU$2:$BU$7721),SUMIF([1]ข้อมูลทั้งหมด!$B$2:$B$7721,D246,[1]ข้อมูลทั้งหมด!$BV$2:$BV$7721)))</f>
        <v>#VALUE!</v>
      </c>
      <c r="S246" s="14" t="e">
        <f>IF(SUMIF([1]ข้อมูลทั้งหมด!$B$2:$B$7721,D246,[1]ข้อมูลทั้งหมด!$BX$2:$BX$7721)=0,"-",SUMIF([1]ข้อมูลทั้งหมด!$B$2:$B$7721,D246,[1]ข้อมูลทั้งหมด!$BX$2:$BX$7721))</f>
        <v>#VALUE!</v>
      </c>
      <c r="T246" s="8" t="e">
        <f>IF(SUMIF([1]ข้อมูลทั้งหมด!$B$2:$B$7721,D246,[1]ข้อมูลทั้งหมด!$CV$2:$CV$7721)=0,"-",SUMIF([1]ข้อมูลทั้งหมด!$B$2:$B$7721,D246,[1]ข้อมูลทั้งหมด!$CV$2:$CV$7721))</f>
        <v>#VALUE!</v>
      </c>
      <c r="U246" s="13" t="e">
        <f>IF(SUMIF([1]ข้อมูลทั้งหมด!$B$2:$B$7721,D246,[1]ข้อมูลทั้งหมด!$CW$2:$CW$7721)=0,"-",SUMIF([1]ข้อมูลทั้งหมด!$B$2:$B$7721,D246,[1]ข้อมูลทั้งหมด!$CW$2:$CW$7721))</f>
        <v>#VALUE!</v>
      </c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389"/>
      <c r="AM246" s="20"/>
      <c r="AN246" s="21"/>
      <c r="AO246" s="393"/>
      <c r="AP246" s="22"/>
      <c r="AQ246" s="22"/>
      <c r="AR246" s="22"/>
      <c r="AS246" s="394"/>
    </row>
    <row r="247" spans="1:45" s="60" customFormat="1" ht="21" hidden="1" x14ac:dyDescent="0.35">
      <c r="A247" s="524">
        <v>228</v>
      </c>
      <c r="B247" s="9">
        <v>40</v>
      </c>
      <c r="C247" s="396" t="s">
        <v>460</v>
      </c>
      <c r="D247" s="395" t="s">
        <v>460</v>
      </c>
      <c r="E247" s="8" t="e">
        <f>COUNTIFS([1]ข้อมูลทั้งหมด!$B$2:$B$7721,D247,[1]ข้อมูลทั้งหมด!$P$2:$P$7721,1)</f>
        <v>#VALUE!</v>
      </c>
      <c r="F247" s="8" t="e">
        <f>COUNTIFS([1]ข้อมูลทั้งหมด!$B$2:$B$7721,D247,[1]ข้อมูลทั้งหมด!$S$2:$S$7721,1)</f>
        <v>#VALUE!</v>
      </c>
      <c r="G247" s="8" t="e">
        <f>COUNTIFS([1]ข้อมูลทั้งหมด!$B$2:$B$7721,D247,[1]ข้อมูลทั้งหมด!$V$2:$V$7721,1)</f>
        <v>#VALUE!</v>
      </c>
      <c r="H247" s="11" t="e">
        <f t="shared" si="4"/>
        <v>#VALUE!</v>
      </c>
      <c r="I247" s="8" t="e">
        <f>SUMIFS([1]ข้อมูลทั้งหมด!$O$2:$O$7721,[1]ข้อมูลทั้งหมด!$B$2:$B$7721,D247)</f>
        <v>#VALUE!</v>
      </c>
      <c r="J247" s="8" t="e">
        <f>SUMIF([1]ข้อมูลทั้งหมด!$B$2:$B$7721,D247,[1]ข้อมูลทั้งหมด!$AN$2:$AN$7721)+(((((SUMIF([1]ข้อมูลทั้งหมด!$B$2:$B$7721,D247,[1]ข้อมูลทั้งหมด!$AO$2:$AO$7721)+((SUMIF([1]ข้อมูลทั้งหมด!$B$2:$B$7721,D247,[1]ข้อมูลทั้งหมด!$AP$2:$AP$7721)-MOD(SUMIF([1]ข้อมูลทั้งหมด!$B$2:$B$7721,D247,[1]ข้อมูลทั้งหมด!$AP$2:$AP$7721),100))/100)-K247)/4))))</f>
        <v>#VALUE!</v>
      </c>
      <c r="K247" s="8" t="e">
        <f>MOD(SUMIF([1]ข้อมูลทั้งหมด!$B$2:$B$7721,D247,[1]ข้อมูลทั้งหมด!$AO$2:$AO$7721)+((SUMIF([1]ข้อมูลทั้งหมด!$B$2:$B$7721,D247,[1]ข้อมูลทั้งหมด!$AP$2:$AP$7721)-MOD(SUMIF([1]ข้อมูลทั้งหมด!$B$2:$B$7721,D247,[1]ข้อมูลทั้งหมด!$AP$2:$AP$7721),100))/100),4)</f>
        <v>#VALUE!</v>
      </c>
      <c r="L247" s="8" t="e">
        <f>MOD(SUMIF([1]ข้อมูลทั้งหมด!$B$2:$B$7721,D247,[1]ข้อมูลทั้งหมด!$AP$2:$AP$7721),100)</f>
        <v>#VALUE!</v>
      </c>
      <c r="M247" s="12" t="e">
        <f>IF(SUM(SUMIF([1]ข้อมูลทั้งหมด!$B$2:$B$7721,D247,[1]ข้อมูลทั้งหมด!$BU$2:$BU$7721))=0,"-",SUM(SUMIF([1]ข้อมูลทั้งหมด!$B$2:$B$7721,D247,[1]ข้อมูลทั้งหมด!$BU$2:$BU$7721)))</f>
        <v>#VALUE!</v>
      </c>
      <c r="N247" s="8" t="e">
        <f>IF(SUM(SUMIF([1]ข้อมูลทั้งหมด!$B$2:$B$7721,D247,[1]ข้อมูลทั้งหมด!$AA$2:$AA$7721),SUMIF([1]ข้อมูลทั้งหมด!$B$2:$B$7721,D247,[1]ข้อมูลทั้งหมด!$AC$2:$AC$7721))=0,"-",SUM(SUMIF([1]ข้อมูลทั้งหมด!$B$2:$B$7721,D247,[1]ข้อมูลทั้งหมด!$AA$2:$AA$7721),SUMIF([1]ข้อมูลทั้งหมด!$B$2:$B$7721,D247,[1]ข้อมูลทั้งหมด!$AC$2:$AC$7721)))</f>
        <v>#VALUE!</v>
      </c>
      <c r="O247" s="13" t="e">
        <f>IF(SUM(SUMIF([1]ข้อมูลทั้งหมด!$B$2:$B$7721,D247,[1]ข้อมูลทั้งหมด!$AB$2:$AB$7721),SUMIF([1]ข้อมูลทั้งหมด!$B$2:$B$7721,D247,[1]ข้อมูลทั้งหมด!$AD$2:$AD$7721))=0,"-",SUM(SUMIF([1]ข้อมูลทั้งหมด!$B$2:$B$7721,D247,[1]ข้อมูลทั้งหมด!$AB$2:$AB$7721),SUMIF([1]ข้อมูลทั้งหมด!$B$2:$B$7721,D247,[1]ข้อมูลทั้งหมด!$AD$2:$AD$7721)))</f>
        <v>#VALUE!</v>
      </c>
      <c r="P247" s="8" t="e">
        <f>IF(SUM(SUMIF([1]ข้อมูลทั้งหมด!$B$2:$B$7721,D247,[1]ข้อมูลทั้งหมด!$AE$2:$AE$7721),SUMIF([1]ข้อมูลทั้งหมด!$B$2:$B$7721,D247,[1]ข้อมูลทั้งหมด!$AG$2:$AG$7721))=0,"-",SUM(SUMIF([1]ข้อมูลทั้งหมด!$B$2:$B$7721,D247,[1]ข้อมูลทั้งหมด!$AE$2:$AE$7721),SUMIF([1]ข้อมูลทั้งหมด!$B$2:$B$7721,D247,[1]ข้อมูลทั้งหมด!$AG$2:$AG$7721)))</f>
        <v>#VALUE!</v>
      </c>
      <c r="Q247" s="13" t="e">
        <f>IF(SUM(SUMIF([1]ข้อมูลทั้งหมด!$B$2:$B$7721,D247,[1]ข้อมูลทั้งหมด!$AF$2:$AF$7721),SUMIF([1]ข้อมูลทั้งหมด!$B$2:$B$7721,D247,[1]ข้อมูลทั้งหมด!$AH$2:$AH$7721))=0,"-",SUM(SUMIF([1]ข้อมูลทั้งหมด!$B$2:$B$7721,D247,[1]ข้อมูลทั้งหมด!$AF$2:$AF$7721),SUMIF([1]ข้อมูลทั้งหมด!$B$2:$B$7721,D247,[1]ข้อมูลทั้งหมด!$AH$2:$AH$7721)))</f>
        <v>#VALUE!</v>
      </c>
      <c r="R247" s="12" t="e">
        <f>IF(SUM(SUMIF([1]ข้อมูลทั้งหมด!$B$2:$B$7721,D247,[1]ข้อมูลทั้งหมด!$BU$2:$BU$7721),SUMIF([1]ข้อมูลทั้งหมด!$B$2:$B$7721,D247,[1]ข้อมูลทั้งหมด!$BV$2:$BV$7721))=0,"-",SUM(SUMIF([1]ข้อมูลทั้งหมด!$B$2:$B$7721,D247,[1]ข้อมูลทั้งหมด!$BU$2:$BU$7721),SUMIF([1]ข้อมูลทั้งหมด!$B$2:$B$7721,D247,[1]ข้อมูลทั้งหมด!$BV$2:$BV$7721)))</f>
        <v>#VALUE!</v>
      </c>
      <c r="S247" s="14" t="e">
        <f>IF(SUMIF([1]ข้อมูลทั้งหมด!$B$2:$B$7721,D247,[1]ข้อมูลทั้งหมด!$BX$2:$BX$7721)=0,"-",SUMIF([1]ข้อมูลทั้งหมด!$B$2:$B$7721,D247,[1]ข้อมูลทั้งหมด!$BX$2:$BX$7721))</f>
        <v>#VALUE!</v>
      </c>
      <c r="T247" s="8" t="e">
        <f>IF(SUMIF([1]ข้อมูลทั้งหมด!$B$2:$B$7721,D247,[1]ข้อมูลทั้งหมด!$CV$2:$CV$7721)=0,"-",SUMIF([1]ข้อมูลทั้งหมด!$B$2:$B$7721,D247,[1]ข้อมูลทั้งหมด!$CV$2:$CV$7721))</f>
        <v>#VALUE!</v>
      </c>
      <c r="U247" s="13" t="e">
        <f>IF(SUMIF([1]ข้อมูลทั้งหมด!$B$2:$B$7721,D247,[1]ข้อมูลทั้งหมด!$CW$2:$CW$7721)=0,"-",SUMIF([1]ข้อมูลทั้งหมด!$B$2:$B$7721,D247,[1]ข้อมูลทั้งหมด!$CW$2:$CW$7721))</f>
        <v>#VALUE!</v>
      </c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389"/>
      <c r="AM247" s="20"/>
      <c r="AN247" s="21"/>
      <c r="AO247" s="393"/>
      <c r="AP247" s="22"/>
      <c r="AQ247" s="22"/>
      <c r="AR247" s="22"/>
      <c r="AS247" s="394"/>
    </row>
    <row r="248" spans="1:45" s="60" customFormat="1" ht="21" hidden="1" x14ac:dyDescent="0.35">
      <c r="A248" s="524">
        <v>229</v>
      </c>
      <c r="B248" s="9">
        <v>41</v>
      </c>
      <c r="C248" s="396" t="s">
        <v>461</v>
      </c>
      <c r="D248" s="395" t="s">
        <v>461</v>
      </c>
      <c r="E248" s="8" t="e">
        <f>COUNTIFS([1]ข้อมูลทั้งหมด!$B$2:$B$7721,D248,[1]ข้อมูลทั้งหมด!$P$2:$P$7721,1)</f>
        <v>#VALUE!</v>
      </c>
      <c r="F248" s="8" t="e">
        <f>COUNTIFS([1]ข้อมูลทั้งหมด!$B$2:$B$7721,D248,[1]ข้อมูลทั้งหมด!$S$2:$S$7721,1)</f>
        <v>#VALUE!</v>
      </c>
      <c r="G248" s="8" t="e">
        <f>COUNTIFS([1]ข้อมูลทั้งหมด!$B$2:$B$7721,D248,[1]ข้อมูลทั้งหมด!$V$2:$V$7721,1)</f>
        <v>#VALUE!</v>
      </c>
      <c r="H248" s="11" t="e">
        <f t="shared" si="4"/>
        <v>#VALUE!</v>
      </c>
      <c r="I248" s="8" t="e">
        <f>SUMIFS([1]ข้อมูลทั้งหมด!$O$2:$O$7721,[1]ข้อมูลทั้งหมด!$B$2:$B$7721,D248)</f>
        <v>#VALUE!</v>
      </c>
      <c r="J248" s="8" t="e">
        <f>SUMIF([1]ข้อมูลทั้งหมด!$B$2:$B$7721,D248,[1]ข้อมูลทั้งหมด!$AN$2:$AN$7721)+(((((SUMIF([1]ข้อมูลทั้งหมด!$B$2:$B$7721,D248,[1]ข้อมูลทั้งหมด!$AO$2:$AO$7721)+((SUMIF([1]ข้อมูลทั้งหมด!$B$2:$B$7721,D248,[1]ข้อมูลทั้งหมด!$AP$2:$AP$7721)-MOD(SUMIF([1]ข้อมูลทั้งหมด!$B$2:$B$7721,D248,[1]ข้อมูลทั้งหมด!$AP$2:$AP$7721),100))/100)-K248)/4))))</f>
        <v>#VALUE!</v>
      </c>
      <c r="K248" s="8" t="e">
        <f>MOD(SUMIF([1]ข้อมูลทั้งหมด!$B$2:$B$7721,D248,[1]ข้อมูลทั้งหมด!$AO$2:$AO$7721)+((SUMIF([1]ข้อมูลทั้งหมด!$B$2:$B$7721,D248,[1]ข้อมูลทั้งหมด!$AP$2:$AP$7721)-MOD(SUMIF([1]ข้อมูลทั้งหมด!$B$2:$B$7721,D248,[1]ข้อมูลทั้งหมด!$AP$2:$AP$7721),100))/100),4)</f>
        <v>#VALUE!</v>
      </c>
      <c r="L248" s="8" t="e">
        <f>MOD(SUMIF([1]ข้อมูลทั้งหมด!$B$2:$B$7721,D248,[1]ข้อมูลทั้งหมด!$AP$2:$AP$7721),100)</f>
        <v>#VALUE!</v>
      </c>
      <c r="M248" s="12" t="e">
        <f>IF(SUM(SUMIF([1]ข้อมูลทั้งหมด!$B$2:$B$7721,D248,[1]ข้อมูลทั้งหมด!$BU$2:$BU$7721))=0,"-",SUM(SUMIF([1]ข้อมูลทั้งหมด!$B$2:$B$7721,D248,[1]ข้อมูลทั้งหมด!$BU$2:$BU$7721)))</f>
        <v>#VALUE!</v>
      </c>
      <c r="N248" s="8" t="e">
        <f>IF(SUM(SUMIF([1]ข้อมูลทั้งหมด!$B$2:$B$7721,D248,[1]ข้อมูลทั้งหมด!$AA$2:$AA$7721),SUMIF([1]ข้อมูลทั้งหมด!$B$2:$B$7721,D248,[1]ข้อมูลทั้งหมด!$AC$2:$AC$7721))=0,"-",SUM(SUMIF([1]ข้อมูลทั้งหมด!$B$2:$B$7721,D248,[1]ข้อมูลทั้งหมด!$AA$2:$AA$7721),SUMIF([1]ข้อมูลทั้งหมด!$B$2:$B$7721,D248,[1]ข้อมูลทั้งหมด!$AC$2:$AC$7721)))</f>
        <v>#VALUE!</v>
      </c>
      <c r="O248" s="13" t="e">
        <f>IF(SUM(SUMIF([1]ข้อมูลทั้งหมด!$B$2:$B$7721,D248,[1]ข้อมูลทั้งหมด!$AB$2:$AB$7721),SUMIF([1]ข้อมูลทั้งหมด!$B$2:$B$7721,D248,[1]ข้อมูลทั้งหมด!$AD$2:$AD$7721))=0,"-",SUM(SUMIF([1]ข้อมูลทั้งหมด!$B$2:$B$7721,D248,[1]ข้อมูลทั้งหมด!$AB$2:$AB$7721),SUMIF([1]ข้อมูลทั้งหมด!$B$2:$B$7721,D248,[1]ข้อมูลทั้งหมด!$AD$2:$AD$7721)))</f>
        <v>#VALUE!</v>
      </c>
      <c r="P248" s="8" t="e">
        <f>IF(SUM(SUMIF([1]ข้อมูลทั้งหมด!$B$2:$B$7721,D248,[1]ข้อมูลทั้งหมด!$AE$2:$AE$7721),SUMIF([1]ข้อมูลทั้งหมด!$B$2:$B$7721,D248,[1]ข้อมูลทั้งหมด!$AG$2:$AG$7721))=0,"-",SUM(SUMIF([1]ข้อมูลทั้งหมด!$B$2:$B$7721,D248,[1]ข้อมูลทั้งหมด!$AE$2:$AE$7721),SUMIF([1]ข้อมูลทั้งหมด!$B$2:$B$7721,D248,[1]ข้อมูลทั้งหมด!$AG$2:$AG$7721)))</f>
        <v>#VALUE!</v>
      </c>
      <c r="Q248" s="13" t="e">
        <f>IF(SUM(SUMIF([1]ข้อมูลทั้งหมด!$B$2:$B$7721,D248,[1]ข้อมูลทั้งหมด!$AF$2:$AF$7721),SUMIF([1]ข้อมูลทั้งหมด!$B$2:$B$7721,D248,[1]ข้อมูลทั้งหมด!$AH$2:$AH$7721))=0,"-",SUM(SUMIF([1]ข้อมูลทั้งหมด!$B$2:$B$7721,D248,[1]ข้อมูลทั้งหมด!$AF$2:$AF$7721),SUMIF([1]ข้อมูลทั้งหมด!$B$2:$B$7721,D248,[1]ข้อมูลทั้งหมด!$AH$2:$AH$7721)))</f>
        <v>#VALUE!</v>
      </c>
      <c r="R248" s="12" t="e">
        <f>IF(SUM(SUMIF([1]ข้อมูลทั้งหมด!$B$2:$B$7721,D248,[1]ข้อมูลทั้งหมด!$BU$2:$BU$7721),SUMIF([1]ข้อมูลทั้งหมด!$B$2:$B$7721,D248,[1]ข้อมูลทั้งหมด!$BV$2:$BV$7721))=0,"-",SUM(SUMIF([1]ข้อมูลทั้งหมด!$B$2:$B$7721,D248,[1]ข้อมูลทั้งหมด!$BU$2:$BU$7721),SUMIF([1]ข้อมูลทั้งหมด!$B$2:$B$7721,D248,[1]ข้อมูลทั้งหมด!$BV$2:$BV$7721)))</f>
        <v>#VALUE!</v>
      </c>
      <c r="S248" s="14" t="e">
        <f>IF(SUMIF([1]ข้อมูลทั้งหมด!$B$2:$B$7721,D248,[1]ข้อมูลทั้งหมด!$BX$2:$BX$7721)=0,"-",SUMIF([1]ข้อมูลทั้งหมด!$B$2:$B$7721,D248,[1]ข้อมูลทั้งหมด!$BX$2:$BX$7721))</f>
        <v>#VALUE!</v>
      </c>
      <c r="T248" s="8" t="e">
        <f>IF(SUMIF([1]ข้อมูลทั้งหมด!$B$2:$B$7721,D248,[1]ข้อมูลทั้งหมด!$CV$2:$CV$7721)=0,"-",SUMIF([1]ข้อมูลทั้งหมด!$B$2:$B$7721,D248,[1]ข้อมูลทั้งหมด!$CV$2:$CV$7721))</f>
        <v>#VALUE!</v>
      </c>
      <c r="U248" s="13" t="e">
        <f>IF(SUMIF([1]ข้อมูลทั้งหมด!$B$2:$B$7721,D248,[1]ข้อมูลทั้งหมด!$CW$2:$CW$7721)=0,"-",SUMIF([1]ข้อมูลทั้งหมด!$B$2:$B$7721,D248,[1]ข้อมูลทั้งหมด!$CW$2:$CW$7721))</f>
        <v>#VALUE!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389"/>
      <c r="AM248" s="20"/>
      <c r="AN248" s="21"/>
      <c r="AO248" s="393"/>
      <c r="AP248" s="22"/>
      <c r="AQ248" s="22"/>
      <c r="AR248" s="22"/>
      <c r="AS248" s="394"/>
    </row>
    <row r="249" spans="1:45" s="60" customFormat="1" ht="21" hidden="1" x14ac:dyDescent="0.35">
      <c r="A249" s="524">
        <v>230</v>
      </c>
      <c r="B249" s="9">
        <v>43</v>
      </c>
      <c r="C249" s="396" t="s">
        <v>462</v>
      </c>
      <c r="D249" s="395" t="s">
        <v>462</v>
      </c>
      <c r="E249" s="8" t="e">
        <f>COUNTIFS([1]ข้อมูลทั้งหมด!$B$2:$B$7721,D249,[1]ข้อมูลทั้งหมด!$P$2:$P$7721,1)</f>
        <v>#VALUE!</v>
      </c>
      <c r="F249" s="8" t="e">
        <f>COUNTIFS([1]ข้อมูลทั้งหมด!$B$2:$B$7721,D249,[1]ข้อมูลทั้งหมด!$S$2:$S$7721,1)</f>
        <v>#VALUE!</v>
      </c>
      <c r="G249" s="8" t="e">
        <f>COUNTIFS([1]ข้อมูลทั้งหมด!$B$2:$B$7721,D249,[1]ข้อมูลทั้งหมด!$V$2:$V$7721,1)</f>
        <v>#VALUE!</v>
      </c>
      <c r="H249" s="11" t="e">
        <f t="shared" si="4"/>
        <v>#VALUE!</v>
      </c>
      <c r="I249" s="8" t="e">
        <f>SUMIFS([1]ข้อมูลทั้งหมด!$O$2:$O$7721,[1]ข้อมูลทั้งหมด!$B$2:$B$7721,D249)</f>
        <v>#VALUE!</v>
      </c>
      <c r="J249" s="8" t="e">
        <f>SUMIF([1]ข้อมูลทั้งหมด!$B$2:$B$7721,D249,[1]ข้อมูลทั้งหมด!$AN$2:$AN$7721)+(((((SUMIF([1]ข้อมูลทั้งหมด!$B$2:$B$7721,D249,[1]ข้อมูลทั้งหมด!$AO$2:$AO$7721)+((SUMIF([1]ข้อมูลทั้งหมด!$B$2:$B$7721,D249,[1]ข้อมูลทั้งหมด!$AP$2:$AP$7721)-MOD(SUMIF([1]ข้อมูลทั้งหมด!$B$2:$B$7721,D249,[1]ข้อมูลทั้งหมด!$AP$2:$AP$7721),100))/100)-K249)/4))))</f>
        <v>#VALUE!</v>
      </c>
      <c r="K249" s="8" t="e">
        <f>MOD(SUMIF([1]ข้อมูลทั้งหมด!$B$2:$B$7721,D249,[1]ข้อมูลทั้งหมด!$AO$2:$AO$7721)+((SUMIF([1]ข้อมูลทั้งหมด!$B$2:$B$7721,D249,[1]ข้อมูลทั้งหมด!$AP$2:$AP$7721)-MOD(SUMIF([1]ข้อมูลทั้งหมด!$B$2:$B$7721,D249,[1]ข้อมูลทั้งหมด!$AP$2:$AP$7721),100))/100),4)</f>
        <v>#VALUE!</v>
      </c>
      <c r="L249" s="8" t="e">
        <f>MOD(SUMIF([1]ข้อมูลทั้งหมด!$B$2:$B$7721,D249,[1]ข้อมูลทั้งหมด!$AP$2:$AP$7721),100)</f>
        <v>#VALUE!</v>
      </c>
      <c r="M249" s="12" t="e">
        <f>IF(SUM(SUMIF([1]ข้อมูลทั้งหมด!$B$2:$B$7721,D249,[1]ข้อมูลทั้งหมด!$BU$2:$BU$7721))=0,"-",SUM(SUMIF([1]ข้อมูลทั้งหมด!$B$2:$B$7721,D249,[1]ข้อมูลทั้งหมด!$BU$2:$BU$7721)))</f>
        <v>#VALUE!</v>
      </c>
      <c r="N249" s="8" t="e">
        <f>IF(SUM(SUMIF([1]ข้อมูลทั้งหมด!$B$2:$B$7721,D249,[1]ข้อมูลทั้งหมด!$AA$2:$AA$7721),SUMIF([1]ข้อมูลทั้งหมด!$B$2:$B$7721,D249,[1]ข้อมูลทั้งหมด!$AC$2:$AC$7721))=0,"-",SUM(SUMIF([1]ข้อมูลทั้งหมด!$B$2:$B$7721,D249,[1]ข้อมูลทั้งหมด!$AA$2:$AA$7721),SUMIF([1]ข้อมูลทั้งหมด!$B$2:$B$7721,D249,[1]ข้อมูลทั้งหมด!$AC$2:$AC$7721)))</f>
        <v>#VALUE!</v>
      </c>
      <c r="O249" s="13" t="e">
        <f>IF(SUM(SUMIF([1]ข้อมูลทั้งหมด!$B$2:$B$7721,D249,[1]ข้อมูลทั้งหมด!$AB$2:$AB$7721),SUMIF([1]ข้อมูลทั้งหมด!$B$2:$B$7721,D249,[1]ข้อมูลทั้งหมด!$AD$2:$AD$7721))=0,"-",SUM(SUMIF([1]ข้อมูลทั้งหมด!$B$2:$B$7721,D249,[1]ข้อมูลทั้งหมด!$AB$2:$AB$7721),SUMIF([1]ข้อมูลทั้งหมด!$B$2:$B$7721,D249,[1]ข้อมูลทั้งหมด!$AD$2:$AD$7721)))</f>
        <v>#VALUE!</v>
      </c>
      <c r="P249" s="8" t="e">
        <f>IF(SUM(SUMIF([1]ข้อมูลทั้งหมด!$B$2:$B$7721,D249,[1]ข้อมูลทั้งหมด!$AE$2:$AE$7721),SUMIF([1]ข้อมูลทั้งหมด!$B$2:$B$7721,D249,[1]ข้อมูลทั้งหมด!$AG$2:$AG$7721))=0,"-",SUM(SUMIF([1]ข้อมูลทั้งหมด!$B$2:$B$7721,D249,[1]ข้อมูลทั้งหมด!$AE$2:$AE$7721),SUMIF([1]ข้อมูลทั้งหมด!$B$2:$B$7721,D249,[1]ข้อมูลทั้งหมด!$AG$2:$AG$7721)))</f>
        <v>#VALUE!</v>
      </c>
      <c r="Q249" s="13" t="e">
        <f>IF(SUM(SUMIF([1]ข้อมูลทั้งหมด!$B$2:$B$7721,D249,[1]ข้อมูลทั้งหมด!$AF$2:$AF$7721),SUMIF([1]ข้อมูลทั้งหมด!$B$2:$B$7721,D249,[1]ข้อมูลทั้งหมด!$AH$2:$AH$7721))=0,"-",SUM(SUMIF([1]ข้อมูลทั้งหมด!$B$2:$B$7721,D249,[1]ข้อมูลทั้งหมด!$AF$2:$AF$7721),SUMIF([1]ข้อมูลทั้งหมด!$B$2:$B$7721,D249,[1]ข้อมูลทั้งหมด!$AH$2:$AH$7721)))</f>
        <v>#VALUE!</v>
      </c>
      <c r="R249" s="12" t="e">
        <f>IF(SUM(SUMIF([1]ข้อมูลทั้งหมด!$B$2:$B$7721,D249,[1]ข้อมูลทั้งหมด!$BU$2:$BU$7721),SUMIF([1]ข้อมูลทั้งหมด!$B$2:$B$7721,D249,[1]ข้อมูลทั้งหมด!$BV$2:$BV$7721))=0,"-",SUM(SUMIF([1]ข้อมูลทั้งหมด!$B$2:$B$7721,D249,[1]ข้อมูลทั้งหมด!$BU$2:$BU$7721),SUMIF([1]ข้อมูลทั้งหมด!$B$2:$B$7721,D249,[1]ข้อมูลทั้งหมด!$BV$2:$BV$7721)))</f>
        <v>#VALUE!</v>
      </c>
      <c r="S249" s="14" t="e">
        <f>IF(SUMIF([1]ข้อมูลทั้งหมด!$B$2:$B$7721,D249,[1]ข้อมูลทั้งหมด!$BX$2:$BX$7721)=0,"-",SUMIF([1]ข้อมูลทั้งหมด!$B$2:$B$7721,D249,[1]ข้อมูลทั้งหมด!$BX$2:$BX$7721))</f>
        <v>#VALUE!</v>
      </c>
      <c r="T249" s="8" t="e">
        <f>IF(SUMIF([1]ข้อมูลทั้งหมด!$B$2:$B$7721,D249,[1]ข้อมูลทั้งหมด!$CV$2:$CV$7721)=0,"-",SUMIF([1]ข้อมูลทั้งหมด!$B$2:$B$7721,D249,[1]ข้อมูลทั้งหมด!$CV$2:$CV$7721))</f>
        <v>#VALUE!</v>
      </c>
      <c r="U249" s="13" t="e">
        <f>IF(SUMIF([1]ข้อมูลทั้งหมด!$B$2:$B$7721,D249,[1]ข้อมูลทั้งหมด!$CW$2:$CW$7721)=0,"-",SUMIF([1]ข้อมูลทั้งหมด!$B$2:$B$7721,D249,[1]ข้อมูลทั้งหมด!$CW$2:$CW$7721))</f>
        <v>#VALUE!</v>
      </c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389"/>
      <c r="AM249" s="20"/>
      <c r="AN249" s="21"/>
      <c r="AO249" s="393"/>
      <c r="AP249" s="22"/>
      <c r="AQ249" s="22"/>
      <c r="AR249" s="22"/>
      <c r="AS249" s="394"/>
    </row>
    <row r="250" spans="1:45" s="60" customFormat="1" ht="21" hidden="1" x14ac:dyDescent="0.35">
      <c r="A250" s="524">
        <v>231</v>
      </c>
      <c r="B250" s="9">
        <v>45</v>
      </c>
      <c r="C250" s="396" t="s">
        <v>464</v>
      </c>
      <c r="D250" s="395" t="s">
        <v>464</v>
      </c>
      <c r="E250" s="8" t="e">
        <f>COUNTIFS([1]ข้อมูลทั้งหมด!$B$2:$B$7721,D250,[1]ข้อมูลทั้งหมด!$P$2:$P$7721,1)</f>
        <v>#VALUE!</v>
      </c>
      <c r="F250" s="8" t="e">
        <f>COUNTIFS([1]ข้อมูลทั้งหมด!$B$2:$B$7721,D250,[1]ข้อมูลทั้งหมด!$S$2:$S$7721,1)</f>
        <v>#VALUE!</v>
      </c>
      <c r="G250" s="8" t="e">
        <f>COUNTIFS([1]ข้อมูลทั้งหมด!$B$2:$B$7721,D250,[1]ข้อมูลทั้งหมด!$V$2:$V$7721,1)</f>
        <v>#VALUE!</v>
      </c>
      <c r="H250" s="11" t="e">
        <f t="shared" si="4"/>
        <v>#VALUE!</v>
      </c>
      <c r="I250" s="8" t="e">
        <f>SUMIFS([1]ข้อมูลทั้งหมด!$O$2:$O$7721,[1]ข้อมูลทั้งหมด!$B$2:$B$7721,D250)</f>
        <v>#VALUE!</v>
      </c>
      <c r="J250" s="8" t="e">
        <f>SUMIF([1]ข้อมูลทั้งหมด!$B$2:$B$7721,D250,[1]ข้อมูลทั้งหมด!$AN$2:$AN$7721)+(((((SUMIF([1]ข้อมูลทั้งหมด!$B$2:$B$7721,D250,[1]ข้อมูลทั้งหมด!$AO$2:$AO$7721)+((SUMIF([1]ข้อมูลทั้งหมด!$B$2:$B$7721,D250,[1]ข้อมูลทั้งหมด!$AP$2:$AP$7721)-MOD(SUMIF([1]ข้อมูลทั้งหมด!$B$2:$B$7721,D250,[1]ข้อมูลทั้งหมด!$AP$2:$AP$7721),100))/100)-K250)/4))))</f>
        <v>#VALUE!</v>
      </c>
      <c r="K250" s="8" t="e">
        <f>MOD(SUMIF([1]ข้อมูลทั้งหมด!$B$2:$B$7721,D250,[1]ข้อมูลทั้งหมด!$AO$2:$AO$7721)+((SUMIF([1]ข้อมูลทั้งหมด!$B$2:$B$7721,D250,[1]ข้อมูลทั้งหมด!$AP$2:$AP$7721)-MOD(SUMIF([1]ข้อมูลทั้งหมด!$B$2:$B$7721,D250,[1]ข้อมูลทั้งหมด!$AP$2:$AP$7721),100))/100),4)</f>
        <v>#VALUE!</v>
      </c>
      <c r="L250" s="8" t="e">
        <f>MOD(SUMIF([1]ข้อมูลทั้งหมด!$B$2:$B$7721,D250,[1]ข้อมูลทั้งหมด!$AP$2:$AP$7721),100)</f>
        <v>#VALUE!</v>
      </c>
      <c r="M250" s="12" t="e">
        <f>IF(SUM(SUMIF([1]ข้อมูลทั้งหมด!$B$2:$B$7721,D250,[1]ข้อมูลทั้งหมด!$BU$2:$BU$7721))=0,"-",SUM(SUMIF([1]ข้อมูลทั้งหมด!$B$2:$B$7721,D250,[1]ข้อมูลทั้งหมด!$BU$2:$BU$7721)))</f>
        <v>#VALUE!</v>
      </c>
      <c r="N250" s="8" t="e">
        <f>IF(SUM(SUMIF([1]ข้อมูลทั้งหมด!$B$2:$B$7721,D250,[1]ข้อมูลทั้งหมด!$AA$2:$AA$7721),SUMIF([1]ข้อมูลทั้งหมด!$B$2:$B$7721,D250,[1]ข้อมูลทั้งหมด!$AC$2:$AC$7721))=0,"-",SUM(SUMIF([1]ข้อมูลทั้งหมด!$B$2:$B$7721,D250,[1]ข้อมูลทั้งหมด!$AA$2:$AA$7721),SUMIF([1]ข้อมูลทั้งหมด!$B$2:$B$7721,D250,[1]ข้อมูลทั้งหมด!$AC$2:$AC$7721)))</f>
        <v>#VALUE!</v>
      </c>
      <c r="O250" s="13" t="e">
        <f>IF(SUM(SUMIF([1]ข้อมูลทั้งหมด!$B$2:$B$7721,D250,[1]ข้อมูลทั้งหมด!$AB$2:$AB$7721),SUMIF([1]ข้อมูลทั้งหมด!$B$2:$B$7721,D250,[1]ข้อมูลทั้งหมด!$AD$2:$AD$7721))=0,"-",SUM(SUMIF([1]ข้อมูลทั้งหมด!$B$2:$B$7721,D250,[1]ข้อมูลทั้งหมด!$AB$2:$AB$7721),SUMIF([1]ข้อมูลทั้งหมด!$B$2:$B$7721,D250,[1]ข้อมูลทั้งหมด!$AD$2:$AD$7721)))</f>
        <v>#VALUE!</v>
      </c>
      <c r="P250" s="8" t="e">
        <f>IF(SUM(SUMIF([1]ข้อมูลทั้งหมด!$B$2:$B$7721,D250,[1]ข้อมูลทั้งหมด!$AE$2:$AE$7721),SUMIF([1]ข้อมูลทั้งหมด!$B$2:$B$7721,D250,[1]ข้อมูลทั้งหมด!$AG$2:$AG$7721))=0,"-",SUM(SUMIF([1]ข้อมูลทั้งหมด!$B$2:$B$7721,D250,[1]ข้อมูลทั้งหมด!$AE$2:$AE$7721),SUMIF([1]ข้อมูลทั้งหมด!$B$2:$B$7721,D250,[1]ข้อมูลทั้งหมด!$AG$2:$AG$7721)))</f>
        <v>#VALUE!</v>
      </c>
      <c r="Q250" s="13" t="e">
        <f>IF(SUM(SUMIF([1]ข้อมูลทั้งหมด!$B$2:$B$7721,D250,[1]ข้อมูลทั้งหมด!$AF$2:$AF$7721),SUMIF([1]ข้อมูลทั้งหมด!$B$2:$B$7721,D250,[1]ข้อมูลทั้งหมด!$AH$2:$AH$7721))=0,"-",SUM(SUMIF([1]ข้อมูลทั้งหมด!$B$2:$B$7721,D250,[1]ข้อมูลทั้งหมด!$AF$2:$AF$7721),SUMIF([1]ข้อมูลทั้งหมด!$B$2:$B$7721,D250,[1]ข้อมูลทั้งหมด!$AH$2:$AH$7721)))</f>
        <v>#VALUE!</v>
      </c>
      <c r="R250" s="12" t="e">
        <f>IF(SUM(SUMIF([1]ข้อมูลทั้งหมด!$B$2:$B$7721,D250,[1]ข้อมูลทั้งหมด!$BU$2:$BU$7721),SUMIF([1]ข้อมูลทั้งหมด!$B$2:$B$7721,D250,[1]ข้อมูลทั้งหมด!$BV$2:$BV$7721))=0,"-",SUM(SUMIF([1]ข้อมูลทั้งหมด!$B$2:$B$7721,D250,[1]ข้อมูลทั้งหมด!$BU$2:$BU$7721),SUMIF([1]ข้อมูลทั้งหมด!$B$2:$B$7721,D250,[1]ข้อมูลทั้งหมด!$BV$2:$BV$7721)))</f>
        <v>#VALUE!</v>
      </c>
      <c r="S250" s="14" t="e">
        <f>IF(SUMIF([1]ข้อมูลทั้งหมด!$B$2:$B$7721,D250,[1]ข้อมูลทั้งหมด!$BX$2:$BX$7721)=0,"-",SUMIF([1]ข้อมูลทั้งหมด!$B$2:$B$7721,D250,[1]ข้อมูลทั้งหมด!$BX$2:$BX$7721))</f>
        <v>#VALUE!</v>
      </c>
      <c r="T250" s="8" t="e">
        <f>IF(SUMIF([1]ข้อมูลทั้งหมด!$B$2:$B$7721,D250,[1]ข้อมูลทั้งหมด!$CV$2:$CV$7721)=0,"-",SUMIF([1]ข้อมูลทั้งหมด!$B$2:$B$7721,D250,[1]ข้อมูลทั้งหมด!$CV$2:$CV$7721))</f>
        <v>#VALUE!</v>
      </c>
      <c r="U250" s="13" t="e">
        <f>IF(SUMIF([1]ข้อมูลทั้งหมด!$B$2:$B$7721,D250,[1]ข้อมูลทั้งหมด!$CW$2:$CW$7721)=0,"-",SUMIF([1]ข้อมูลทั้งหมด!$B$2:$B$7721,D250,[1]ข้อมูลทั้งหมด!$CW$2:$CW$7721))</f>
        <v>#VALUE!</v>
      </c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389"/>
      <c r="AM250" s="20"/>
      <c r="AN250" s="21"/>
      <c r="AO250" s="393"/>
      <c r="AP250" s="22"/>
      <c r="AQ250" s="22"/>
      <c r="AR250" s="22"/>
      <c r="AS250" s="394"/>
    </row>
    <row r="251" spans="1:45" s="60" customFormat="1" ht="21" hidden="1" x14ac:dyDescent="0.35">
      <c r="A251" s="524">
        <v>232</v>
      </c>
      <c r="B251" s="9">
        <v>46</v>
      </c>
      <c r="C251" s="396" t="s">
        <v>465</v>
      </c>
      <c r="D251" s="395" t="s">
        <v>465</v>
      </c>
      <c r="E251" s="8" t="e">
        <f>COUNTIFS([1]ข้อมูลทั้งหมด!$B$2:$B$7721,D251,[1]ข้อมูลทั้งหมด!$P$2:$P$7721,1)</f>
        <v>#VALUE!</v>
      </c>
      <c r="F251" s="8" t="e">
        <f>COUNTIFS([1]ข้อมูลทั้งหมด!$B$2:$B$7721,D251,[1]ข้อมูลทั้งหมด!$S$2:$S$7721,1)</f>
        <v>#VALUE!</v>
      </c>
      <c r="G251" s="8" t="e">
        <f>COUNTIFS([1]ข้อมูลทั้งหมด!$B$2:$B$7721,D251,[1]ข้อมูลทั้งหมด!$V$2:$V$7721,1)</f>
        <v>#VALUE!</v>
      </c>
      <c r="H251" s="11" t="e">
        <f t="shared" si="4"/>
        <v>#VALUE!</v>
      </c>
      <c r="I251" s="8" t="e">
        <f>SUMIFS([1]ข้อมูลทั้งหมด!$O$2:$O$7721,[1]ข้อมูลทั้งหมด!$B$2:$B$7721,D251)</f>
        <v>#VALUE!</v>
      </c>
      <c r="J251" s="8" t="e">
        <f>SUMIF([1]ข้อมูลทั้งหมด!$B$2:$B$7721,D251,[1]ข้อมูลทั้งหมด!$AN$2:$AN$7721)+(((((SUMIF([1]ข้อมูลทั้งหมด!$B$2:$B$7721,D251,[1]ข้อมูลทั้งหมด!$AO$2:$AO$7721)+((SUMIF([1]ข้อมูลทั้งหมด!$B$2:$B$7721,D251,[1]ข้อมูลทั้งหมด!$AP$2:$AP$7721)-MOD(SUMIF([1]ข้อมูลทั้งหมด!$B$2:$B$7721,D251,[1]ข้อมูลทั้งหมด!$AP$2:$AP$7721),100))/100)-K251)/4))))</f>
        <v>#VALUE!</v>
      </c>
      <c r="K251" s="8" t="e">
        <f>MOD(SUMIF([1]ข้อมูลทั้งหมด!$B$2:$B$7721,D251,[1]ข้อมูลทั้งหมด!$AO$2:$AO$7721)+((SUMIF([1]ข้อมูลทั้งหมด!$B$2:$B$7721,D251,[1]ข้อมูลทั้งหมด!$AP$2:$AP$7721)-MOD(SUMIF([1]ข้อมูลทั้งหมด!$B$2:$B$7721,D251,[1]ข้อมูลทั้งหมด!$AP$2:$AP$7721),100))/100),4)</f>
        <v>#VALUE!</v>
      </c>
      <c r="L251" s="8" t="e">
        <f>MOD(SUMIF([1]ข้อมูลทั้งหมด!$B$2:$B$7721,D251,[1]ข้อมูลทั้งหมด!$AP$2:$AP$7721),100)</f>
        <v>#VALUE!</v>
      </c>
      <c r="M251" s="12" t="e">
        <f>IF(SUM(SUMIF([1]ข้อมูลทั้งหมด!$B$2:$B$7721,D251,[1]ข้อมูลทั้งหมด!$BU$2:$BU$7721))=0,"-",SUM(SUMIF([1]ข้อมูลทั้งหมด!$B$2:$B$7721,D251,[1]ข้อมูลทั้งหมด!$BU$2:$BU$7721)))</f>
        <v>#VALUE!</v>
      </c>
      <c r="N251" s="8" t="e">
        <f>IF(SUM(SUMIF([1]ข้อมูลทั้งหมด!$B$2:$B$7721,D251,[1]ข้อมูลทั้งหมด!$AA$2:$AA$7721),SUMIF([1]ข้อมูลทั้งหมด!$B$2:$B$7721,D251,[1]ข้อมูลทั้งหมด!$AC$2:$AC$7721))=0,"-",SUM(SUMIF([1]ข้อมูลทั้งหมด!$B$2:$B$7721,D251,[1]ข้อมูลทั้งหมด!$AA$2:$AA$7721),SUMIF([1]ข้อมูลทั้งหมด!$B$2:$B$7721,D251,[1]ข้อมูลทั้งหมด!$AC$2:$AC$7721)))</f>
        <v>#VALUE!</v>
      </c>
      <c r="O251" s="13" t="e">
        <f>IF(SUM(SUMIF([1]ข้อมูลทั้งหมด!$B$2:$B$7721,D251,[1]ข้อมูลทั้งหมด!$AB$2:$AB$7721),SUMIF([1]ข้อมูลทั้งหมด!$B$2:$B$7721,D251,[1]ข้อมูลทั้งหมด!$AD$2:$AD$7721))=0,"-",SUM(SUMIF([1]ข้อมูลทั้งหมด!$B$2:$B$7721,D251,[1]ข้อมูลทั้งหมด!$AB$2:$AB$7721),SUMIF([1]ข้อมูลทั้งหมด!$B$2:$B$7721,D251,[1]ข้อมูลทั้งหมด!$AD$2:$AD$7721)))</f>
        <v>#VALUE!</v>
      </c>
      <c r="P251" s="8" t="e">
        <f>IF(SUM(SUMIF([1]ข้อมูลทั้งหมด!$B$2:$B$7721,D251,[1]ข้อมูลทั้งหมด!$AE$2:$AE$7721),SUMIF([1]ข้อมูลทั้งหมด!$B$2:$B$7721,D251,[1]ข้อมูลทั้งหมด!$AG$2:$AG$7721))=0,"-",SUM(SUMIF([1]ข้อมูลทั้งหมด!$B$2:$B$7721,D251,[1]ข้อมูลทั้งหมด!$AE$2:$AE$7721),SUMIF([1]ข้อมูลทั้งหมด!$B$2:$B$7721,D251,[1]ข้อมูลทั้งหมด!$AG$2:$AG$7721)))</f>
        <v>#VALUE!</v>
      </c>
      <c r="Q251" s="13" t="e">
        <f>IF(SUM(SUMIF([1]ข้อมูลทั้งหมด!$B$2:$B$7721,D251,[1]ข้อมูลทั้งหมด!$AF$2:$AF$7721),SUMIF([1]ข้อมูลทั้งหมด!$B$2:$B$7721,D251,[1]ข้อมูลทั้งหมด!$AH$2:$AH$7721))=0,"-",SUM(SUMIF([1]ข้อมูลทั้งหมด!$B$2:$B$7721,D251,[1]ข้อมูลทั้งหมด!$AF$2:$AF$7721),SUMIF([1]ข้อมูลทั้งหมด!$B$2:$B$7721,D251,[1]ข้อมูลทั้งหมด!$AH$2:$AH$7721)))</f>
        <v>#VALUE!</v>
      </c>
      <c r="R251" s="12" t="e">
        <f>IF(SUM(SUMIF([1]ข้อมูลทั้งหมด!$B$2:$B$7721,D251,[1]ข้อมูลทั้งหมด!$BU$2:$BU$7721),SUMIF([1]ข้อมูลทั้งหมด!$B$2:$B$7721,D251,[1]ข้อมูลทั้งหมด!$BV$2:$BV$7721))=0,"-",SUM(SUMIF([1]ข้อมูลทั้งหมด!$B$2:$B$7721,D251,[1]ข้อมูลทั้งหมด!$BU$2:$BU$7721),SUMIF([1]ข้อมูลทั้งหมด!$B$2:$B$7721,D251,[1]ข้อมูลทั้งหมด!$BV$2:$BV$7721)))</f>
        <v>#VALUE!</v>
      </c>
      <c r="S251" s="14" t="e">
        <f>IF(SUMIF([1]ข้อมูลทั้งหมด!$B$2:$B$7721,D251,[1]ข้อมูลทั้งหมด!$BX$2:$BX$7721)=0,"-",SUMIF([1]ข้อมูลทั้งหมด!$B$2:$B$7721,D251,[1]ข้อมูลทั้งหมด!$BX$2:$BX$7721))</f>
        <v>#VALUE!</v>
      </c>
      <c r="T251" s="8" t="e">
        <f>IF(SUMIF([1]ข้อมูลทั้งหมด!$B$2:$B$7721,D251,[1]ข้อมูลทั้งหมด!$CV$2:$CV$7721)=0,"-",SUMIF([1]ข้อมูลทั้งหมด!$B$2:$B$7721,D251,[1]ข้อมูลทั้งหมด!$CV$2:$CV$7721))</f>
        <v>#VALUE!</v>
      </c>
      <c r="U251" s="13" t="e">
        <f>IF(SUMIF([1]ข้อมูลทั้งหมด!$B$2:$B$7721,D251,[1]ข้อมูลทั้งหมด!$CW$2:$CW$7721)=0,"-",SUMIF([1]ข้อมูลทั้งหมด!$B$2:$B$7721,D251,[1]ข้อมูลทั้งหมด!$CW$2:$CW$7721))</f>
        <v>#VALUE!</v>
      </c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389"/>
      <c r="AM251" s="20"/>
      <c r="AN251" s="21"/>
      <c r="AO251" s="393"/>
      <c r="AP251" s="22"/>
      <c r="AQ251" s="22"/>
      <c r="AR251" s="22"/>
      <c r="AS251" s="394"/>
    </row>
    <row r="252" spans="1:45" s="60" customFormat="1" ht="21" hidden="1" x14ac:dyDescent="0.35">
      <c r="A252" s="524">
        <v>233</v>
      </c>
      <c r="B252" s="9">
        <v>47</v>
      </c>
      <c r="C252" s="396" t="s">
        <v>466</v>
      </c>
      <c r="D252" s="395" t="s">
        <v>466</v>
      </c>
      <c r="E252" s="8" t="e">
        <f>COUNTIFS([1]ข้อมูลทั้งหมด!$B$2:$B$7721,D252,[1]ข้อมูลทั้งหมด!$P$2:$P$7721,1)</f>
        <v>#VALUE!</v>
      </c>
      <c r="F252" s="8" t="e">
        <f>COUNTIFS([1]ข้อมูลทั้งหมด!$B$2:$B$7721,D252,[1]ข้อมูลทั้งหมด!$S$2:$S$7721,1)</f>
        <v>#VALUE!</v>
      </c>
      <c r="G252" s="8" t="e">
        <f>COUNTIFS([1]ข้อมูลทั้งหมด!$B$2:$B$7721,D252,[1]ข้อมูลทั้งหมด!$V$2:$V$7721,1)</f>
        <v>#VALUE!</v>
      </c>
      <c r="H252" s="11" t="e">
        <f t="shared" si="4"/>
        <v>#VALUE!</v>
      </c>
      <c r="I252" s="8" t="e">
        <f>SUMIFS([1]ข้อมูลทั้งหมด!$O$2:$O$7721,[1]ข้อมูลทั้งหมด!$B$2:$B$7721,D252)</f>
        <v>#VALUE!</v>
      </c>
      <c r="J252" s="8" t="e">
        <f>SUMIF([1]ข้อมูลทั้งหมด!$B$2:$B$7721,D252,[1]ข้อมูลทั้งหมด!$AN$2:$AN$7721)+(((((SUMIF([1]ข้อมูลทั้งหมด!$B$2:$B$7721,D252,[1]ข้อมูลทั้งหมด!$AO$2:$AO$7721)+((SUMIF([1]ข้อมูลทั้งหมด!$B$2:$B$7721,D252,[1]ข้อมูลทั้งหมด!$AP$2:$AP$7721)-MOD(SUMIF([1]ข้อมูลทั้งหมด!$B$2:$B$7721,D252,[1]ข้อมูลทั้งหมด!$AP$2:$AP$7721),100))/100)-K252)/4))))</f>
        <v>#VALUE!</v>
      </c>
      <c r="K252" s="8" t="e">
        <f>MOD(SUMIF([1]ข้อมูลทั้งหมด!$B$2:$B$7721,D252,[1]ข้อมูลทั้งหมด!$AO$2:$AO$7721)+((SUMIF([1]ข้อมูลทั้งหมด!$B$2:$B$7721,D252,[1]ข้อมูลทั้งหมด!$AP$2:$AP$7721)-MOD(SUMIF([1]ข้อมูลทั้งหมด!$B$2:$B$7721,D252,[1]ข้อมูลทั้งหมด!$AP$2:$AP$7721),100))/100),4)</f>
        <v>#VALUE!</v>
      </c>
      <c r="L252" s="8" t="e">
        <f>MOD(SUMIF([1]ข้อมูลทั้งหมด!$B$2:$B$7721,D252,[1]ข้อมูลทั้งหมด!$AP$2:$AP$7721),100)</f>
        <v>#VALUE!</v>
      </c>
      <c r="M252" s="12" t="e">
        <f>IF(SUM(SUMIF([1]ข้อมูลทั้งหมด!$B$2:$B$7721,D252,[1]ข้อมูลทั้งหมด!$BU$2:$BU$7721))=0,"-",SUM(SUMIF([1]ข้อมูลทั้งหมด!$B$2:$B$7721,D252,[1]ข้อมูลทั้งหมด!$BU$2:$BU$7721)))</f>
        <v>#VALUE!</v>
      </c>
      <c r="N252" s="8" t="e">
        <f>IF(SUM(SUMIF([1]ข้อมูลทั้งหมด!$B$2:$B$7721,D252,[1]ข้อมูลทั้งหมด!$AA$2:$AA$7721),SUMIF([1]ข้อมูลทั้งหมด!$B$2:$B$7721,D252,[1]ข้อมูลทั้งหมด!$AC$2:$AC$7721))=0,"-",SUM(SUMIF([1]ข้อมูลทั้งหมด!$B$2:$B$7721,D252,[1]ข้อมูลทั้งหมด!$AA$2:$AA$7721),SUMIF([1]ข้อมูลทั้งหมด!$B$2:$B$7721,D252,[1]ข้อมูลทั้งหมด!$AC$2:$AC$7721)))</f>
        <v>#VALUE!</v>
      </c>
      <c r="O252" s="13" t="e">
        <f>IF(SUM(SUMIF([1]ข้อมูลทั้งหมด!$B$2:$B$7721,D252,[1]ข้อมูลทั้งหมด!$AB$2:$AB$7721),SUMIF([1]ข้อมูลทั้งหมด!$B$2:$B$7721,D252,[1]ข้อมูลทั้งหมด!$AD$2:$AD$7721))=0,"-",SUM(SUMIF([1]ข้อมูลทั้งหมด!$B$2:$B$7721,D252,[1]ข้อมูลทั้งหมด!$AB$2:$AB$7721),SUMIF([1]ข้อมูลทั้งหมด!$B$2:$B$7721,D252,[1]ข้อมูลทั้งหมด!$AD$2:$AD$7721)))</f>
        <v>#VALUE!</v>
      </c>
      <c r="P252" s="8" t="e">
        <f>IF(SUM(SUMIF([1]ข้อมูลทั้งหมด!$B$2:$B$7721,D252,[1]ข้อมูลทั้งหมด!$AE$2:$AE$7721),SUMIF([1]ข้อมูลทั้งหมด!$B$2:$B$7721,D252,[1]ข้อมูลทั้งหมด!$AG$2:$AG$7721))=0,"-",SUM(SUMIF([1]ข้อมูลทั้งหมด!$B$2:$B$7721,D252,[1]ข้อมูลทั้งหมด!$AE$2:$AE$7721),SUMIF([1]ข้อมูลทั้งหมด!$B$2:$B$7721,D252,[1]ข้อมูลทั้งหมด!$AG$2:$AG$7721)))</f>
        <v>#VALUE!</v>
      </c>
      <c r="Q252" s="13" t="e">
        <f>IF(SUM(SUMIF([1]ข้อมูลทั้งหมด!$B$2:$B$7721,D252,[1]ข้อมูลทั้งหมด!$AF$2:$AF$7721),SUMIF([1]ข้อมูลทั้งหมด!$B$2:$B$7721,D252,[1]ข้อมูลทั้งหมด!$AH$2:$AH$7721))=0,"-",SUM(SUMIF([1]ข้อมูลทั้งหมด!$B$2:$B$7721,D252,[1]ข้อมูลทั้งหมด!$AF$2:$AF$7721),SUMIF([1]ข้อมูลทั้งหมด!$B$2:$B$7721,D252,[1]ข้อมูลทั้งหมด!$AH$2:$AH$7721)))</f>
        <v>#VALUE!</v>
      </c>
      <c r="R252" s="12" t="e">
        <f>IF(SUM(SUMIF([1]ข้อมูลทั้งหมด!$B$2:$B$7721,D252,[1]ข้อมูลทั้งหมด!$BU$2:$BU$7721),SUMIF([1]ข้อมูลทั้งหมด!$B$2:$B$7721,D252,[1]ข้อมูลทั้งหมด!$BV$2:$BV$7721))=0,"-",SUM(SUMIF([1]ข้อมูลทั้งหมด!$B$2:$B$7721,D252,[1]ข้อมูลทั้งหมด!$BU$2:$BU$7721),SUMIF([1]ข้อมูลทั้งหมด!$B$2:$B$7721,D252,[1]ข้อมูลทั้งหมด!$BV$2:$BV$7721)))</f>
        <v>#VALUE!</v>
      </c>
      <c r="S252" s="14" t="e">
        <f>IF(SUMIF([1]ข้อมูลทั้งหมด!$B$2:$B$7721,D252,[1]ข้อมูลทั้งหมด!$BX$2:$BX$7721)=0,"-",SUMIF([1]ข้อมูลทั้งหมด!$B$2:$B$7721,D252,[1]ข้อมูลทั้งหมด!$BX$2:$BX$7721))</f>
        <v>#VALUE!</v>
      </c>
      <c r="T252" s="8" t="e">
        <f>IF(SUMIF([1]ข้อมูลทั้งหมด!$B$2:$B$7721,D252,[1]ข้อมูลทั้งหมด!$CV$2:$CV$7721)=0,"-",SUMIF([1]ข้อมูลทั้งหมด!$B$2:$B$7721,D252,[1]ข้อมูลทั้งหมด!$CV$2:$CV$7721))</f>
        <v>#VALUE!</v>
      </c>
      <c r="U252" s="13" t="e">
        <f>IF(SUMIF([1]ข้อมูลทั้งหมด!$B$2:$B$7721,D252,[1]ข้อมูลทั้งหมด!$CW$2:$CW$7721)=0,"-",SUMIF([1]ข้อมูลทั้งหมด!$B$2:$B$7721,D252,[1]ข้อมูลทั้งหมด!$CW$2:$CW$7721))</f>
        <v>#VALUE!</v>
      </c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389"/>
      <c r="AM252" s="20"/>
      <c r="AN252" s="21"/>
      <c r="AO252" s="393"/>
      <c r="AP252" s="22"/>
      <c r="AQ252" s="22"/>
      <c r="AR252" s="22"/>
      <c r="AS252" s="394"/>
    </row>
    <row r="253" spans="1:45" s="60" customFormat="1" ht="21" hidden="1" x14ac:dyDescent="0.35">
      <c r="A253" s="524">
        <v>234</v>
      </c>
      <c r="B253" s="9">
        <v>49</v>
      </c>
      <c r="C253" s="396" t="s">
        <v>468</v>
      </c>
      <c r="D253" s="395" t="s">
        <v>468</v>
      </c>
      <c r="E253" s="8" t="e">
        <f>COUNTIFS([1]ข้อมูลทั้งหมด!$B$2:$B$7721,D253,[1]ข้อมูลทั้งหมด!$P$2:$P$7721,1)</f>
        <v>#VALUE!</v>
      </c>
      <c r="F253" s="8" t="e">
        <f>COUNTIFS([1]ข้อมูลทั้งหมด!$B$2:$B$7721,D253,[1]ข้อมูลทั้งหมด!$S$2:$S$7721,1)</f>
        <v>#VALUE!</v>
      </c>
      <c r="G253" s="8" t="e">
        <f>COUNTIFS([1]ข้อมูลทั้งหมด!$B$2:$B$7721,D253,[1]ข้อมูลทั้งหมด!$V$2:$V$7721,1)</f>
        <v>#VALUE!</v>
      </c>
      <c r="H253" s="11" t="e">
        <f t="shared" si="4"/>
        <v>#VALUE!</v>
      </c>
      <c r="I253" s="8" t="e">
        <f>SUMIFS([1]ข้อมูลทั้งหมด!$O$2:$O$7721,[1]ข้อมูลทั้งหมด!$B$2:$B$7721,D253)</f>
        <v>#VALUE!</v>
      </c>
      <c r="J253" s="8" t="e">
        <f>SUMIF([1]ข้อมูลทั้งหมด!$B$2:$B$7721,D253,[1]ข้อมูลทั้งหมด!$AN$2:$AN$7721)+(((((SUMIF([1]ข้อมูลทั้งหมด!$B$2:$B$7721,D253,[1]ข้อมูลทั้งหมด!$AO$2:$AO$7721)+((SUMIF([1]ข้อมูลทั้งหมด!$B$2:$B$7721,D253,[1]ข้อมูลทั้งหมด!$AP$2:$AP$7721)-MOD(SUMIF([1]ข้อมูลทั้งหมด!$B$2:$B$7721,D253,[1]ข้อมูลทั้งหมด!$AP$2:$AP$7721),100))/100)-K253)/4))))</f>
        <v>#VALUE!</v>
      </c>
      <c r="K253" s="8" t="e">
        <f>MOD(SUMIF([1]ข้อมูลทั้งหมด!$B$2:$B$7721,D253,[1]ข้อมูลทั้งหมด!$AO$2:$AO$7721)+((SUMIF([1]ข้อมูลทั้งหมด!$B$2:$B$7721,D253,[1]ข้อมูลทั้งหมด!$AP$2:$AP$7721)-MOD(SUMIF([1]ข้อมูลทั้งหมด!$B$2:$B$7721,D253,[1]ข้อมูลทั้งหมด!$AP$2:$AP$7721),100))/100),4)</f>
        <v>#VALUE!</v>
      </c>
      <c r="L253" s="8" t="e">
        <f>MOD(SUMIF([1]ข้อมูลทั้งหมด!$B$2:$B$7721,D253,[1]ข้อมูลทั้งหมด!$AP$2:$AP$7721),100)</f>
        <v>#VALUE!</v>
      </c>
      <c r="M253" s="12" t="e">
        <f>IF(SUM(SUMIF([1]ข้อมูลทั้งหมด!$B$2:$B$7721,D253,[1]ข้อมูลทั้งหมด!$BU$2:$BU$7721))=0,"-",SUM(SUMIF([1]ข้อมูลทั้งหมด!$B$2:$B$7721,D253,[1]ข้อมูลทั้งหมด!$BU$2:$BU$7721)))</f>
        <v>#VALUE!</v>
      </c>
      <c r="N253" s="8" t="e">
        <f>IF(SUM(SUMIF([1]ข้อมูลทั้งหมด!$B$2:$B$7721,D253,[1]ข้อมูลทั้งหมด!$AA$2:$AA$7721),SUMIF([1]ข้อมูลทั้งหมด!$B$2:$B$7721,D253,[1]ข้อมูลทั้งหมด!$AC$2:$AC$7721))=0,"-",SUM(SUMIF([1]ข้อมูลทั้งหมด!$B$2:$B$7721,D253,[1]ข้อมูลทั้งหมด!$AA$2:$AA$7721),SUMIF([1]ข้อมูลทั้งหมด!$B$2:$B$7721,D253,[1]ข้อมูลทั้งหมด!$AC$2:$AC$7721)))</f>
        <v>#VALUE!</v>
      </c>
      <c r="O253" s="13" t="e">
        <f>IF(SUM(SUMIF([1]ข้อมูลทั้งหมด!$B$2:$B$7721,D253,[1]ข้อมูลทั้งหมด!$AB$2:$AB$7721),SUMIF([1]ข้อมูลทั้งหมด!$B$2:$B$7721,D253,[1]ข้อมูลทั้งหมด!$AD$2:$AD$7721))=0,"-",SUM(SUMIF([1]ข้อมูลทั้งหมด!$B$2:$B$7721,D253,[1]ข้อมูลทั้งหมด!$AB$2:$AB$7721),SUMIF([1]ข้อมูลทั้งหมด!$B$2:$B$7721,D253,[1]ข้อมูลทั้งหมด!$AD$2:$AD$7721)))</f>
        <v>#VALUE!</v>
      </c>
      <c r="P253" s="8" t="e">
        <f>IF(SUM(SUMIF([1]ข้อมูลทั้งหมด!$B$2:$B$7721,D253,[1]ข้อมูลทั้งหมด!$AE$2:$AE$7721),SUMIF([1]ข้อมูลทั้งหมด!$B$2:$B$7721,D253,[1]ข้อมูลทั้งหมด!$AG$2:$AG$7721))=0,"-",SUM(SUMIF([1]ข้อมูลทั้งหมด!$B$2:$B$7721,D253,[1]ข้อมูลทั้งหมด!$AE$2:$AE$7721),SUMIF([1]ข้อมูลทั้งหมด!$B$2:$B$7721,D253,[1]ข้อมูลทั้งหมด!$AG$2:$AG$7721)))</f>
        <v>#VALUE!</v>
      </c>
      <c r="Q253" s="13" t="e">
        <f>IF(SUM(SUMIF([1]ข้อมูลทั้งหมด!$B$2:$B$7721,D253,[1]ข้อมูลทั้งหมด!$AF$2:$AF$7721),SUMIF([1]ข้อมูลทั้งหมด!$B$2:$B$7721,D253,[1]ข้อมูลทั้งหมด!$AH$2:$AH$7721))=0,"-",SUM(SUMIF([1]ข้อมูลทั้งหมด!$B$2:$B$7721,D253,[1]ข้อมูลทั้งหมด!$AF$2:$AF$7721),SUMIF([1]ข้อมูลทั้งหมด!$B$2:$B$7721,D253,[1]ข้อมูลทั้งหมด!$AH$2:$AH$7721)))</f>
        <v>#VALUE!</v>
      </c>
      <c r="R253" s="12" t="e">
        <f>IF(SUM(SUMIF([1]ข้อมูลทั้งหมด!$B$2:$B$7721,D253,[1]ข้อมูลทั้งหมด!$BU$2:$BU$7721),SUMIF([1]ข้อมูลทั้งหมด!$B$2:$B$7721,D253,[1]ข้อมูลทั้งหมด!$BV$2:$BV$7721))=0,"-",SUM(SUMIF([1]ข้อมูลทั้งหมด!$B$2:$B$7721,D253,[1]ข้อมูลทั้งหมด!$BU$2:$BU$7721),SUMIF([1]ข้อมูลทั้งหมด!$B$2:$B$7721,D253,[1]ข้อมูลทั้งหมด!$BV$2:$BV$7721)))</f>
        <v>#VALUE!</v>
      </c>
      <c r="S253" s="14" t="e">
        <f>IF(SUMIF([1]ข้อมูลทั้งหมด!$B$2:$B$7721,D253,[1]ข้อมูลทั้งหมด!$BX$2:$BX$7721)=0,"-",SUMIF([1]ข้อมูลทั้งหมด!$B$2:$B$7721,D253,[1]ข้อมูลทั้งหมด!$BX$2:$BX$7721))</f>
        <v>#VALUE!</v>
      </c>
      <c r="T253" s="8" t="e">
        <f>IF(SUMIF([1]ข้อมูลทั้งหมด!$B$2:$B$7721,D253,[1]ข้อมูลทั้งหมด!$CV$2:$CV$7721)=0,"-",SUMIF([1]ข้อมูลทั้งหมด!$B$2:$B$7721,D253,[1]ข้อมูลทั้งหมด!$CV$2:$CV$7721))</f>
        <v>#VALUE!</v>
      </c>
      <c r="U253" s="13" t="e">
        <f>IF(SUMIF([1]ข้อมูลทั้งหมด!$B$2:$B$7721,D253,[1]ข้อมูลทั้งหมด!$CW$2:$CW$7721)=0,"-",SUMIF([1]ข้อมูลทั้งหมด!$B$2:$B$7721,D253,[1]ข้อมูลทั้งหมด!$CW$2:$CW$7721))</f>
        <v>#VALUE!</v>
      </c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389"/>
      <c r="AM253" s="20"/>
      <c r="AN253" s="21"/>
      <c r="AO253" s="393"/>
      <c r="AP253" s="22"/>
      <c r="AQ253" s="22"/>
      <c r="AR253" s="22"/>
      <c r="AS253" s="394"/>
    </row>
    <row r="254" spans="1:45" s="60" customFormat="1" ht="21" hidden="1" x14ac:dyDescent="0.35">
      <c r="A254" s="524">
        <v>235</v>
      </c>
      <c r="B254" s="9">
        <v>55</v>
      </c>
      <c r="C254" s="396" t="s">
        <v>469</v>
      </c>
      <c r="D254" s="395" t="s">
        <v>469</v>
      </c>
      <c r="E254" s="8" t="e">
        <f>COUNTIFS([1]ข้อมูลทั้งหมด!$B$2:$B$7721,D254,[1]ข้อมูลทั้งหมด!$P$2:$P$7721,1)</f>
        <v>#VALUE!</v>
      </c>
      <c r="F254" s="8" t="e">
        <f>COUNTIFS([1]ข้อมูลทั้งหมด!$B$2:$B$7721,D254,[1]ข้อมูลทั้งหมด!$S$2:$S$7721,1)</f>
        <v>#VALUE!</v>
      </c>
      <c r="G254" s="8" t="e">
        <f>COUNTIFS([1]ข้อมูลทั้งหมด!$B$2:$B$7721,D254,[1]ข้อมูลทั้งหมด!$V$2:$V$7721,1)</f>
        <v>#VALUE!</v>
      </c>
      <c r="H254" s="11" t="e">
        <f t="shared" si="4"/>
        <v>#VALUE!</v>
      </c>
      <c r="I254" s="8" t="e">
        <f>SUMIFS([1]ข้อมูลทั้งหมด!$O$2:$O$7721,[1]ข้อมูลทั้งหมด!$B$2:$B$7721,D254)</f>
        <v>#VALUE!</v>
      </c>
      <c r="J254" s="8" t="e">
        <f>SUMIF([1]ข้อมูลทั้งหมด!$B$2:$B$7721,D254,[1]ข้อมูลทั้งหมด!$AN$2:$AN$7721)+(((((SUMIF([1]ข้อมูลทั้งหมด!$B$2:$B$7721,D254,[1]ข้อมูลทั้งหมด!$AO$2:$AO$7721)+((SUMIF([1]ข้อมูลทั้งหมด!$B$2:$B$7721,D254,[1]ข้อมูลทั้งหมด!$AP$2:$AP$7721)-MOD(SUMIF([1]ข้อมูลทั้งหมด!$B$2:$B$7721,D254,[1]ข้อมูลทั้งหมด!$AP$2:$AP$7721),100))/100)-K254)/4))))</f>
        <v>#VALUE!</v>
      </c>
      <c r="K254" s="8" t="e">
        <f>MOD(SUMIF([1]ข้อมูลทั้งหมด!$B$2:$B$7721,D254,[1]ข้อมูลทั้งหมด!$AO$2:$AO$7721)+((SUMIF([1]ข้อมูลทั้งหมด!$B$2:$B$7721,D254,[1]ข้อมูลทั้งหมด!$AP$2:$AP$7721)-MOD(SUMIF([1]ข้อมูลทั้งหมด!$B$2:$B$7721,D254,[1]ข้อมูลทั้งหมด!$AP$2:$AP$7721),100))/100),4)</f>
        <v>#VALUE!</v>
      </c>
      <c r="L254" s="8" t="e">
        <f>MOD(SUMIF([1]ข้อมูลทั้งหมด!$B$2:$B$7721,D254,[1]ข้อมูลทั้งหมด!$AP$2:$AP$7721),100)</f>
        <v>#VALUE!</v>
      </c>
      <c r="M254" s="12" t="e">
        <f>IF(SUM(SUMIF([1]ข้อมูลทั้งหมด!$B$2:$B$7721,D254,[1]ข้อมูลทั้งหมด!$BU$2:$BU$7721))=0,"-",SUM(SUMIF([1]ข้อมูลทั้งหมด!$B$2:$B$7721,D254,[1]ข้อมูลทั้งหมด!$BU$2:$BU$7721)))</f>
        <v>#VALUE!</v>
      </c>
      <c r="N254" s="8" t="e">
        <f>IF(SUM(SUMIF([1]ข้อมูลทั้งหมด!$B$2:$B$7721,D254,[1]ข้อมูลทั้งหมด!$AA$2:$AA$7721),SUMIF([1]ข้อมูลทั้งหมด!$B$2:$B$7721,D254,[1]ข้อมูลทั้งหมด!$AC$2:$AC$7721))=0,"-",SUM(SUMIF([1]ข้อมูลทั้งหมด!$B$2:$B$7721,D254,[1]ข้อมูลทั้งหมด!$AA$2:$AA$7721),SUMIF([1]ข้อมูลทั้งหมด!$B$2:$B$7721,D254,[1]ข้อมูลทั้งหมด!$AC$2:$AC$7721)))</f>
        <v>#VALUE!</v>
      </c>
      <c r="O254" s="13" t="e">
        <f>IF(SUM(SUMIF([1]ข้อมูลทั้งหมด!$B$2:$B$7721,D254,[1]ข้อมูลทั้งหมด!$AB$2:$AB$7721),SUMIF([1]ข้อมูลทั้งหมด!$B$2:$B$7721,D254,[1]ข้อมูลทั้งหมด!$AD$2:$AD$7721))=0,"-",SUM(SUMIF([1]ข้อมูลทั้งหมด!$B$2:$B$7721,D254,[1]ข้อมูลทั้งหมด!$AB$2:$AB$7721),SUMIF([1]ข้อมูลทั้งหมด!$B$2:$B$7721,D254,[1]ข้อมูลทั้งหมด!$AD$2:$AD$7721)))</f>
        <v>#VALUE!</v>
      </c>
      <c r="P254" s="8" t="e">
        <f>IF(SUM(SUMIF([1]ข้อมูลทั้งหมด!$B$2:$B$7721,D254,[1]ข้อมูลทั้งหมด!$AE$2:$AE$7721),SUMIF([1]ข้อมูลทั้งหมด!$B$2:$B$7721,D254,[1]ข้อมูลทั้งหมด!$AG$2:$AG$7721))=0,"-",SUM(SUMIF([1]ข้อมูลทั้งหมด!$B$2:$B$7721,D254,[1]ข้อมูลทั้งหมด!$AE$2:$AE$7721),SUMIF([1]ข้อมูลทั้งหมด!$B$2:$B$7721,D254,[1]ข้อมูลทั้งหมด!$AG$2:$AG$7721)))</f>
        <v>#VALUE!</v>
      </c>
      <c r="Q254" s="13" t="e">
        <f>IF(SUM(SUMIF([1]ข้อมูลทั้งหมด!$B$2:$B$7721,D254,[1]ข้อมูลทั้งหมด!$AF$2:$AF$7721),SUMIF([1]ข้อมูลทั้งหมด!$B$2:$B$7721,D254,[1]ข้อมูลทั้งหมด!$AH$2:$AH$7721))=0,"-",SUM(SUMIF([1]ข้อมูลทั้งหมด!$B$2:$B$7721,D254,[1]ข้อมูลทั้งหมด!$AF$2:$AF$7721),SUMIF([1]ข้อมูลทั้งหมด!$B$2:$B$7721,D254,[1]ข้อมูลทั้งหมด!$AH$2:$AH$7721)))</f>
        <v>#VALUE!</v>
      </c>
      <c r="R254" s="12" t="e">
        <f>IF(SUM(SUMIF([1]ข้อมูลทั้งหมด!$B$2:$B$7721,D254,[1]ข้อมูลทั้งหมด!$BU$2:$BU$7721),SUMIF([1]ข้อมูลทั้งหมด!$B$2:$B$7721,D254,[1]ข้อมูลทั้งหมด!$BV$2:$BV$7721))=0,"-",SUM(SUMIF([1]ข้อมูลทั้งหมด!$B$2:$B$7721,D254,[1]ข้อมูลทั้งหมด!$BU$2:$BU$7721),SUMIF([1]ข้อมูลทั้งหมด!$B$2:$B$7721,D254,[1]ข้อมูลทั้งหมด!$BV$2:$BV$7721)))</f>
        <v>#VALUE!</v>
      </c>
      <c r="S254" s="14" t="e">
        <f>IF(SUMIF([1]ข้อมูลทั้งหมด!$B$2:$B$7721,D254,[1]ข้อมูลทั้งหมด!$BX$2:$BX$7721)=0,"-",SUMIF([1]ข้อมูลทั้งหมด!$B$2:$B$7721,D254,[1]ข้อมูลทั้งหมด!$BX$2:$BX$7721))</f>
        <v>#VALUE!</v>
      </c>
      <c r="T254" s="8" t="e">
        <f>IF(SUMIF([1]ข้อมูลทั้งหมด!$B$2:$B$7721,D254,[1]ข้อมูลทั้งหมด!$CV$2:$CV$7721)=0,"-",SUMIF([1]ข้อมูลทั้งหมด!$B$2:$B$7721,D254,[1]ข้อมูลทั้งหมด!$CV$2:$CV$7721))</f>
        <v>#VALUE!</v>
      </c>
      <c r="U254" s="13" t="e">
        <f>IF(SUMIF([1]ข้อมูลทั้งหมด!$B$2:$B$7721,D254,[1]ข้อมูลทั้งหมด!$CW$2:$CW$7721)=0,"-",SUMIF([1]ข้อมูลทั้งหมด!$B$2:$B$7721,D254,[1]ข้อมูลทั้งหมด!$CW$2:$CW$7721))</f>
        <v>#VALUE!</v>
      </c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389"/>
      <c r="AM254" s="20"/>
      <c r="AN254" s="21"/>
      <c r="AO254" s="393"/>
      <c r="AP254" s="22"/>
      <c r="AQ254" s="22"/>
      <c r="AR254" s="22"/>
      <c r="AS254" s="394"/>
    </row>
    <row r="255" spans="1:45" s="60" customFormat="1" ht="21" hidden="1" x14ac:dyDescent="0.35">
      <c r="A255" s="524">
        <v>236</v>
      </c>
      <c r="B255" s="9">
        <v>58</v>
      </c>
      <c r="C255" s="10" t="s">
        <v>470</v>
      </c>
      <c r="D255" s="395" t="s">
        <v>470</v>
      </c>
      <c r="E255" s="8" t="e">
        <f>COUNTIFS([1]ข้อมูลทั้งหมด!$B$2:$B$7721,D255,[1]ข้อมูลทั้งหมด!$P$2:$P$7721,1)</f>
        <v>#VALUE!</v>
      </c>
      <c r="F255" s="8" t="e">
        <f>COUNTIFS([1]ข้อมูลทั้งหมด!$B$2:$B$7721,D255,[1]ข้อมูลทั้งหมด!$S$2:$S$7721,1)</f>
        <v>#VALUE!</v>
      </c>
      <c r="G255" s="8" t="e">
        <f>COUNTIFS([1]ข้อมูลทั้งหมด!$B$2:$B$7721,D255,[1]ข้อมูลทั้งหมด!$V$2:$V$7721,1)</f>
        <v>#VALUE!</v>
      </c>
      <c r="H255" s="11" t="e">
        <f t="shared" si="4"/>
        <v>#VALUE!</v>
      </c>
      <c r="I255" s="8" t="e">
        <f>SUMIFS([1]ข้อมูลทั้งหมด!$O$2:$O$7721,[1]ข้อมูลทั้งหมด!$B$2:$B$7721,D255)</f>
        <v>#VALUE!</v>
      </c>
      <c r="J255" s="8" t="e">
        <f>SUMIF([1]ข้อมูลทั้งหมด!$B$2:$B$7721,D255,[1]ข้อมูลทั้งหมด!$AN$2:$AN$7721)+(((((SUMIF([1]ข้อมูลทั้งหมด!$B$2:$B$7721,D255,[1]ข้อมูลทั้งหมด!$AO$2:$AO$7721)+((SUMIF([1]ข้อมูลทั้งหมด!$B$2:$B$7721,D255,[1]ข้อมูลทั้งหมด!$AP$2:$AP$7721)-MOD(SUMIF([1]ข้อมูลทั้งหมด!$B$2:$B$7721,D255,[1]ข้อมูลทั้งหมด!$AP$2:$AP$7721),100))/100)-K255)/4))))</f>
        <v>#VALUE!</v>
      </c>
      <c r="K255" s="8" t="e">
        <f>MOD(SUMIF([1]ข้อมูลทั้งหมด!$B$2:$B$7721,D255,[1]ข้อมูลทั้งหมด!$AO$2:$AO$7721)+((SUMIF([1]ข้อมูลทั้งหมด!$B$2:$B$7721,D255,[1]ข้อมูลทั้งหมด!$AP$2:$AP$7721)-MOD(SUMIF([1]ข้อมูลทั้งหมด!$B$2:$B$7721,D255,[1]ข้อมูลทั้งหมด!$AP$2:$AP$7721),100))/100),4)</f>
        <v>#VALUE!</v>
      </c>
      <c r="L255" s="8" t="e">
        <f>MOD(SUMIF([1]ข้อมูลทั้งหมด!$B$2:$B$7721,D255,[1]ข้อมูลทั้งหมด!$AP$2:$AP$7721),100)</f>
        <v>#VALUE!</v>
      </c>
      <c r="M255" s="12" t="e">
        <f>IF(SUM(SUMIF([1]ข้อมูลทั้งหมด!$B$2:$B$7721,D255,[1]ข้อมูลทั้งหมด!$BU$2:$BU$7721))=0,"-",SUM(SUMIF([1]ข้อมูลทั้งหมด!$B$2:$B$7721,D255,[1]ข้อมูลทั้งหมด!$BU$2:$BU$7721)))</f>
        <v>#VALUE!</v>
      </c>
      <c r="N255" s="8" t="e">
        <f>IF(SUM(SUMIF([1]ข้อมูลทั้งหมด!$B$2:$B$7721,D255,[1]ข้อมูลทั้งหมด!$AA$2:$AA$7721),SUMIF([1]ข้อมูลทั้งหมด!$B$2:$B$7721,D255,[1]ข้อมูลทั้งหมด!$AC$2:$AC$7721))=0,"-",SUM(SUMIF([1]ข้อมูลทั้งหมด!$B$2:$B$7721,D255,[1]ข้อมูลทั้งหมด!$AA$2:$AA$7721),SUMIF([1]ข้อมูลทั้งหมด!$B$2:$B$7721,D255,[1]ข้อมูลทั้งหมด!$AC$2:$AC$7721)))</f>
        <v>#VALUE!</v>
      </c>
      <c r="O255" s="13" t="e">
        <f>IF(SUM(SUMIF([1]ข้อมูลทั้งหมด!$B$2:$B$7721,D255,[1]ข้อมูลทั้งหมด!$AB$2:$AB$7721),SUMIF([1]ข้อมูลทั้งหมด!$B$2:$B$7721,D255,[1]ข้อมูลทั้งหมด!$AD$2:$AD$7721))=0,"-",SUM(SUMIF([1]ข้อมูลทั้งหมด!$B$2:$B$7721,D255,[1]ข้อมูลทั้งหมด!$AB$2:$AB$7721),SUMIF([1]ข้อมูลทั้งหมด!$B$2:$B$7721,D255,[1]ข้อมูลทั้งหมด!$AD$2:$AD$7721)))</f>
        <v>#VALUE!</v>
      </c>
      <c r="P255" s="8" t="e">
        <f>IF(SUM(SUMIF([1]ข้อมูลทั้งหมด!$B$2:$B$7721,D255,[1]ข้อมูลทั้งหมด!$AE$2:$AE$7721),SUMIF([1]ข้อมูลทั้งหมด!$B$2:$B$7721,D255,[1]ข้อมูลทั้งหมด!$AG$2:$AG$7721))=0,"-",SUM(SUMIF([1]ข้อมูลทั้งหมด!$B$2:$B$7721,D255,[1]ข้อมูลทั้งหมด!$AE$2:$AE$7721),SUMIF([1]ข้อมูลทั้งหมด!$B$2:$B$7721,D255,[1]ข้อมูลทั้งหมด!$AG$2:$AG$7721)))</f>
        <v>#VALUE!</v>
      </c>
      <c r="Q255" s="13" t="e">
        <f>IF(SUM(SUMIF([1]ข้อมูลทั้งหมด!$B$2:$B$7721,D255,[1]ข้อมูลทั้งหมด!$AF$2:$AF$7721),SUMIF([1]ข้อมูลทั้งหมด!$B$2:$B$7721,D255,[1]ข้อมูลทั้งหมด!$AH$2:$AH$7721))=0,"-",SUM(SUMIF([1]ข้อมูลทั้งหมด!$B$2:$B$7721,D255,[1]ข้อมูลทั้งหมด!$AF$2:$AF$7721),SUMIF([1]ข้อมูลทั้งหมด!$B$2:$B$7721,D255,[1]ข้อมูลทั้งหมด!$AH$2:$AH$7721)))</f>
        <v>#VALUE!</v>
      </c>
      <c r="R255" s="12" t="e">
        <f>IF(SUM(SUMIF([1]ข้อมูลทั้งหมด!$B$2:$B$7721,D255,[1]ข้อมูลทั้งหมด!$BU$2:$BU$7721),SUMIF([1]ข้อมูลทั้งหมด!$B$2:$B$7721,D255,[1]ข้อมูลทั้งหมด!$BV$2:$BV$7721))=0,"-",SUM(SUMIF([1]ข้อมูลทั้งหมด!$B$2:$B$7721,D255,[1]ข้อมูลทั้งหมด!$BU$2:$BU$7721),SUMIF([1]ข้อมูลทั้งหมด!$B$2:$B$7721,D255,[1]ข้อมูลทั้งหมด!$BV$2:$BV$7721)))</f>
        <v>#VALUE!</v>
      </c>
      <c r="S255" s="14" t="e">
        <f>IF(SUMIF([1]ข้อมูลทั้งหมด!$B$2:$B$7721,D255,[1]ข้อมูลทั้งหมด!$BX$2:$BX$7721)=0,"-",SUMIF([1]ข้อมูลทั้งหมด!$B$2:$B$7721,D255,[1]ข้อมูลทั้งหมด!$BX$2:$BX$7721))</f>
        <v>#VALUE!</v>
      </c>
      <c r="T255" s="8" t="e">
        <f>IF(SUMIF([1]ข้อมูลทั้งหมด!$B$2:$B$7721,D255,[1]ข้อมูลทั้งหมด!$CV$2:$CV$7721)=0,"-",SUMIF([1]ข้อมูลทั้งหมด!$B$2:$B$7721,D255,[1]ข้อมูลทั้งหมด!$CV$2:$CV$7721))</f>
        <v>#VALUE!</v>
      </c>
      <c r="U255" s="13" t="e">
        <f>IF(SUMIF([1]ข้อมูลทั้งหมด!$B$2:$B$7721,D255,[1]ข้อมูลทั้งหมด!$CW$2:$CW$7721)=0,"-",SUMIF([1]ข้อมูลทั้งหมด!$B$2:$B$7721,D255,[1]ข้อมูลทั้งหมด!$CW$2:$CW$7721))</f>
        <v>#VALUE!</v>
      </c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389"/>
      <c r="AM255" s="20"/>
      <c r="AN255" s="21"/>
      <c r="AO255" s="393"/>
      <c r="AP255" s="22"/>
      <c r="AQ255" s="22"/>
      <c r="AR255" s="22"/>
      <c r="AS255" s="394"/>
    </row>
    <row r="256" spans="1:45" s="60" customFormat="1" ht="21" hidden="1" x14ac:dyDescent="0.35">
      <c r="A256" s="524">
        <v>238</v>
      </c>
      <c r="B256" s="9">
        <v>68</v>
      </c>
      <c r="C256" s="10" t="s">
        <v>472</v>
      </c>
      <c r="D256" s="395" t="s">
        <v>472</v>
      </c>
      <c r="E256" s="8" t="e">
        <f>COUNTIFS([1]ข้อมูลทั้งหมด!$B$2:$B$7721,D256,[1]ข้อมูลทั้งหมด!$P$2:$P$7721,1)</f>
        <v>#VALUE!</v>
      </c>
      <c r="F256" s="8" t="e">
        <f>COUNTIFS([1]ข้อมูลทั้งหมด!$B$2:$B$7721,D256,[1]ข้อมูลทั้งหมด!$S$2:$S$7721,1)</f>
        <v>#VALUE!</v>
      </c>
      <c r="G256" s="8" t="e">
        <f>COUNTIFS([1]ข้อมูลทั้งหมด!$B$2:$B$7721,D256,[1]ข้อมูลทั้งหมด!$V$2:$V$7721,1)</f>
        <v>#VALUE!</v>
      </c>
      <c r="H256" s="11" t="e">
        <f t="shared" si="4"/>
        <v>#VALUE!</v>
      </c>
      <c r="I256" s="8" t="e">
        <f>SUMIFS([1]ข้อมูลทั้งหมด!$O$2:$O$7721,[1]ข้อมูลทั้งหมด!$B$2:$B$7721,D256)</f>
        <v>#VALUE!</v>
      </c>
      <c r="J256" s="8" t="e">
        <f>SUMIF([1]ข้อมูลทั้งหมด!$B$2:$B$7721,D256,[1]ข้อมูลทั้งหมด!$AN$2:$AN$7721)+(((((SUMIF([1]ข้อมูลทั้งหมด!$B$2:$B$7721,D256,[1]ข้อมูลทั้งหมด!$AO$2:$AO$7721)+((SUMIF([1]ข้อมูลทั้งหมด!$B$2:$B$7721,D256,[1]ข้อมูลทั้งหมด!$AP$2:$AP$7721)-MOD(SUMIF([1]ข้อมูลทั้งหมด!$B$2:$B$7721,D256,[1]ข้อมูลทั้งหมด!$AP$2:$AP$7721),100))/100)-K256)/4))))</f>
        <v>#VALUE!</v>
      </c>
      <c r="K256" s="8" t="e">
        <f>MOD(SUMIF([1]ข้อมูลทั้งหมด!$B$2:$B$7721,D256,[1]ข้อมูลทั้งหมด!$AO$2:$AO$7721)+((SUMIF([1]ข้อมูลทั้งหมด!$B$2:$B$7721,D256,[1]ข้อมูลทั้งหมด!$AP$2:$AP$7721)-MOD(SUMIF([1]ข้อมูลทั้งหมด!$B$2:$B$7721,D256,[1]ข้อมูลทั้งหมด!$AP$2:$AP$7721),100))/100),4)</f>
        <v>#VALUE!</v>
      </c>
      <c r="L256" s="8" t="e">
        <f>MOD(SUMIF([1]ข้อมูลทั้งหมด!$B$2:$B$7721,D256,[1]ข้อมูลทั้งหมด!$AP$2:$AP$7721),100)</f>
        <v>#VALUE!</v>
      </c>
      <c r="M256" s="12" t="e">
        <f>IF(SUM(SUMIF([1]ข้อมูลทั้งหมด!$B$2:$B$7721,D256,[1]ข้อมูลทั้งหมด!$BU$2:$BU$7721))=0,"-",SUM(SUMIF([1]ข้อมูลทั้งหมด!$B$2:$B$7721,D256,[1]ข้อมูลทั้งหมด!$BU$2:$BU$7721)))</f>
        <v>#VALUE!</v>
      </c>
      <c r="N256" s="8" t="e">
        <f>IF(SUM(SUMIF([1]ข้อมูลทั้งหมด!$B$2:$B$7721,D256,[1]ข้อมูลทั้งหมด!$AA$2:$AA$7721),SUMIF([1]ข้อมูลทั้งหมด!$B$2:$B$7721,D256,[1]ข้อมูลทั้งหมด!$AC$2:$AC$7721))=0,"-",SUM(SUMIF([1]ข้อมูลทั้งหมด!$B$2:$B$7721,D256,[1]ข้อมูลทั้งหมด!$AA$2:$AA$7721),SUMIF([1]ข้อมูลทั้งหมด!$B$2:$B$7721,D256,[1]ข้อมูลทั้งหมด!$AC$2:$AC$7721)))</f>
        <v>#VALUE!</v>
      </c>
      <c r="O256" s="13" t="e">
        <f>IF(SUM(SUMIF([1]ข้อมูลทั้งหมด!$B$2:$B$7721,D256,[1]ข้อมูลทั้งหมด!$AB$2:$AB$7721),SUMIF([1]ข้อมูลทั้งหมด!$B$2:$B$7721,D256,[1]ข้อมูลทั้งหมด!$AD$2:$AD$7721))=0,"-",SUM(SUMIF([1]ข้อมูลทั้งหมด!$B$2:$B$7721,D256,[1]ข้อมูลทั้งหมด!$AB$2:$AB$7721),SUMIF([1]ข้อมูลทั้งหมด!$B$2:$B$7721,D256,[1]ข้อมูลทั้งหมด!$AD$2:$AD$7721)))</f>
        <v>#VALUE!</v>
      </c>
      <c r="P256" s="8" t="e">
        <f>IF(SUM(SUMIF([1]ข้อมูลทั้งหมด!$B$2:$B$7721,D256,[1]ข้อมูลทั้งหมด!$AE$2:$AE$7721),SUMIF([1]ข้อมูลทั้งหมด!$B$2:$B$7721,D256,[1]ข้อมูลทั้งหมด!$AG$2:$AG$7721))=0,"-",SUM(SUMIF([1]ข้อมูลทั้งหมด!$B$2:$B$7721,D256,[1]ข้อมูลทั้งหมด!$AE$2:$AE$7721),SUMIF([1]ข้อมูลทั้งหมด!$B$2:$B$7721,D256,[1]ข้อมูลทั้งหมด!$AG$2:$AG$7721)))</f>
        <v>#VALUE!</v>
      </c>
      <c r="Q256" s="13" t="e">
        <f>IF(SUM(SUMIF([1]ข้อมูลทั้งหมด!$B$2:$B$7721,D256,[1]ข้อมูลทั้งหมด!$AF$2:$AF$7721),SUMIF([1]ข้อมูลทั้งหมด!$B$2:$B$7721,D256,[1]ข้อมูลทั้งหมด!$AH$2:$AH$7721))=0,"-",SUM(SUMIF([1]ข้อมูลทั้งหมด!$B$2:$B$7721,D256,[1]ข้อมูลทั้งหมด!$AF$2:$AF$7721),SUMIF([1]ข้อมูลทั้งหมด!$B$2:$B$7721,D256,[1]ข้อมูลทั้งหมด!$AH$2:$AH$7721)))</f>
        <v>#VALUE!</v>
      </c>
      <c r="R256" s="12" t="e">
        <f>IF(SUM(SUMIF([1]ข้อมูลทั้งหมด!$B$2:$B$7721,D256,[1]ข้อมูลทั้งหมด!$BU$2:$BU$7721),SUMIF([1]ข้อมูลทั้งหมด!$B$2:$B$7721,D256,[1]ข้อมูลทั้งหมด!$BV$2:$BV$7721))=0,"-",SUM(SUMIF([1]ข้อมูลทั้งหมด!$B$2:$B$7721,D256,[1]ข้อมูลทั้งหมด!$BU$2:$BU$7721),SUMIF([1]ข้อมูลทั้งหมด!$B$2:$B$7721,D256,[1]ข้อมูลทั้งหมด!$BV$2:$BV$7721)))</f>
        <v>#VALUE!</v>
      </c>
      <c r="S256" s="14" t="e">
        <f>IF(SUMIF([1]ข้อมูลทั้งหมด!$B$2:$B$7721,D256,[1]ข้อมูลทั้งหมด!$BX$2:$BX$7721)=0,"-",SUMIF([1]ข้อมูลทั้งหมด!$B$2:$B$7721,D256,[1]ข้อมูลทั้งหมด!$BX$2:$BX$7721))</f>
        <v>#VALUE!</v>
      </c>
      <c r="T256" s="8" t="e">
        <f>IF(SUMIF([1]ข้อมูลทั้งหมด!$B$2:$B$7721,D256,[1]ข้อมูลทั้งหมด!$CV$2:$CV$7721)=0,"-",SUMIF([1]ข้อมูลทั้งหมด!$B$2:$B$7721,D256,[1]ข้อมูลทั้งหมด!$CV$2:$CV$7721))</f>
        <v>#VALUE!</v>
      </c>
      <c r="U256" s="13" t="e">
        <f>IF(SUMIF([1]ข้อมูลทั้งหมด!$B$2:$B$7721,D256,[1]ข้อมูลทั้งหมด!$CW$2:$CW$7721)=0,"-",SUMIF([1]ข้อมูลทั้งหมด!$B$2:$B$7721,D256,[1]ข้อมูลทั้งหมด!$CW$2:$CW$7721))</f>
        <v>#VALUE!</v>
      </c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389"/>
      <c r="AM256" s="20"/>
      <c r="AN256" s="21"/>
      <c r="AO256" s="393"/>
      <c r="AP256" s="22"/>
      <c r="AQ256" s="22"/>
      <c r="AR256" s="22"/>
      <c r="AS256" s="394"/>
    </row>
    <row r="257" spans="1:45" s="60" customFormat="1" ht="21" hidden="1" x14ac:dyDescent="0.35">
      <c r="A257" s="524">
        <v>239</v>
      </c>
      <c r="B257" s="9">
        <v>70</v>
      </c>
      <c r="C257" s="10" t="s">
        <v>473</v>
      </c>
      <c r="D257" s="395" t="s">
        <v>474</v>
      </c>
      <c r="E257" s="8" t="e">
        <f>COUNTIFS([1]ข้อมูลทั้งหมด!$B$2:$B$7721,D257,[1]ข้อมูลทั้งหมด!$P$2:$P$7721,1)</f>
        <v>#VALUE!</v>
      </c>
      <c r="F257" s="8" t="e">
        <f>COUNTIFS([1]ข้อมูลทั้งหมด!$B$2:$B$7721,D257,[1]ข้อมูลทั้งหมด!$S$2:$S$7721,1)</f>
        <v>#VALUE!</v>
      </c>
      <c r="G257" s="8" t="e">
        <f>COUNTIFS([1]ข้อมูลทั้งหมด!$B$2:$B$7721,D257,[1]ข้อมูลทั้งหมด!$V$2:$V$7721,1)</f>
        <v>#VALUE!</v>
      </c>
      <c r="H257" s="11" t="e">
        <f t="shared" si="4"/>
        <v>#VALUE!</v>
      </c>
      <c r="I257" s="8" t="e">
        <f>SUMIFS([1]ข้อมูลทั้งหมด!$O$2:$O$7721,[1]ข้อมูลทั้งหมด!$B$2:$B$7721,D257)</f>
        <v>#VALUE!</v>
      </c>
      <c r="J257" s="8" t="e">
        <f>SUMIF([1]ข้อมูลทั้งหมด!$B$2:$B$7721,D257,[1]ข้อมูลทั้งหมด!$AN$2:$AN$7721)+(((((SUMIF([1]ข้อมูลทั้งหมด!$B$2:$B$7721,D257,[1]ข้อมูลทั้งหมด!$AO$2:$AO$7721)+((SUMIF([1]ข้อมูลทั้งหมด!$B$2:$B$7721,D257,[1]ข้อมูลทั้งหมด!$AP$2:$AP$7721)-MOD(SUMIF([1]ข้อมูลทั้งหมด!$B$2:$B$7721,D257,[1]ข้อมูลทั้งหมด!$AP$2:$AP$7721),100))/100)-K257)/4))))</f>
        <v>#VALUE!</v>
      </c>
      <c r="K257" s="8" t="e">
        <f>MOD(SUMIF([1]ข้อมูลทั้งหมด!$B$2:$B$7721,D257,[1]ข้อมูลทั้งหมด!$AO$2:$AO$7721)+((SUMIF([1]ข้อมูลทั้งหมด!$B$2:$B$7721,D257,[1]ข้อมูลทั้งหมด!$AP$2:$AP$7721)-MOD(SUMIF([1]ข้อมูลทั้งหมด!$B$2:$B$7721,D257,[1]ข้อมูลทั้งหมด!$AP$2:$AP$7721),100))/100),4)</f>
        <v>#VALUE!</v>
      </c>
      <c r="L257" s="8" t="e">
        <f>MOD(SUMIF([1]ข้อมูลทั้งหมด!$B$2:$B$7721,D257,[1]ข้อมูลทั้งหมด!$AP$2:$AP$7721),100)</f>
        <v>#VALUE!</v>
      </c>
      <c r="M257" s="12" t="e">
        <f>IF(SUM(SUMIF([1]ข้อมูลทั้งหมด!$B$2:$B$7721,D257,[1]ข้อมูลทั้งหมด!$BU$2:$BU$7721))=0,"-",SUM(SUMIF([1]ข้อมูลทั้งหมด!$B$2:$B$7721,D257,[1]ข้อมูลทั้งหมด!$BU$2:$BU$7721)))</f>
        <v>#VALUE!</v>
      </c>
      <c r="N257" s="8" t="e">
        <f>IF(SUM(SUMIF([1]ข้อมูลทั้งหมด!$B$2:$B$7721,D257,[1]ข้อมูลทั้งหมด!$AA$2:$AA$7721),SUMIF([1]ข้อมูลทั้งหมด!$B$2:$B$7721,D257,[1]ข้อมูลทั้งหมด!$AC$2:$AC$7721))=0,"-",SUM(SUMIF([1]ข้อมูลทั้งหมด!$B$2:$B$7721,D257,[1]ข้อมูลทั้งหมด!$AA$2:$AA$7721),SUMIF([1]ข้อมูลทั้งหมด!$B$2:$B$7721,D257,[1]ข้อมูลทั้งหมด!$AC$2:$AC$7721)))</f>
        <v>#VALUE!</v>
      </c>
      <c r="O257" s="13" t="e">
        <f>IF(SUM(SUMIF([1]ข้อมูลทั้งหมด!$B$2:$B$7721,D257,[1]ข้อมูลทั้งหมด!$AB$2:$AB$7721),SUMIF([1]ข้อมูลทั้งหมด!$B$2:$B$7721,D257,[1]ข้อมูลทั้งหมด!$AD$2:$AD$7721))=0,"-",SUM(SUMIF([1]ข้อมูลทั้งหมด!$B$2:$B$7721,D257,[1]ข้อมูลทั้งหมด!$AB$2:$AB$7721),SUMIF([1]ข้อมูลทั้งหมด!$B$2:$B$7721,D257,[1]ข้อมูลทั้งหมด!$AD$2:$AD$7721)))</f>
        <v>#VALUE!</v>
      </c>
      <c r="P257" s="8" t="e">
        <f>IF(SUM(SUMIF([1]ข้อมูลทั้งหมด!$B$2:$B$7721,D257,[1]ข้อมูลทั้งหมด!$AE$2:$AE$7721),SUMIF([1]ข้อมูลทั้งหมด!$B$2:$B$7721,D257,[1]ข้อมูลทั้งหมด!$AG$2:$AG$7721))=0,"-",SUM(SUMIF([1]ข้อมูลทั้งหมด!$B$2:$B$7721,D257,[1]ข้อมูลทั้งหมด!$AE$2:$AE$7721),SUMIF([1]ข้อมูลทั้งหมด!$B$2:$B$7721,D257,[1]ข้อมูลทั้งหมด!$AG$2:$AG$7721)))</f>
        <v>#VALUE!</v>
      </c>
      <c r="Q257" s="13" t="e">
        <f>IF(SUM(SUMIF([1]ข้อมูลทั้งหมด!$B$2:$B$7721,D257,[1]ข้อมูลทั้งหมด!$AF$2:$AF$7721),SUMIF([1]ข้อมูลทั้งหมด!$B$2:$B$7721,D257,[1]ข้อมูลทั้งหมด!$AH$2:$AH$7721))=0,"-",SUM(SUMIF([1]ข้อมูลทั้งหมด!$B$2:$B$7721,D257,[1]ข้อมูลทั้งหมด!$AF$2:$AF$7721),SUMIF([1]ข้อมูลทั้งหมด!$B$2:$B$7721,D257,[1]ข้อมูลทั้งหมด!$AH$2:$AH$7721)))</f>
        <v>#VALUE!</v>
      </c>
      <c r="R257" s="12" t="e">
        <f>IF(SUM(SUMIF([1]ข้อมูลทั้งหมด!$B$2:$B$7721,D257,[1]ข้อมูลทั้งหมด!$BU$2:$BU$7721),SUMIF([1]ข้อมูลทั้งหมด!$B$2:$B$7721,D257,[1]ข้อมูลทั้งหมด!$BV$2:$BV$7721))=0,"-",SUM(SUMIF([1]ข้อมูลทั้งหมด!$B$2:$B$7721,D257,[1]ข้อมูลทั้งหมด!$BU$2:$BU$7721),SUMIF([1]ข้อมูลทั้งหมด!$B$2:$B$7721,D257,[1]ข้อมูลทั้งหมด!$BV$2:$BV$7721)))</f>
        <v>#VALUE!</v>
      </c>
      <c r="S257" s="14" t="e">
        <f>IF(SUMIF([1]ข้อมูลทั้งหมด!$B$2:$B$7721,D257,[1]ข้อมูลทั้งหมด!$BX$2:$BX$7721)=0,"-",SUMIF([1]ข้อมูลทั้งหมด!$B$2:$B$7721,D257,[1]ข้อมูลทั้งหมด!$BX$2:$BX$7721))</f>
        <v>#VALUE!</v>
      </c>
      <c r="T257" s="8" t="e">
        <f>IF(SUMIF([1]ข้อมูลทั้งหมด!$B$2:$B$7721,D257,[1]ข้อมูลทั้งหมด!$CV$2:$CV$7721)=0,"-",SUMIF([1]ข้อมูลทั้งหมด!$B$2:$B$7721,D257,[1]ข้อมูลทั้งหมด!$CV$2:$CV$7721))</f>
        <v>#VALUE!</v>
      </c>
      <c r="U257" s="13" t="e">
        <f>IF(SUMIF([1]ข้อมูลทั้งหมด!$B$2:$B$7721,D257,[1]ข้อมูลทั้งหมด!$CW$2:$CW$7721)=0,"-",SUMIF([1]ข้อมูลทั้งหมด!$B$2:$B$7721,D257,[1]ข้อมูลทั้งหมด!$CW$2:$CW$7721))</f>
        <v>#VALUE!</v>
      </c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389"/>
      <c r="AM257" s="20"/>
      <c r="AN257" s="21"/>
      <c r="AO257" s="393"/>
      <c r="AP257" s="22"/>
      <c r="AQ257" s="22"/>
      <c r="AR257" s="22"/>
      <c r="AS257" s="394"/>
    </row>
    <row r="258" spans="1:45" s="60" customFormat="1" ht="21" hidden="1" x14ac:dyDescent="0.35">
      <c r="A258" s="524">
        <v>240</v>
      </c>
      <c r="B258" s="9">
        <v>78</v>
      </c>
      <c r="C258" s="10" t="s">
        <v>478</v>
      </c>
      <c r="D258" s="395" t="s">
        <v>479</v>
      </c>
      <c r="E258" s="8" t="e">
        <f>COUNTIFS([1]ข้อมูลทั้งหมด!$B$2:$B$7721,D258,[1]ข้อมูลทั้งหมด!$P$2:$P$7721,1)</f>
        <v>#VALUE!</v>
      </c>
      <c r="F258" s="8" t="e">
        <f>COUNTIFS([1]ข้อมูลทั้งหมด!$B$2:$B$7721,D258,[1]ข้อมูลทั้งหมด!$S$2:$S$7721,1)</f>
        <v>#VALUE!</v>
      </c>
      <c r="G258" s="8" t="e">
        <f>COUNTIFS([1]ข้อมูลทั้งหมด!$B$2:$B$7721,D258,[1]ข้อมูลทั้งหมด!$V$2:$V$7721,1)</f>
        <v>#VALUE!</v>
      </c>
      <c r="H258" s="11" t="e">
        <f t="shared" si="4"/>
        <v>#VALUE!</v>
      </c>
      <c r="I258" s="8" t="e">
        <f>SUMIFS([1]ข้อมูลทั้งหมด!$O$2:$O$7721,[1]ข้อมูลทั้งหมด!$B$2:$B$7721,D258)</f>
        <v>#VALUE!</v>
      </c>
      <c r="J258" s="8" t="e">
        <f>SUMIF([1]ข้อมูลทั้งหมด!$B$2:$B$7721,D258,[1]ข้อมูลทั้งหมด!$AN$2:$AN$7721)+(((((SUMIF([1]ข้อมูลทั้งหมด!$B$2:$B$7721,D258,[1]ข้อมูลทั้งหมด!$AO$2:$AO$7721)+((SUMIF([1]ข้อมูลทั้งหมด!$B$2:$B$7721,D258,[1]ข้อมูลทั้งหมด!$AP$2:$AP$7721)-MOD(SUMIF([1]ข้อมูลทั้งหมด!$B$2:$B$7721,D258,[1]ข้อมูลทั้งหมด!$AP$2:$AP$7721),100))/100)-K258)/4))))</f>
        <v>#VALUE!</v>
      </c>
      <c r="K258" s="8" t="e">
        <f>MOD(SUMIF([1]ข้อมูลทั้งหมด!$B$2:$B$7721,D258,[1]ข้อมูลทั้งหมด!$AO$2:$AO$7721)+((SUMIF([1]ข้อมูลทั้งหมด!$B$2:$B$7721,D258,[1]ข้อมูลทั้งหมด!$AP$2:$AP$7721)-MOD(SUMIF([1]ข้อมูลทั้งหมด!$B$2:$B$7721,D258,[1]ข้อมูลทั้งหมด!$AP$2:$AP$7721),100))/100),4)</f>
        <v>#VALUE!</v>
      </c>
      <c r="L258" s="8" t="e">
        <f>MOD(SUMIF([1]ข้อมูลทั้งหมด!$B$2:$B$7721,D258,[1]ข้อมูลทั้งหมด!$AP$2:$AP$7721),100)</f>
        <v>#VALUE!</v>
      </c>
      <c r="M258" s="12" t="e">
        <f>IF(SUM(SUMIF([1]ข้อมูลทั้งหมด!$B$2:$B$7721,D258,[1]ข้อมูลทั้งหมด!$BU$2:$BU$7721))=0,"-",SUM(SUMIF([1]ข้อมูลทั้งหมด!$B$2:$B$7721,D258,[1]ข้อมูลทั้งหมด!$BU$2:$BU$7721)))</f>
        <v>#VALUE!</v>
      </c>
      <c r="N258" s="8" t="e">
        <f>IF(SUM(SUMIF([1]ข้อมูลทั้งหมด!$B$2:$B$7721,D258,[1]ข้อมูลทั้งหมด!$AA$2:$AA$7721),SUMIF([1]ข้อมูลทั้งหมด!$B$2:$B$7721,D258,[1]ข้อมูลทั้งหมด!$AC$2:$AC$7721))=0,"-",SUM(SUMIF([1]ข้อมูลทั้งหมด!$B$2:$B$7721,D258,[1]ข้อมูลทั้งหมด!$AA$2:$AA$7721),SUMIF([1]ข้อมูลทั้งหมด!$B$2:$B$7721,D258,[1]ข้อมูลทั้งหมด!$AC$2:$AC$7721)))</f>
        <v>#VALUE!</v>
      </c>
      <c r="O258" s="13" t="e">
        <f>IF(SUM(SUMIF([1]ข้อมูลทั้งหมด!$B$2:$B$7721,D258,[1]ข้อมูลทั้งหมด!$AB$2:$AB$7721),SUMIF([1]ข้อมูลทั้งหมด!$B$2:$B$7721,D258,[1]ข้อมูลทั้งหมด!$AD$2:$AD$7721))=0,"-",SUM(SUMIF([1]ข้อมูลทั้งหมด!$B$2:$B$7721,D258,[1]ข้อมูลทั้งหมด!$AB$2:$AB$7721),SUMIF([1]ข้อมูลทั้งหมด!$B$2:$B$7721,D258,[1]ข้อมูลทั้งหมด!$AD$2:$AD$7721)))</f>
        <v>#VALUE!</v>
      </c>
      <c r="P258" s="8" t="e">
        <f>IF(SUM(SUMIF([1]ข้อมูลทั้งหมด!$B$2:$B$7721,D258,[1]ข้อมูลทั้งหมด!$AE$2:$AE$7721),SUMIF([1]ข้อมูลทั้งหมด!$B$2:$B$7721,D258,[1]ข้อมูลทั้งหมด!$AG$2:$AG$7721))=0,"-",SUM(SUMIF([1]ข้อมูลทั้งหมด!$B$2:$B$7721,D258,[1]ข้อมูลทั้งหมด!$AE$2:$AE$7721),SUMIF([1]ข้อมูลทั้งหมด!$B$2:$B$7721,D258,[1]ข้อมูลทั้งหมด!$AG$2:$AG$7721)))</f>
        <v>#VALUE!</v>
      </c>
      <c r="Q258" s="13" t="e">
        <f>IF(SUM(SUMIF([1]ข้อมูลทั้งหมด!$B$2:$B$7721,D258,[1]ข้อมูลทั้งหมด!$AF$2:$AF$7721),SUMIF([1]ข้อมูลทั้งหมด!$B$2:$B$7721,D258,[1]ข้อมูลทั้งหมด!$AH$2:$AH$7721))=0,"-",SUM(SUMIF([1]ข้อมูลทั้งหมด!$B$2:$B$7721,D258,[1]ข้อมูลทั้งหมด!$AF$2:$AF$7721),SUMIF([1]ข้อมูลทั้งหมด!$B$2:$B$7721,D258,[1]ข้อมูลทั้งหมด!$AH$2:$AH$7721)))</f>
        <v>#VALUE!</v>
      </c>
      <c r="R258" s="12" t="e">
        <f>IF(SUM(SUMIF([1]ข้อมูลทั้งหมด!$B$2:$B$7721,D258,[1]ข้อมูลทั้งหมด!$BU$2:$BU$7721),SUMIF([1]ข้อมูลทั้งหมด!$B$2:$B$7721,D258,[1]ข้อมูลทั้งหมด!$BV$2:$BV$7721))=0,"-",SUM(SUMIF([1]ข้อมูลทั้งหมด!$B$2:$B$7721,D258,[1]ข้อมูลทั้งหมด!$BU$2:$BU$7721),SUMIF([1]ข้อมูลทั้งหมด!$B$2:$B$7721,D258,[1]ข้อมูลทั้งหมด!$BV$2:$BV$7721)))</f>
        <v>#VALUE!</v>
      </c>
      <c r="S258" s="14" t="e">
        <f>IF(SUMIF([1]ข้อมูลทั้งหมด!$B$2:$B$7721,D258,[1]ข้อมูลทั้งหมด!$BX$2:$BX$7721)=0,"-",SUMIF([1]ข้อมูลทั้งหมด!$B$2:$B$7721,D258,[1]ข้อมูลทั้งหมด!$BX$2:$BX$7721))</f>
        <v>#VALUE!</v>
      </c>
      <c r="T258" s="8" t="e">
        <f>IF(SUMIF([1]ข้อมูลทั้งหมด!$B$2:$B$7721,D258,[1]ข้อมูลทั้งหมด!$CV$2:$CV$7721)=0,"-",SUMIF([1]ข้อมูลทั้งหมด!$B$2:$B$7721,D258,[1]ข้อมูลทั้งหมด!$CV$2:$CV$7721))</f>
        <v>#VALUE!</v>
      </c>
      <c r="U258" s="13" t="e">
        <f>IF(SUMIF([1]ข้อมูลทั้งหมด!$B$2:$B$7721,D258,[1]ข้อมูลทั้งหมด!$CW$2:$CW$7721)=0,"-",SUMIF([1]ข้อมูลทั้งหมด!$B$2:$B$7721,D258,[1]ข้อมูลทั้งหมด!$CW$2:$CW$7721))</f>
        <v>#VALUE!</v>
      </c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389"/>
      <c r="AM258" s="20"/>
      <c r="AN258" s="21"/>
      <c r="AO258" s="393"/>
      <c r="AP258" s="22"/>
      <c r="AQ258" s="22"/>
      <c r="AR258" s="22"/>
      <c r="AS258" s="394"/>
    </row>
    <row r="259" spans="1:45" s="60" customFormat="1" ht="21" hidden="1" x14ac:dyDescent="0.35">
      <c r="A259" s="524">
        <v>241</v>
      </c>
      <c r="B259" s="9">
        <v>86</v>
      </c>
      <c r="C259" s="10" t="s">
        <v>485</v>
      </c>
      <c r="D259" s="395" t="s">
        <v>485</v>
      </c>
      <c r="E259" s="8" t="e">
        <f>COUNTIFS([1]ข้อมูลทั้งหมด!$B$2:$B$7721,D259,[1]ข้อมูลทั้งหมด!$P$2:$P$7721,1)</f>
        <v>#VALUE!</v>
      </c>
      <c r="F259" s="8" t="e">
        <f>COUNTIFS([1]ข้อมูลทั้งหมด!$B$2:$B$7721,D259,[1]ข้อมูลทั้งหมด!$S$2:$S$7721,1)</f>
        <v>#VALUE!</v>
      </c>
      <c r="G259" s="8" t="e">
        <f>COUNTIFS([1]ข้อมูลทั้งหมด!$B$2:$B$7721,D259,[1]ข้อมูลทั้งหมด!$V$2:$V$7721,1)</f>
        <v>#VALUE!</v>
      </c>
      <c r="H259" s="11" t="e">
        <f t="shared" si="4"/>
        <v>#VALUE!</v>
      </c>
      <c r="I259" s="8" t="e">
        <f>SUMIFS([1]ข้อมูลทั้งหมด!$O$2:$O$7721,[1]ข้อมูลทั้งหมด!$B$2:$B$7721,D259)</f>
        <v>#VALUE!</v>
      </c>
      <c r="J259" s="8" t="e">
        <f>SUMIF([1]ข้อมูลทั้งหมด!$B$2:$B$7721,D259,[1]ข้อมูลทั้งหมด!$AN$2:$AN$7721)+(((((SUMIF([1]ข้อมูลทั้งหมด!$B$2:$B$7721,D259,[1]ข้อมูลทั้งหมด!$AO$2:$AO$7721)+((SUMIF([1]ข้อมูลทั้งหมด!$B$2:$B$7721,D259,[1]ข้อมูลทั้งหมด!$AP$2:$AP$7721)-MOD(SUMIF([1]ข้อมูลทั้งหมด!$B$2:$B$7721,D259,[1]ข้อมูลทั้งหมด!$AP$2:$AP$7721),100))/100)-K259)/4))))</f>
        <v>#VALUE!</v>
      </c>
      <c r="K259" s="8" t="e">
        <f>MOD(SUMIF([1]ข้อมูลทั้งหมด!$B$2:$B$7721,D259,[1]ข้อมูลทั้งหมด!$AO$2:$AO$7721)+((SUMIF([1]ข้อมูลทั้งหมด!$B$2:$B$7721,D259,[1]ข้อมูลทั้งหมด!$AP$2:$AP$7721)-MOD(SUMIF([1]ข้อมูลทั้งหมด!$B$2:$B$7721,D259,[1]ข้อมูลทั้งหมด!$AP$2:$AP$7721),100))/100),4)</f>
        <v>#VALUE!</v>
      </c>
      <c r="L259" s="8" t="e">
        <f>MOD(SUMIF([1]ข้อมูลทั้งหมด!$B$2:$B$7721,D259,[1]ข้อมูลทั้งหมด!$AP$2:$AP$7721),100)</f>
        <v>#VALUE!</v>
      </c>
      <c r="M259" s="12" t="e">
        <f>IF(SUM(SUMIF([1]ข้อมูลทั้งหมด!$B$2:$B$7721,D259,[1]ข้อมูลทั้งหมด!$BU$2:$BU$7721))=0,"-",SUM(SUMIF([1]ข้อมูลทั้งหมด!$B$2:$B$7721,D259,[1]ข้อมูลทั้งหมด!$BU$2:$BU$7721)))</f>
        <v>#VALUE!</v>
      </c>
      <c r="N259" s="8" t="e">
        <f>IF(SUM(SUMIF([1]ข้อมูลทั้งหมด!$B$2:$B$7721,D259,[1]ข้อมูลทั้งหมด!$AA$2:$AA$7721),SUMIF([1]ข้อมูลทั้งหมด!$B$2:$B$7721,D259,[1]ข้อมูลทั้งหมด!$AC$2:$AC$7721))=0,"-",SUM(SUMIF([1]ข้อมูลทั้งหมด!$B$2:$B$7721,D259,[1]ข้อมูลทั้งหมด!$AA$2:$AA$7721),SUMIF([1]ข้อมูลทั้งหมด!$B$2:$B$7721,D259,[1]ข้อมูลทั้งหมด!$AC$2:$AC$7721)))</f>
        <v>#VALUE!</v>
      </c>
      <c r="O259" s="13" t="e">
        <f>IF(SUM(SUMIF([1]ข้อมูลทั้งหมด!$B$2:$B$7721,D259,[1]ข้อมูลทั้งหมด!$AB$2:$AB$7721),SUMIF([1]ข้อมูลทั้งหมด!$B$2:$B$7721,D259,[1]ข้อมูลทั้งหมด!$AD$2:$AD$7721))=0,"-",SUM(SUMIF([1]ข้อมูลทั้งหมด!$B$2:$B$7721,D259,[1]ข้อมูลทั้งหมด!$AB$2:$AB$7721),SUMIF([1]ข้อมูลทั้งหมด!$B$2:$B$7721,D259,[1]ข้อมูลทั้งหมด!$AD$2:$AD$7721)))</f>
        <v>#VALUE!</v>
      </c>
      <c r="P259" s="8" t="e">
        <f>IF(SUM(SUMIF([1]ข้อมูลทั้งหมด!$B$2:$B$7721,D259,[1]ข้อมูลทั้งหมด!$AE$2:$AE$7721),SUMIF([1]ข้อมูลทั้งหมด!$B$2:$B$7721,D259,[1]ข้อมูลทั้งหมด!$AG$2:$AG$7721))=0,"-",SUM(SUMIF([1]ข้อมูลทั้งหมด!$B$2:$B$7721,D259,[1]ข้อมูลทั้งหมด!$AE$2:$AE$7721),SUMIF([1]ข้อมูลทั้งหมด!$B$2:$B$7721,D259,[1]ข้อมูลทั้งหมด!$AG$2:$AG$7721)))</f>
        <v>#VALUE!</v>
      </c>
      <c r="Q259" s="13" t="e">
        <f>IF(SUM(SUMIF([1]ข้อมูลทั้งหมด!$B$2:$B$7721,D259,[1]ข้อมูลทั้งหมด!$AF$2:$AF$7721),SUMIF([1]ข้อมูลทั้งหมด!$B$2:$B$7721,D259,[1]ข้อมูลทั้งหมด!$AH$2:$AH$7721))=0,"-",SUM(SUMIF([1]ข้อมูลทั้งหมด!$B$2:$B$7721,D259,[1]ข้อมูลทั้งหมด!$AF$2:$AF$7721),SUMIF([1]ข้อมูลทั้งหมด!$B$2:$B$7721,D259,[1]ข้อมูลทั้งหมด!$AH$2:$AH$7721)))</f>
        <v>#VALUE!</v>
      </c>
      <c r="R259" s="12" t="e">
        <f>IF(SUM(SUMIF([1]ข้อมูลทั้งหมด!$B$2:$B$7721,D259,[1]ข้อมูลทั้งหมด!$BU$2:$BU$7721),SUMIF([1]ข้อมูลทั้งหมด!$B$2:$B$7721,D259,[1]ข้อมูลทั้งหมด!$BV$2:$BV$7721))=0,"-",SUM(SUMIF([1]ข้อมูลทั้งหมด!$B$2:$B$7721,D259,[1]ข้อมูลทั้งหมด!$BU$2:$BU$7721),SUMIF([1]ข้อมูลทั้งหมด!$B$2:$B$7721,D259,[1]ข้อมูลทั้งหมด!$BV$2:$BV$7721)))</f>
        <v>#VALUE!</v>
      </c>
      <c r="S259" s="14" t="e">
        <f>IF(SUMIF([1]ข้อมูลทั้งหมด!$B$2:$B$7721,D259,[1]ข้อมูลทั้งหมด!$BX$2:$BX$7721)=0,"-",SUMIF([1]ข้อมูลทั้งหมด!$B$2:$B$7721,D259,[1]ข้อมูลทั้งหมด!$BX$2:$BX$7721))</f>
        <v>#VALUE!</v>
      </c>
      <c r="T259" s="8" t="e">
        <f>IF(SUMIF([1]ข้อมูลทั้งหมด!$B$2:$B$7721,D259,[1]ข้อมูลทั้งหมด!$CV$2:$CV$7721)=0,"-",SUMIF([1]ข้อมูลทั้งหมด!$B$2:$B$7721,D259,[1]ข้อมูลทั้งหมด!$CV$2:$CV$7721))</f>
        <v>#VALUE!</v>
      </c>
      <c r="U259" s="13" t="e">
        <f>IF(SUMIF([1]ข้อมูลทั้งหมด!$B$2:$B$7721,D259,[1]ข้อมูลทั้งหมด!$CW$2:$CW$7721)=0,"-",SUMIF([1]ข้อมูลทั้งหมด!$B$2:$B$7721,D259,[1]ข้อมูลทั้งหมด!$CW$2:$CW$7721))</f>
        <v>#VALUE!</v>
      </c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389"/>
      <c r="AM259" s="20"/>
      <c r="AN259" s="21"/>
      <c r="AO259" s="393"/>
      <c r="AP259" s="22"/>
      <c r="AQ259" s="22"/>
      <c r="AR259" s="22"/>
      <c r="AS259" s="394"/>
    </row>
    <row r="260" spans="1:45" s="60" customFormat="1" ht="21" hidden="1" x14ac:dyDescent="0.35">
      <c r="A260" s="524">
        <v>242</v>
      </c>
      <c r="B260" s="9">
        <v>87</v>
      </c>
      <c r="C260" s="10" t="s">
        <v>486</v>
      </c>
      <c r="D260" s="395" t="s">
        <v>486</v>
      </c>
      <c r="E260" s="8" t="e">
        <f>COUNTIFS([1]ข้อมูลทั้งหมด!$B$2:$B$7721,D260,[1]ข้อมูลทั้งหมด!$P$2:$P$7721,1)</f>
        <v>#VALUE!</v>
      </c>
      <c r="F260" s="8" t="e">
        <f>COUNTIFS([1]ข้อมูลทั้งหมด!$B$2:$B$7721,D260,[1]ข้อมูลทั้งหมด!$S$2:$S$7721,1)</f>
        <v>#VALUE!</v>
      </c>
      <c r="G260" s="8" t="e">
        <f>COUNTIFS([1]ข้อมูลทั้งหมด!$B$2:$B$7721,D260,[1]ข้อมูลทั้งหมด!$V$2:$V$7721,1)</f>
        <v>#VALUE!</v>
      </c>
      <c r="H260" s="11" t="e">
        <f t="shared" si="4"/>
        <v>#VALUE!</v>
      </c>
      <c r="I260" s="8" t="e">
        <f>SUMIFS([1]ข้อมูลทั้งหมด!$O$2:$O$7721,[1]ข้อมูลทั้งหมด!$B$2:$B$7721,D260)</f>
        <v>#VALUE!</v>
      </c>
      <c r="J260" s="8" t="e">
        <f>SUMIF([1]ข้อมูลทั้งหมด!$B$2:$B$7721,D260,[1]ข้อมูลทั้งหมด!$AN$2:$AN$7721)+(((((SUMIF([1]ข้อมูลทั้งหมด!$B$2:$B$7721,D260,[1]ข้อมูลทั้งหมด!$AO$2:$AO$7721)+((SUMIF([1]ข้อมูลทั้งหมด!$B$2:$B$7721,D260,[1]ข้อมูลทั้งหมด!$AP$2:$AP$7721)-MOD(SUMIF([1]ข้อมูลทั้งหมด!$B$2:$B$7721,D260,[1]ข้อมูลทั้งหมด!$AP$2:$AP$7721),100))/100)-K260)/4))))</f>
        <v>#VALUE!</v>
      </c>
      <c r="K260" s="8" t="e">
        <f>MOD(SUMIF([1]ข้อมูลทั้งหมด!$B$2:$B$7721,D260,[1]ข้อมูลทั้งหมด!$AO$2:$AO$7721)+((SUMIF([1]ข้อมูลทั้งหมด!$B$2:$B$7721,D260,[1]ข้อมูลทั้งหมด!$AP$2:$AP$7721)-MOD(SUMIF([1]ข้อมูลทั้งหมด!$B$2:$B$7721,D260,[1]ข้อมูลทั้งหมด!$AP$2:$AP$7721),100))/100),4)</f>
        <v>#VALUE!</v>
      </c>
      <c r="L260" s="8" t="e">
        <f>MOD(SUMIF([1]ข้อมูลทั้งหมด!$B$2:$B$7721,D260,[1]ข้อมูลทั้งหมด!$AP$2:$AP$7721),100)</f>
        <v>#VALUE!</v>
      </c>
      <c r="M260" s="12" t="e">
        <f>IF(SUM(SUMIF([1]ข้อมูลทั้งหมด!$B$2:$B$7721,D260,[1]ข้อมูลทั้งหมด!$BU$2:$BU$7721))=0,"-",SUM(SUMIF([1]ข้อมูลทั้งหมด!$B$2:$B$7721,D260,[1]ข้อมูลทั้งหมด!$BU$2:$BU$7721)))</f>
        <v>#VALUE!</v>
      </c>
      <c r="N260" s="8" t="e">
        <f>IF(SUM(SUMIF([1]ข้อมูลทั้งหมด!$B$2:$B$7721,D260,[1]ข้อมูลทั้งหมด!$AA$2:$AA$7721),SUMIF([1]ข้อมูลทั้งหมด!$B$2:$B$7721,D260,[1]ข้อมูลทั้งหมด!$AC$2:$AC$7721))=0,"-",SUM(SUMIF([1]ข้อมูลทั้งหมด!$B$2:$B$7721,D260,[1]ข้อมูลทั้งหมด!$AA$2:$AA$7721),SUMIF([1]ข้อมูลทั้งหมด!$B$2:$B$7721,D260,[1]ข้อมูลทั้งหมด!$AC$2:$AC$7721)))</f>
        <v>#VALUE!</v>
      </c>
      <c r="O260" s="13" t="e">
        <f>IF(SUM(SUMIF([1]ข้อมูลทั้งหมด!$B$2:$B$7721,D260,[1]ข้อมูลทั้งหมด!$AB$2:$AB$7721),SUMIF([1]ข้อมูลทั้งหมด!$B$2:$B$7721,D260,[1]ข้อมูลทั้งหมด!$AD$2:$AD$7721))=0,"-",SUM(SUMIF([1]ข้อมูลทั้งหมด!$B$2:$B$7721,D260,[1]ข้อมูลทั้งหมด!$AB$2:$AB$7721),SUMIF([1]ข้อมูลทั้งหมด!$B$2:$B$7721,D260,[1]ข้อมูลทั้งหมด!$AD$2:$AD$7721)))</f>
        <v>#VALUE!</v>
      </c>
      <c r="P260" s="8" t="e">
        <f>IF(SUM(SUMIF([1]ข้อมูลทั้งหมด!$B$2:$B$7721,D260,[1]ข้อมูลทั้งหมด!$AE$2:$AE$7721),SUMIF([1]ข้อมูลทั้งหมด!$B$2:$B$7721,D260,[1]ข้อมูลทั้งหมด!$AG$2:$AG$7721))=0,"-",SUM(SUMIF([1]ข้อมูลทั้งหมด!$B$2:$B$7721,D260,[1]ข้อมูลทั้งหมด!$AE$2:$AE$7721),SUMIF([1]ข้อมูลทั้งหมด!$B$2:$B$7721,D260,[1]ข้อมูลทั้งหมด!$AG$2:$AG$7721)))</f>
        <v>#VALUE!</v>
      </c>
      <c r="Q260" s="13" t="e">
        <f>IF(SUM(SUMIF([1]ข้อมูลทั้งหมด!$B$2:$B$7721,D260,[1]ข้อมูลทั้งหมด!$AF$2:$AF$7721),SUMIF([1]ข้อมูลทั้งหมด!$B$2:$B$7721,D260,[1]ข้อมูลทั้งหมด!$AH$2:$AH$7721))=0,"-",SUM(SUMIF([1]ข้อมูลทั้งหมด!$B$2:$B$7721,D260,[1]ข้อมูลทั้งหมด!$AF$2:$AF$7721),SUMIF([1]ข้อมูลทั้งหมด!$B$2:$B$7721,D260,[1]ข้อมูลทั้งหมด!$AH$2:$AH$7721)))</f>
        <v>#VALUE!</v>
      </c>
      <c r="R260" s="12" t="e">
        <f>IF(SUM(SUMIF([1]ข้อมูลทั้งหมด!$B$2:$B$7721,D260,[1]ข้อมูลทั้งหมด!$BU$2:$BU$7721),SUMIF([1]ข้อมูลทั้งหมด!$B$2:$B$7721,D260,[1]ข้อมูลทั้งหมด!$BV$2:$BV$7721))=0,"-",SUM(SUMIF([1]ข้อมูลทั้งหมด!$B$2:$B$7721,D260,[1]ข้อมูลทั้งหมด!$BU$2:$BU$7721),SUMIF([1]ข้อมูลทั้งหมด!$B$2:$B$7721,D260,[1]ข้อมูลทั้งหมด!$BV$2:$BV$7721)))</f>
        <v>#VALUE!</v>
      </c>
      <c r="S260" s="14" t="e">
        <f>IF(SUMIF([1]ข้อมูลทั้งหมด!$B$2:$B$7721,D260,[1]ข้อมูลทั้งหมด!$BX$2:$BX$7721)=0,"-",SUMIF([1]ข้อมูลทั้งหมด!$B$2:$B$7721,D260,[1]ข้อมูลทั้งหมด!$BX$2:$BX$7721))</f>
        <v>#VALUE!</v>
      </c>
      <c r="T260" s="8" t="e">
        <f>IF(SUMIF([1]ข้อมูลทั้งหมด!$B$2:$B$7721,D260,[1]ข้อมูลทั้งหมด!$CV$2:$CV$7721)=0,"-",SUMIF([1]ข้อมูลทั้งหมด!$B$2:$B$7721,D260,[1]ข้อมูลทั้งหมด!$CV$2:$CV$7721))</f>
        <v>#VALUE!</v>
      </c>
      <c r="U260" s="13" t="e">
        <f>IF(SUMIF([1]ข้อมูลทั้งหมด!$B$2:$B$7721,D260,[1]ข้อมูลทั้งหมด!$CW$2:$CW$7721)=0,"-",SUMIF([1]ข้อมูลทั้งหมด!$B$2:$B$7721,D260,[1]ข้อมูลทั้งหมด!$CW$2:$CW$7721))</f>
        <v>#VALUE!</v>
      </c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389"/>
      <c r="AM260" s="20"/>
      <c r="AN260" s="21"/>
      <c r="AO260" s="393"/>
      <c r="AP260" s="22"/>
      <c r="AQ260" s="22"/>
      <c r="AR260" s="22"/>
      <c r="AS260" s="394"/>
    </row>
    <row r="261" spans="1:45" s="60" customFormat="1" ht="21" hidden="1" x14ac:dyDescent="0.35">
      <c r="A261" s="524">
        <v>243</v>
      </c>
      <c r="B261" s="9">
        <v>92</v>
      </c>
      <c r="C261" s="10" t="s">
        <v>489</v>
      </c>
      <c r="D261" s="395" t="s">
        <v>489</v>
      </c>
      <c r="E261" s="8" t="e">
        <f>COUNTIFS([1]ข้อมูลทั้งหมด!$B$2:$B$7721,D261,[1]ข้อมูลทั้งหมด!$P$2:$P$7721,1)</f>
        <v>#VALUE!</v>
      </c>
      <c r="F261" s="8" t="e">
        <f>COUNTIFS([1]ข้อมูลทั้งหมด!$B$2:$B$7721,D261,[1]ข้อมูลทั้งหมด!$S$2:$S$7721,1)</f>
        <v>#VALUE!</v>
      </c>
      <c r="G261" s="8" t="e">
        <f>COUNTIFS([1]ข้อมูลทั้งหมด!$B$2:$B$7721,D261,[1]ข้อมูลทั้งหมด!$V$2:$V$7721,1)</f>
        <v>#VALUE!</v>
      </c>
      <c r="H261" s="11" t="e">
        <f t="shared" si="4"/>
        <v>#VALUE!</v>
      </c>
      <c r="I261" s="8" t="e">
        <f>SUMIFS([1]ข้อมูลทั้งหมด!$O$2:$O$7721,[1]ข้อมูลทั้งหมด!$B$2:$B$7721,D261)</f>
        <v>#VALUE!</v>
      </c>
      <c r="J261" s="8" t="e">
        <f>SUMIF([1]ข้อมูลทั้งหมด!$B$2:$B$7721,D261,[1]ข้อมูลทั้งหมด!$AN$2:$AN$7721)+(((((SUMIF([1]ข้อมูลทั้งหมด!$B$2:$B$7721,D261,[1]ข้อมูลทั้งหมด!$AO$2:$AO$7721)+((SUMIF([1]ข้อมูลทั้งหมด!$B$2:$B$7721,D261,[1]ข้อมูลทั้งหมด!$AP$2:$AP$7721)-MOD(SUMIF([1]ข้อมูลทั้งหมด!$B$2:$B$7721,D261,[1]ข้อมูลทั้งหมด!$AP$2:$AP$7721),100))/100)-K261)/4))))</f>
        <v>#VALUE!</v>
      </c>
      <c r="K261" s="8" t="e">
        <f>MOD(SUMIF([1]ข้อมูลทั้งหมด!$B$2:$B$7721,D261,[1]ข้อมูลทั้งหมด!$AO$2:$AO$7721)+((SUMIF([1]ข้อมูลทั้งหมด!$B$2:$B$7721,D261,[1]ข้อมูลทั้งหมด!$AP$2:$AP$7721)-MOD(SUMIF([1]ข้อมูลทั้งหมด!$B$2:$B$7721,D261,[1]ข้อมูลทั้งหมด!$AP$2:$AP$7721),100))/100),4)</f>
        <v>#VALUE!</v>
      </c>
      <c r="L261" s="8" t="e">
        <f>MOD(SUMIF([1]ข้อมูลทั้งหมด!$B$2:$B$7721,D261,[1]ข้อมูลทั้งหมด!$AP$2:$AP$7721),100)</f>
        <v>#VALUE!</v>
      </c>
      <c r="M261" s="12" t="e">
        <f>IF(SUM(SUMIF([1]ข้อมูลทั้งหมด!$B$2:$B$7721,D261,[1]ข้อมูลทั้งหมด!$BU$2:$BU$7721))=0,"-",SUM(SUMIF([1]ข้อมูลทั้งหมด!$B$2:$B$7721,D261,[1]ข้อมูลทั้งหมด!$BU$2:$BU$7721)))</f>
        <v>#VALUE!</v>
      </c>
      <c r="N261" s="8" t="e">
        <f>IF(SUM(SUMIF([1]ข้อมูลทั้งหมด!$B$2:$B$7721,D261,[1]ข้อมูลทั้งหมด!$AA$2:$AA$7721),SUMIF([1]ข้อมูลทั้งหมด!$B$2:$B$7721,D261,[1]ข้อมูลทั้งหมด!$AC$2:$AC$7721))=0,"-",SUM(SUMIF([1]ข้อมูลทั้งหมด!$B$2:$B$7721,D261,[1]ข้อมูลทั้งหมด!$AA$2:$AA$7721),SUMIF([1]ข้อมูลทั้งหมด!$B$2:$B$7721,D261,[1]ข้อมูลทั้งหมด!$AC$2:$AC$7721)))</f>
        <v>#VALUE!</v>
      </c>
      <c r="O261" s="13" t="e">
        <f>IF(SUM(SUMIF([1]ข้อมูลทั้งหมด!$B$2:$B$7721,D261,[1]ข้อมูลทั้งหมด!$AB$2:$AB$7721),SUMIF([1]ข้อมูลทั้งหมด!$B$2:$B$7721,D261,[1]ข้อมูลทั้งหมด!$AD$2:$AD$7721))=0,"-",SUM(SUMIF([1]ข้อมูลทั้งหมด!$B$2:$B$7721,D261,[1]ข้อมูลทั้งหมด!$AB$2:$AB$7721),SUMIF([1]ข้อมูลทั้งหมด!$B$2:$B$7721,D261,[1]ข้อมูลทั้งหมด!$AD$2:$AD$7721)))</f>
        <v>#VALUE!</v>
      </c>
      <c r="P261" s="8" t="e">
        <f>IF(SUM(SUMIF([1]ข้อมูลทั้งหมด!$B$2:$B$7721,D261,[1]ข้อมูลทั้งหมด!$AE$2:$AE$7721),SUMIF([1]ข้อมูลทั้งหมด!$B$2:$B$7721,D261,[1]ข้อมูลทั้งหมด!$AG$2:$AG$7721))=0,"-",SUM(SUMIF([1]ข้อมูลทั้งหมด!$B$2:$B$7721,D261,[1]ข้อมูลทั้งหมด!$AE$2:$AE$7721),SUMIF([1]ข้อมูลทั้งหมด!$B$2:$B$7721,D261,[1]ข้อมูลทั้งหมด!$AG$2:$AG$7721)))</f>
        <v>#VALUE!</v>
      </c>
      <c r="Q261" s="13" t="e">
        <f>IF(SUM(SUMIF([1]ข้อมูลทั้งหมด!$B$2:$B$7721,D261,[1]ข้อมูลทั้งหมด!$AF$2:$AF$7721),SUMIF([1]ข้อมูลทั้งหมด!$B$2:$B$7721,D261,[1]ข้อมูลทั้งหมด!$AH$2:$AH$7721))=0,"-",SUM(SUMIF([1]ข้อมูลทั้งหมด!$B$2:$B$7721,D261,[1]ข้อมูลทั้งหมด!$AF$2:$AF$7721),SUMIF([1]ข้อมูลทั้งหมด!$B$2:$B$7721,D261,[1]ข้อมูลทั้งหมด!$AH$2:$AH$7721)))</f>
        <v>#VALUE!</v>
      </c>
      <c r="R261" s="12" t="e">
        <f>IF(SUM(SUMIF([1]ข้อมูลทั้งหมด!$B$2:$B$7721,D261,[1]ข้อมูลทั้งหมด!$BU$2:$BU$7721),SUMIF([1]ข้อมูลทั้งหมด!$B$2:$B$7721,D261,[1]ข้อมูลทั้งหมด!$BV$2:$BV$7721))=0,"-",SUM(SUMIF([1]ข้อมูลทั้งหมด!$B$2:$B$7721,D261,[1]ข้อมูลทั้งหมด!$BU$2:$BU$7721),SUMIF([1]ข้อมูลทั้งหมด!$B$2:$B$7721,D261,[1]ข้อมูลทั้งหมด!$BV$2:$BV$7721)))</f>
        <v>#VALUE!</v>
      </c>
      <c r="S261" s="14" t="e">
        <f>IF(SUMIF([1]ข้อมูลทั้งหมด!$B$2:$B$7721,D261,[1]ข้อมูลทั้งหมด!$BX$2:$BX$7721)=0,"-",SUMIF([1]ข้อมูลทั้งหมด!$B$2:$B$7721,D261,[1]ข้อมูลทั้งหมด!$BX$2:$BX$7721))</f>
        <v>#VALUE!</v>
      </c>
      <c r="T261" s="8" t="e">
        <f>IF(SUMIF([1]ข้อมูลทั้งหมด!$B$2:$B$7721,D261,[1]ข้อมูลทั้งหมด!$CV$2:$CV$7721)=0,"-",SUMIF([1]ข้อมูลทั้งหมด!$B$2:$B$7721,D261,[1]ข้อมูลทั้งหมด!$CV$2:$CV$7721))</f>
        <v>#VALUE!</v>
      </c>
      <c r="U261" s="13" t="e">
        <f>IF(SUMIF([1]ข้อมูลทั้งหมด!$B$2:$B$7721,D261,[1]ข้อมูลทั้งหมด!$CW$2:$CW$7721)=0,"-",SUMIF([1]ข้อมูลทั้งหมด!$B$2:$B$7721,D261,[1]ข้อมูลทั้งหมด!$CW$2:$CW$7721))</f>
        <v>#VALUE!</v>
      </c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389"/>
      <c r="AM261" s="20"/>
      <c r="AN261" s="21"/>
      <c r="AO261" s="393"/>
      <c r="AP261" s="22"/>
      <c r="AQ261" s="22"/>
      <c r="AR261" s="22"/>
      <c r="AS261" s="394"/>
    </row>
    <row r="262" spans="1:45" s="60" customFormat="1" ht="21" hidden="1" x14ac:dyDescent="0.35">
      <c r="A262" s="524">
        <v>244</v>
      </c>
      <c r="B262" s="9">
        <v>99</v>
      </c>
      <c r="C262" s="10" t="s">
        <v>490</v>
      </c>
      <c r="D262" s="395" t="s">
        <v>490</v>
      </c>
      <c r="E262" s="8" t="e">
        <f>COUNTIFS([1]ข้อมูลทั้งหมด!$B$2:$B$7721,D262,[1]ข้อมูลทั้งหมด!$P$2:$P$7721,1)</f>
        <v>#VALUE!</v>
      </c>
      <c r="F262" s="8" t="e">
        <f>COUNTIFS([1]ข้อมูลทั้งหมด!$B$2:$B$7721,D262,[1]ข้อมูลทั้งหมด!$S$2:$S$7721,1)</f>
        <v>#VALUE!</v>
      </c>
      <c r="G262" s="8" t="e">
        <f>COUNTIFS([1]ข้อมูลทั้งหมด!$B$2:$B$7721,D262,[1]ข้อมูลทั้งหมด!$V$2:$V$7721,1)</f>
        <v>#VALUE!</v>
      </c>
      <c r="H262" s="11" t="e">
        <f t="shared" si="4"/>
        <v>#VALUE!</v>
      </c>
      <c r="I262" s="8" t="e">
        <f>SUMIFS([1]ข้อมูลทั้งหมด!$O$2:$O$7721,[1]ข้อมูลทั้งหมด!$B$2:$B$7721,D262)</f>
        <v>#VALUE!</v>
      </c>
      <c r="J262" s="8" t="e">
        <f>SUMIF([1]ข้อมูลทั้งหมด!$B$2:$B$7721,D262,[1]ข้อมูลทั้งหมด!$AN$2:$AN$7721)+(((((SUMIF([1]ข้อมูลทั้งหมด!$B$2:$B$7721,D262,[1]ข้อมูลทั้งหมด!$AO$2:$AO$7721)+((SUMIF([1]ข้อมูลทั้งหมด!$B$2:$B$7721,D262,[1]ข้อมูลทั้งหมด!$AP$2:$AP$7721)-MOD(SUMIF([1]ข้อมูลทั้งหมด!$B$2:$B$7721,D262,[1]ข้อมูลทั้งหมด!$AP$2:$AP$7721),100))/100)-K262)/4))))</f>
        <v>#VALUE!</v>
      </c>
      <c r="K262" s="8" t="e">
        <f>MOD(SUMIF([1]ข้อมูลทั้งหมด!$B$2:$B$7721,D262,[1]ข้อมูลทั้งหมด!$AO$2:$AO$7721)+((SUMIF([1]ข้อมูลทั้งหมด!$B$2:$B$7721,D262,[1]ข้อมูลทั้งหมด!$AP$2:$AP$7721)-MOD(SUMIF([1]ข้อมูลทั้งหมด!$B$2:$B$7721,D262,[1]ข้อมูลทั้งหมด!$AP$2:$AP$7721),100))/100),4)</f>
        <v>#VALUE!</v>
      </c>
      <c r="L262" s="8" t="e">
        <f>MOD(SUMIF([1]ข้อมูลทั้งหมด!$B$2:$B$7721,D262,[1]ข้อมูลทั้งหมด!$AP$2:$AP$7721),100)</f>
        <v>#VALUE!</v>
      </c>
      <c r="M262" s="12" t="e">
        <f>IF(SUM(SUMIF([1]ข้อมูลทั้งหมด!$B$2:$B$7721,D262,[1]ข้อมูลทั้งหมด!$BU$2:$BU$7721))=0,"-",SUM(SUMIF([1]ข้อมูลทั้งหมด!$B$2:$B$7721,D262,[1]ข้อมูลทั้งหมด!$BU$2:$BU$7721)))</f>
        <v>#VALUE!</v>
      </c>
      <c r="N262" s="8" t="e">
        <f>IF(SUM(SUMIF([1]ข้อมูลทั้งหมด!$B$2:$B$7721,D262,[1]ข้อมูลทั้งหมด!$AA$2:$AA$7721),SUMIF([1]ข้อมูลทั้งหมด!$B$2:$B$7721,D262,[1]ข้อมูลทั้งหมด!$AC$2:$AC$7721))=0,"-",SUM(SUMIF([1]ข้อมูลทั้งหมด!$B$2:$B$7721,D262,[1]ข้อมูลทั้งหมด!$AA$2:$AA$7721),SUMIF([1]ข้อมูลทั้งหมด!$B$2:$B$7721,D262,[1]ข้อมูลทั้งหมด!$AC$2:$AC$7721)))</f>
        <v>#VALUE!</v>
      </c>
      <c r="O262" s="13" t="e">
        <f>IF(SUM(SUMIF([1]ข้อมูลทั้งหมด!$B$2:$B$7721,D262,[1]ข้อมูลทั้งหมด!$AB$2:$AB$7721),SUMIF([1]ข้อมูลทั้งหมด!$B$2:$B$7721,D262,[1]ข้อมูลทั้งหมด!$AD$2:$AD$7721))=0,"-",SUM(SUMIF([1]ข้อมูลทั้งหมด!$B$2:$B$7721,D262,[1]ข้อมูลทั้งหมด!$AB$2:$AB$7721),SUMIF([1]ข้อมูลทั้งหมด!$B$2:$B$7721,D262,[1]ข้อมูลทั้งหมด!$AD$2:$AD$7721)))</f>
        <v>#VALUE!</v>
      </c>
      <c r="P262" s="8" t="e">
        <f>IF(SUM(SUMIF([1]ข้อมูลทั้งหมด!$B$2:$B$7721,D262,[1]ข้อมูลทั้งหมด!$AE$2:$AE$7721),SUMIF([1]ข้อมูลทั้งหมด!$B$2:$B$7721,D262,[1]ข้อมูลทั้งหมด!$AG$2:$AG$7721))=0,"-",SUM(SUMIF([1]ข้อมูลทั้งหมด!$B$2:$B$7721,D262,[1]ข้อมูลทั้งหมด!$AE$2:$AE$7721),SUMIF([1]ข้อมูลทั้งหมด!$B$2:$B$7721,D262,[1]ข้อมูลทั้งหมด!$AG$2:$AG$7721)))</f>
        <v>#VALUE!</v>
      </c>
      <c r="Q262" s="13" t="e">
        <f>IF(SUM(SUMIF([1]ข้อมูลทั้งหมด!$B$2:$B$7721,D262,[1]ข้อมูลทั้งหมด!$AF$2:$AF$7721),SUMIF([1]ข้อมูลทั้งหมด!$B$2:$B$7721,D262,[1]ข้อมูลทั้งหมด!$AH$2:$AH$7721))=0,"-",SUM(SUMIF([1]ข้อมูลทั้งหมด!$B$2:$B$7721,D262,[1]ข้อมูลทั้งหมด!$AF$2:$AF$7721),SUMIF([1]ข้อมูลทั้งหมด!$B$2:$B$7721,D262,[1]ข้อมูลทั้งหมด!$AH$2:$AH$7721)))</f>
        <v>#VALUE!</v>
      </c>
      <c r="R262" s="12" t="e">
        <f>IF(SUM(SUMIF([1]ข้อมูลทั้งหมด!$B$2:$B$7721,D262,[1]ข้อมูลทั้งหมด!$BU$2:$BU$7721),SUMIF([1]ข้อมูลทั้งหมด!$B$2:$B$7721,D262,[1]ข้อมูลทั้งหมด!$BV$2:$BV$7721))=0,"-",SUM(SUMIF([1]ข้อมูลทั้งหมด!$B$2:$B$7721,D262,[1]ข้อมูลทั้งหมด!$BU$2:$BU$7721),SUMIF([1]ข้อมูลทั้งหมด!$B$2:$B$7721,D262,[1]ข้อมูลทั้งหมด!$BV$2:$BV$7721)))</f>
        <v>#VALUE!</v>
      </c>
      <c r="S262" s="14" t="e">
        <f>IF(SUMIF([1]ข้อมูลทั้งหมด!$B$2:$B$7721,D262,[1]ข้อมูลทั้งหมด!$BX$2:$BX$7721)=0,"-",SUMIF([1]ข้อมูลทั้งหมด!$B$2:$B$7721,D262,[1]ข้อมูลทั้งหมด!$BX$2:$BX$7721))</f>
        <v>#VALUE!</v>
      </c>
      <c r="T262" s="8" t="e">
        <f>IF(SUMIF([1]ข้อมูลทั้งหมด!$B$2:$B$7721,D262,[1]ข้อมูลทั้งหมด!$CV$2:$CV$7721)=0,"-",SUMIF([1]ข้อมูลทั้งหมด!$B$2:$B$7721,D262,[1]ข้อมูลทั้งหมด!$CV$2:$CV$7721))</f>
        <v>#VALUE!</v>
      </c>
      <c r="U262" s="13" t="e">
        <f>IF(SUMIF([1]ข้อมูลทั้งหมด!$B$2:$B$7721,D262,[1]ข้อมูลทั้งหมด!$CW$2:$CW$7721)=0,"-",SUMIF([1]ข้อมูลทั้งหมด!$B$2:$B$7721,D262,[1]ข้อมูลทั้งหมด!$CW$2:$CW$7721))</f>
        <v>#VALUE!</v>
      </c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389"/>
      <c r="AM262" s="20"/>
      <c r="AN262" s="21"/>
      <c r="AO262" s="393"/>
      <c r="AP262" s="22"/>
      <c r="AQ262" s="22"/>
      <c r="AR262" s="22"/>
      <c r="AS262" s="394"/>
    </row>
    <row r="263" spans="1:45" s="60" customFormat="1" ht="21" hidden="1" x14ac:dyDescent="0.35">
      <c r="A263" s="524">
        <v>245</v>
      </c>
      <c r="B263" s="9">
        <v>101</v>
      </c>
      <c r="C263" s="10" t="s">
        <v>491</v>
      </c>
      <c r="D263" s="395" t="s">
        <v>491</v>
      </c>
      <c r="E263" s="8" t="e">
        <f>COUNTIFS([1]ข้อมูลทั้งหมด!$B$2:$B$7721,D263,[1]ข้อมูลทั้งหมด!$P$2:$P$7721,1)</f>
        <v>#VALUE!</v>
      </c>
      <c r="F263" s="8" t="e">
        <f>COUNTIFS([1]ข้อมูลทั้งหมด!$B$2:$B$7721,D263,[1]ข้อมูลทั้งหมด!$S$2:$S$7721,1)</f>
        <v>#VALUE!</v>
      </c>
      <c r="G263" s="8" t="e">
        <f>COUNTIFS([1]ข้อมูลทั้งหมด!$B$2:$B$7721,D263,[1]ข้อมูลทั้งหมด!$V$2:$V$7721,1)</f>
        <v>#VALUE!</v>
      </c>
      <c r="H263" s="11" t="e">
        <f t="shared" si="4"/>
        <v>#VALUE!</v>
      </c>
      <c r="I263" s="8" t="e">
        <f>SUMIFS([1]ข้อมูลทั้งหมด!$O$2:$O$7721,[1]ข้อมูลทั้งหมด!$B$2:$B$7721,D263)</f>
        <v>#VALUE!</v>
      </c>
      <c r="J263" s="8" t="e">
        <f>SUMIF([1]ข้อมูลทั้งหมด!$B$2:$B$7721,D263,[1]ข้อมูลทั้งหมด!$AN$2:$AN$7721)+(((((SUMIF([1]ข้อมูลทั้งหมด!$B$2:$B$7721,D263,[1]ข้อมูลทั้งหมด!$AO$2:$AO$7721)+((SUMIF([1]ข้อมูลทั้งหมด!$B$2:$B$7721,D263,[1]ข้อมูลทั้งหมด!$AP$2:$AP$7721)-MOD(SUMIF([1]ข้อมูลทั้งหมด!$B$2:$B$7721,D263,[1]ข้อมูลทั้งหมด!$AP$2:$AP$7721),100))/100)-K263)/4))))</f>
        <v>#VALUE!</v>
      </c>
      <c r="K263" s="8" t="e">
        <f>MOD(SUMIF([1]ข้อมูลทั้งหมด!$B$2:$B$7721,D263,[1]ข้อมูลทั้งหมด!$AO$2:$AO$7721)+((SUMIF([1]ข้อมูลทั้งหมด!$B$2:$B$7721,D263,[1]ข้อมูลทั้งหมด!$AP$2:$AP$7721)-MOD(SUMIF([1]ข้อมูลทั้งหมด!$B$2:$B$7721,D263,[1]ข้อมูลทั้งหมด!$AP$2:$AP$7721),100))/100),4)</f>
        <v>#VALUE!</v>
      </c>
      <c r="L263" s="8" t="e">
        <f>MOD(SUMIF([1]ข้อมูลทั้งหมด!$B$2:$B$7721,D263,[1]ข้อมูลทั้งหมด!$AP$2:$AP$7721),100)</f>
        <v>#VALUE!</v>
      </c>
      <c r="M263" s="12" t="e">
        <f>IF(SUM(SUMIF([1]ข้อมูลทั้งหมด!$B$2:$B$7721,D263,[1]ข้อมูลทั้งหมด!$BU$2:$BU$7721))=0,"-",SUM(SUMIF([1]ข้อมูลทั้งหมด!$B$2:$B$7721,D263,[1]ข้อมูลทั้งหมด!$BU$2:$BU$7721)))</f>
        <v>#VALUE!</v>
      </c>
      <c r="N263" s="8" t="e">
        <f>IF(SUM(SUMIF([1]ข้อมูลทั้งหมด!$B$2:$B$7721,D263,[1]ข้อมูลทั้งหมด!$AA$2:$AA$7721),SUMIF([1]ข้อมูลทั้งหมด!$B$2:$B$7721,D263,[1]ข้อมูลทั้งหมด!$AC$2:$AC$7721))=0,"-",SUM(SUMIF([1]ข้อมูลทั้งหมด!$B$2:$B$7721,D263,[1]ข้อมูลทั้งหมด!$AA$2:$AA$7721),SUMIF([1]ข้อมูลทั้งหมด!$B$2:$B$7721,D263,[1]ข้อมูลทั้งหมด!$AC$2:$AC$7721)))</f>
        <v>#VALUE!</v>
      </c>
      <c r="O263" s="13" t="e">
        <f>IF(SUM(SUMIF([1]ข้อมูลทั้งหมด!$B$2:$B$7721,D263,[1]ข้อมูลทั้งหมด!$AB$2:$AB$7721),SUMIF([1]ข้อมูลทั้งหมด!$B$2:$B$7721,D263,[1]ข้อมูลทั้งหมด!$AD$2:$AD$7721))=0,"-",SUM(SUMIF([1]ข้อมูลทั้งหมด!$B$2:$B$7721,D263,[1]ข้อมูลทั้งหมด!$AB$2:$AB$7721),SUMIF([1]ข้อมูลทั้งหมด!$B$2:$B$7721,D263,[1]ข้อมูลทั้งหมด!$AD$2:$AD$7721)))</f>
        <v>#VALUE!</v>
      </c>
      <c r="P263" s="8" t="e">
        <f>IF(SUM(SUMIF([1]ข้อมูลทั้งหมด!$B$2:$B$7721,D263,[1]ข้อมูลทั้งหมด!$AE$2:$AE$7721),SUMIF([1]ข้อมูลทั้งหมด!$B$2:$B$7721,D263,[1]ข้อมูลทั้งหมด!$AG$2:$AG$7721))=0,"-",SUM(SUMIF([1]ข้อมูลทั้งหมด!$B$2:$B$7721,D263,[1]ข้อมูลทั้งหมด!$AE$2:$AE$7721),SUMIF([1]ข้อมูลทั้งหมด!$B$2:$B$7721,D263,[1]ข้อมูลทั้งหมด!$AG$2:$AG$7721)))</f>
        <v>#VALUE!</v>
      </c>
      <c r="Q263" s="13" t="e">
        <f>IF(SUM(SUMIF([1]ข้อมูลทั้งหมด!$B$2:$B$7721,D263,[1]ข้อมูลทั้งหมด!$AF$2:$AF$7721),SUMIF([1]ข้อมูลทั้งหมด!$B$2:$B$7721,D263,[1]ข้อมูลทั้งหมด!$AH$2:$AH$7721))=0,"-",SUM(SUMIF([1]ข้อมูลทั้งหมด!$B$2:$B$7721,D263,[1]ข้อมูลทั้งหมด!$AF$2:$AF$7721),SUMIF([1]ข้อมูลทั้งหมด!$B$2:$B$7721,D263,[1]ข้อมูลทั้งหมด!$AH$2:$AH$7721)))</f>
        <v>#VALUE!</v>
      </c>
      <c r="R263" s="12" t="e">
        <f>IF(SUM(SUMIF([1]ข้อมูลทั้งหมด!$B$2:$B$7721,D263,[1]ข้อมูลทั้งหมด!$BU$2:$BU$7721),SUMIF([1]ข้อมูลทั้งหมด!$B$2:$B$7721,D263,[1]ข้อมูลทั้งหมด!$BV$2:$BV$7721))=0,"-",SUM(SUMIF([1]ข้อมูลทั้งหมด!$B$2:$B$7721,D263,[1]ข้อมูลทั้งหมด!$BU$2:$BU$7721),SUMIF([1]ข้อมูลทั้งหมด!$B$2:$B$7721,D263,[1]ข้อมูลทั้งหมด!$BV$2:$BV$7721)))</f>
        <v>#VALUE!</v>
      </c>
      <c r="S263" s="14" t="e">
        <f>IF(SUMIF([1]ข้อมูลทั้งหมด!$B$2:$B$7721,D263,[1]ข้อมูลทั้งหมด!$BX$2:$BX$7721)=0,"-",SUMIF([1]ข้อมูลทั้งหมด!$B$2:$B$7721,D263,[1]ข้อมูลทั้งหมด!$BX$2:$BX$7721))</f>
        <v>#VALUE!</v>
      </c>
      <c r="T263" s="8" t="e">
        <f>IF(SUMIF([1]ข้อมูลทั้งหมด!$B$2:$B$7721,D263,[1]ข้อมูลทั้งหมด!$CV$2:$CV$7721)=0,"-",SUMIF([1]ข้อมูลทั้งหมด!$B$2:$B$7721,D263,[1]ข้อมูลทั้งหมด!$CV$2:$CV$7721))</f>
        <v>#VALUE!</v>
      </c>
      <c r="U263" s="13" t="e">
        <f>IF(SUMIF([1]ข้อมูลทั้งหมด!$B$2:$B$7721,D263,[1]ข้อมูลทั้งหมด!$CW$2:$CW$7721)=0,"-",SUMIF([1]ข้อมูลทั้งหมด!$B$2:$B$7721,D263,[1]ข้อมูลทั้งหมด!$CW$2:$CW$7721))</f>
        <v>#VALUE!</v>
      </c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389"/>
      <c r="AM263" s="20"/>
      <c r="AN263" s="21"/>
      <c r="AO263" s="393"/>
      <c r="AP263" s="22"/>
      <c r="AQ263" s="22"/>
      <c r="AR263" s="22"/>
      <c r="AS263" s="394"/>
    </row>
    <row r="264" spans="1:45" s="60" customFormat="1" ht="21" hidden="1" x14ac:dyDescent="0.35">
      <c r="A264" s="524">
        <v>247</v>
      </c>
      <c r="B264" s="9">
        <v>120</v>
      </c>
      <c r="C264" s="10" t="s">
        <v>497</v>
      </c>
      <c r="D264" s="395" t="s">
        <v>497</v>
      </c>
      <c r="E264" s="8" t="e">
        <f>COUNTIFS([1]ข้อมูลทั้งหมด!$B$2:$B$7721,D264,[1]ข้อมูลทั้งหมด!$P$2:$P$7721,1)</f>
        <v>#VALUE!</v>
      </c>
      <c r="F264" s="8" t="e">
        <f>COUNTIFS([1]ข้อมูลทั้งหมด!$B$2:$B$7721,D264,[1]ข้อมูลทั้งหมด!$S$2:$S$7721,1)</f>
        <v>#VALUE!</v>
      </c>
      <c r="G264" s="8" t="e">
        <f>COUNTIFS([1]ข้อมูลทั้งหมด!$B$2:$B$7721,D264,[1]ข้อมูลทั้งหมด!$V$2:$V$7721,1)</f>
        <v>#VALUE!</v>
      </c>
      <c r="H264" s="11" t="e">
        <f t="shared" ref="H264:H327" si="5">SUM(E264:G264)</f>
        <v>#VALUE!</v>
      </c>
      <c r="I264" s="8" t="e">
        <f>SUMIFS([1]ข้อมูลทั้งหมด!$O$2:$O$7721,[1]ข้อมูลทั้งหมด!$B$2:$B$7721,D264)</f>
        <v>#VALUE!</v>
      </c>
      <c r="J264" s="8" t="e">
        <f>SUMIF([1]ข้อมูลทั้งหมด!$B$2:$B$7721,D264,[1]ข้อมูลทั้งหมด!$AN$2:$AN$7721)+(((((SUMIF([1]ข้อมูลทั้งหมด!$B$2:$B$7721,D264,[1]ข้อมูลทั้งหมด!$AO$2:$AO$7721)+((SUMIF([1]ข้อมูลทั้งหมด!$B$2:$B$7721,D264,[1]ข้อมูลทั้งหมด!$AP$2:$AP$7721)-MOD(SUMIF([1]ข้อมูลทั้งหมด!$B$2:$B$7721,D264,[1]ข้อมูลทั้งหมด!$AP$2:$AP$7721),100))/100)-K264)/4))))</f>
        <v>#VALUE!</v>
      </c>
      <c r="K264" s="8" t="e">
        <f>MOD(SUMIF([1]ข้อมูลทั้งหมด!$B$2:$B$7721,D264,[1]ข้อมูลทั้งหมด!$AO$2:$AO$7721)+((SUMIF([1]ข้อมูลทั้งหมด!$B$2:$B$7721,D264,[1]ข้อมูลทั้งหมด!$AP$2:$AP$7721)-MOD(SUMIF([1]ข้อมูลทั้งหมด!$B$2:$B$7721,D264,[1]ข้อมูลทั้งหมด!$AP$2:$AP$7721),100))/100),4)</f>
        <v>#VALUE!</v>
      </c>
      <c r="L264" s="8" t="e">
        <f>MOD(SUMIF([1]ข้อมูลทั้งหมด!$B$2:$B$7721,D264,[1]ข้อมูลทั้งหมด!$AP$2:$AP$7721),100)</f>
        <v>#VALUE!</v>
      </c>
      <c r="M264" s="12" t="e">
        <f>IF(SUM(SUMIF([1]ข้อมูลทั้งหมด!$B$2:$B$7721,D264,[1]ข้อมูลทั้งหมด!$BU$2:$BU$7721))=0,"-",SUM(SUMIF([1]ข้อมูลทั้งหมด!$B$2:$B$7721,D264,[1]ข้อมูลทั้งหมด!$BU$2:$BU$7721)))</f>
        <v>#VALUE!</v>
      </c>
      <c r="N264" s="8" t="e">
        <f>IF(SUM(SUMIF([1]ข้อมูลทั้งหมด!$B$2:$B$7721,D264,[1]ข้อมูลทั้งหมด!$AA$2:$AA$7721),SUMIF([1]ข้อมูลทั้งหมด!$B$2:$B$7721,D264,[1]ข้อมูลทั้งหมด!$AC$2:$AC$7721))=0,"-",SUM(SUMIF([1]ข้อมูลทั้งหมด!$B$2:$B$7721,D264,[1]ข้อมูลทั้งหมด!$AA$2:$AA$7721),SUMIF([1]ข้อมูลทั้งหมด!$B$2:$B$7721,D264,[1]ข้อมูลทั้งหมด!$AC$2:$AC$7721)))</f>
        <v>#VALUE!</v>
      </c>
      <c r="O264" s="13" t="e">
        <f>IF(SUM(SUMIF([1]ข้อมูลทั้งหมด!$B$2:$B$7721,D264,[1]ข้อมูลทั้งหมด!$AB$2:$AB$7721),SUMIF([1]ข้อมูลทั้งหมด!$B$2:$B$7721,D264,[1]ข้อมูลทั้งหมด!$AD$2:$AD$7721))=0,"-",SUM(SUMIF([1]ข้อมูลทั้งหมด!$B$2:$B$7721,D264,[1]ข้อมูลทั้งหมด!$AB$2:$AB$7721),SUMIF([1]ข้อมูลทั้งหมด!$B$2:$B$7721,D264,[1]ข้อมูลทั้งหมด!$AD$2:$AD$7721)))</f>
        <v>#VALUE!</v>
      </c>
      <c r="P264" s="8" t="e">
        <f>IF(SUM(SUMIF([1]ข้อมูลทั้งหมด!$B$2:$B$7721,D264,[1]ข้อมูลทั้งหมด!$AE$2:$AE$7721),SUMIF([1]ข้อมูลทั้งหมด!$B$2:$B$7721,D264,[1]ข้อมูลทั้งหมด!$AG$2:$AG$7721))=0,"-",SUM(SUMIF([1]ข้อมูลทั้งหมด!$B$2:$B$7721,D264,[1]ข้อมูลทั้งหมด!$AE$2:$AE$7721),SUMIF([1]ข้อมูลทั้งหมด!$B$2:$B$7721,D264,[1]ข้อมูลทั้งหมด!$AG$2:$AG$7721)))</f>
        <v>#VALUE!</v>
      </c>
      <c r="Q264" s="13" t="e">
        <f>IF(SUM(SUMIF([1]ข้อมูลทั้งหมด!$B$2:$B$7721,D264,[1]ข้อมูลทั้งหมด!$AF$2:$AF$7721),SUMIF([1]ข้อมูลทั้งหมด!$B$2:$B$7721,D264,[1]ข้อมูลทั้งหมด!$AH$2:$AH$7721))=0,"-",SUM(SUMIF([1]ข้อมูลทั้งหมด!$B$2:$B$7721,D264,[1]ข้อมูลทั้งหมด!$AF$2:$AF$7721),SUMIF([1]ข้อมูลทั้งหมด!$B$2:$B$7721,D264,[1]ข้อมูลทั้งหมด!$AH$2:$AH$7721)))</f>
        <v>#VALUE!</v>
      </c>
      <c r="R264" s="12" t="e">
        <f>IF(SUM(SUMIF([1]ข้อมูลทั้งหมด!$B$2:$B$7721,D264,[1]ข้อมูลทั้งหมด!$BU$2:$BU$7721),SUMIF([1]ข้อมูลทั้งหมด!$B$2:$B$7721,D264,[1]ข้อมูลทั้งหมด!$BV$2:$BV$7721))=0,"-",SUM(SUMIF([1]ข้อมูลทั้งหมด!$B$2:$B$7721,D264,[1]ข้อมูลทั้งหมด!$BU$2:$BU$7721),SUMIF([1]ข้อมูลทั้งหมด!$B$2:$B$7721,D264,[1]ข้อมูลทั้งหมด!$BV$2:$BV$7721)))</f>
        <v>#VALUE!</v>
      </c>
      <c r="S264" s="14" t="e">
        <f>IF(SUMIF([1]ข้อมูลทั้งหมด!$B$2:$B$7721,D264,[1]ข้อมูลทั้งหมด!$BX$2:$BX$7721)=0,"-",SUMIF([1]ข้อมูลทั้งหมด!$B$2:$B$7721,D264,[1]ข้อมูลทั้งหมด!$BX$2:$BX$7721))</f>
        <v>#VALUE!</v>
      </c>
      <c r="T264" s="8" t="e">
        <f>IF(SUMIF([1]ข้อมูลทั้งหมด!$B$2:$B$7721,D264,[1]ข้อมูลทั้งหมด!$CV$2:$CV$7721)=0,"-",SUMIF([1]ข้อมูลทั้งหมด!$B$2:$B$7721,D264,[1]ข้อมูลทั้งหมด!$CV$2:$CV$7721))</f>
        <v>#VALUE!</v>
      </c>
      <c r="U264" s="13" t="e">
        <f>IF(SUMIF([1]ข้อมูลทั้งหมด!$B$2:$B$7721,D264,[1]ข้อมูลทั้งหมด!$CW$2:$CW$7721)=0,"-",SUMIF([1]ข้อมูลทั้งหมด!$B$2:$B$7721,D264,[1]ข้อมูลทั้งหมด!$CW$2:$CW$7721))</f>
        <v>#VALUE!</v>
      </c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389"/>
      <c r="AM264" s="20"/>
      <c r="AN264" s="21"/>
      <c r="AO264" s="393"/>
      <c r="AP264" s="22"/>
      <c r="AQ264" s="22"/>
      <c r="AR264" s="22"/>
      <c r="AS264" s="394"/>
    </row>
    <row r="265" spans="1:45" s="60" customFormat="1" ht="21" hidden="1" x14ac:dyDescent="0.35">
      <c r="A265" s="524">
        <v>248</v>
      </c>
      <c r="B265" s="9">
        <v>125</v>
      </c>
      <c r="C265" s="10" t="s">
        <v>498</v>
      </c>
      <c r="D265" s="395" t="s">
        <v>498</v>
      </c>
      <c r="E265" s="8" t="e">
        <f>COUNTIFS([1]ข้อมูลทั้งหมด!$B$2:$B$7721,D265,[1]ข้อมูลทั้งหมด!$P$2:$P$7721,1)</f>
        <v>#VALUE!</v>
      </c>
      <c r="F265" s="8" t="e">
        <f>COUNTIFS([1]ข้อมูลทั้งหมด!$B$2:$B$7721,D265,[1]ข้อมูลทั้งหมด!$S$2:$S$7721,1)</f>
        <v>#VALUE!</v>
      </c>
      <c r="G265" s="8" t="e">
        <f>COUNTIFS([1]ข้อมูลทั้งหมด!$B$2:$B$7721,D265,[1]ข้อมูลทั้งหมด!$V$2:$V$7721,1)</f>
        <v>#VALUE!</v>
      </c>
      <c r="H265" s="11" t="e">
        <f t="shared" si="5"/>
        <v>#VALUE!</v>
      </c>
      <c r="I265" s="8" t="e">
        <f>SUMIFS([1]ข้อมูลทั้งหมด!$O$2:$O$7721,[1]ข้อมูลทั้งหมด!$B$2:$B$7721,D265)</f>
        <v>#VALUE!</v>
      </c>
      <c r="J265" s="8" t="e">
        <f>SUMIF([1]ข้อมูลทั้งหมด!$B$2:$B$7721,D265,[1]ข้อมูลทั้งหมด!$AN$2:$AN$7721)+(((((SUMIF([1]ข้อมูลทั้งหมด!$B$2:$B$7721,D265,[1]ข้อมูลทั้งหมด!$AO$2:$AO$7721)+((SUMIF([1]ข้อมูลทั้งหมด!$B$2:$B$7721,D265,[1]ข้อมูลทั้งหมด!$AP$2:$AP$7721)-MOD(SUMIF([1]ข้อมูลทั้งหมด!$B$2:$B$7721,D265,[1]ข้อมูลทั้งหมด!$AP$2:$AP$7721),100))/100)-K265)/4))))</f>
        <v>#VALUE!</v>
      </c>
      <c r="K265" s="8" t="e">
        <f>MOD(SUMIF([1]ข้อมูลทั้งหมด!$B$2:$B$7721,D265,[1]ข้อมูลทั้งหมด!$AO$2:$AO$7721)+((SUMIF([1]ข้อมูลทั้งหมด!$B$2:$B$7721,D265,[1]ข้อมูลทั้งหมด!$AP$2:$AP$7721)-MOD(SUMIF([1]ข้อมูลทั้งหมด!$B$2:$B$7721,D265,[1]ข้อมูลทั้งหมด!$AP$2:$AP$7721),100))/100),4)</f>
        <v>#VALUE!</v>
      </c>
      <c r="L265" s="8" t="e">
        <f>MOD(SUMIF([1]ข้อมูลทั้งหมด!$B$2:$B$7721,D265,[1]ข้อมูลทั้งหมด!$AP$2:$AP$7721),100)</f>
        <v>#VALUE!</v>
      </c>
      <c r="M265" s="12" t="e">
        <f>IF(SUM(SUMIF([1]ข้อมูลทั้งหมด!$B$2:$B$7721,D265,[1]ข้อมูลทั้งหมด!$BU$2:$BU$7721))=0,"-",SUM(SUMIF([1]ข้อมูลทั้งหมด!$B$2:$B$7721,D265,[1]ข้อมูลทั้งหมด!$BU$2:$BU$7721)))</f>
        <v>#VALUE!</v>
      </c>
      <c r="N265" s="8" t="e">
        <f>IF(SUM(SUMIF([1]ข้อมูลทั้งหมด!$B$2:$B$7721,D265,[1]ข้อมูลทั้งหมด!$AA$2:$AA$7721),SUMIF([1]ข้อมูลทั้งหมด!$B$2:$B$7721,D265,[1]ข้อมูลทั้งหมด!$AC$2:$AC$7721))=0,"-",SUM(SUMIF([1]ข้อมูลทั้งหมด!$B$2:$B$7721,D265,[1]ข้อมูลทั้งหมด!$AA$2:$AA$7721),SUMIF([1]ข้อมูลทั้งหมด!$B$2:$B$7721,D265,[1]ข้อมูลทั้งหมด!$AC$2:$AC$7721)))</f>
        <v>#VALUE!</v>
      </c>
      <c r="O265" s="13" t="e">
        <f>IF(SUM(SUMIF([1]ข้อมูลทั้งหมด!$B$2:$B$7721,D265,[1]ข้อมูลทั้งหมด!$AB$2:$AB$7721),SUMIF([1]ข้อมูลทั้งหมด!$B$2:$B$7721,D265,[1]ข้อมูลทั้งหมด!$AD$2:$AD$7721))=0,"-",SUM(SUMIF([1]ข้อมูลทั้งหมด!$B$2:$B$7721,D265,[1]ข้อมูลทั้งหมด!$AB$2:$AB$7721),SUMIF([1]ข้อมูลทั้งหมด!$B$2:$B$7721,D265,[1]ข้อมูลทั้งหมด!$AD$2:$AD$7721)))</f>
        <v>#VALUE!</v>
      </c>
      <c r="P265" s="8" t="e">
        <f>IF(SUM(SUMIF([1]ข้อมูลทั้งหมด!$B$2:$B$7721,D265,[1]ข้อมูลทั้งหมด!$AE$2:$AE$7721),SUMIF([1]ข้อมูลทั้งหมด!$B$2:$B$7721,D265,[1]ข้อมูลทั้งหมด!$AG$2:$AG$7721))=0,"-",SUM(SUMIF([1]ข้อมูลทั้งหมด!$B$2:$B$7721,D265,[1]ข้อมูลทั้งหมด!$AE$2:$AE$7721),SUMIF([1]ข้อมูลทั้งหมด!$B$2:$B$7721,D265,[1]ข้อมูลทั้งหมด!$AG$2:$AG$7721)))</f>
        <v>#VALUE!</v>
      </c>
      <c r="Q265" s="13" t="e">
        <f>IF(SUM(SUMIF([1]ข้อมูลทั้งหมด!$B$2:$B$7721,D265,[1]ข้อมูลทั้งหมด!$AF$2:$AF$7721),SUMIF([1]ข้อมูลทั้งหมด!$B$2:$B$7721,D265,[1]ข้อมูลทั้งหมด!$AH$2:$AH$7721))=0,"-",SUM(SUMIF([1]ข้อมูลทั้งหมด!$B$2:$B$7721,D265,[1]ข้อมูลทั้งหมด!$AF$2:$AF$7721),SUMIF([1]ข้อมูลทั้งหมด!$B$2:$B$7721,D265,[1]ข้อมูลทั้งหมด!$AH$2:$AH$7721)))</f>
        <v>#VALUE!</v>
      </c>
      <c r="R265" s="12" t="e">
        <f>IF(SUM(SUMIF([1]ข้อมูลทั้งหมด!$B$2:$B$7721,D265,[1]ข้อมูลทั้งหมด!$BU$2:$BU$7721),SUMIF([1]ข้อมูลทั้งหมด!$B$2:$B$7721,D265,[1]ข้อมูลทั้งหมด!$BV$2:$BV$7721))=0,"-",SUM(SUMIF([1]ข้อมูลทั้งหมด!$B$2:$B$7721,D265,[1]ข้อมูลทั้งหมด!$BU$2:$BU$7721),SUMIF([1]ข้อมูลทั้งหมด!$B$2:$B$7721,D265,[1]ข้อมูลทั้งหมด!$BV$2:$BV$7721)))</f>
        <v>#VALUE!</v>
      </c>
      <c r="S265" s="14" t="e">
        <f>IF(SUMIF([1]ข้อมูลทั้งหมด!$B$2:$B$7721,D265,[1]ข้อมูลทั้งหมด!$BX$2:$BX$7721)=0,"-",SUMIF([1]ข้อมูลทั้งหมด!$B$2:$B$7721,D265,[1]ข้อมูลทั้งหมด!$BX$2:$BX$7721))</f>
        <v>#VALUE!</v>
      </c>
      <c r="T265" s="8" t="e">
        <f>IF(SUMIF([1]ข้อมูลทั้งหมด!$B$2:$B$7721,D265,[1]ข้อมูลทั้งหมด!$CV$2:$CV$7721)=0,"-",SUMIF([1]ข้อมูลทั้งหมด!$B$2:$B$7721,D265,[1]ข้อมูลทั้งหมด!$CV$2:$CV$7721))</f>
        <v>#VALUE!</v>
      </c>
      <c r="U265" s="13" t="e">
        <f>IF(SUMIF([1]ข้อมูลทั้งหมด!$B$2:$B$7721,D265,[1]ข้อมูลทั้งหมด!$CW$2:$CW$7721)=0,"-",SUMIF([1]ข้อมูลทั้งหมด!$B$2:$B$7721,D265,[1]ข้อมูลทั้งหมด!$CW$2:$CW$7721))</f>
        <v>#VALUE!</v>
      </c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389"/>
      <c r="AM265" s="20"/>
      <c r="AN265" s="21"/>
      <c r="AO265" s="393"/>
      <c r="AP265" s="22"/>
      <c r="AQ265" s="22"/>
      <c r="AR265" s="22"/>
      <c r="AS265" s="394"/>
    </row>
    <row r="266" spans="1:45" s="60" customFormat="1" ht="21" hidden="1" x14ac:dyDescent="0.35">
      <c r="A266" s="524">
        <v>249</v>
      </c>
      <c r="B266" s="9">
        <v>126</v>
      </c>
      <c r="C266" s="10" t="s">
        <v>499</v>
      </c>
      <c r="D266" s="395" t="s">
        <v>499</v>
      </c>
      <c r="E266" s="8" t="e">
        <f>COUNTIFS([1]ข้อมูลทั้งหมด!$B$2:$B$7721,D266,[1]ข้อมูลทั้งหมด!$P$2:$P$7721,1)</f>
        <v>#VALUE!</v>
      </c>
      <c r="F266" s="8" t="e">
        <f>COUNTIFS([1]ข้อมูลทั้งหมด!$B$2:$B$7721,D266,[1]ข้อมูลทั้งหมด!$S$2:$S$7721,1)</f>
        <v>#VALUE!</v>
      </c>
      <c r="G266" s="8" t="e">
        <f>COUNTIFS([1]ข้อมูลทั้งหมด!$B$2:$B$7721,D266,[1]ข้อมูลทั้งหมด!$V$2:$V$7721,1)</f>
        <v>#VALUE!</v>
      </c>
      <c r="H266" s="11" t="e">
        <f t="shared" si="5"/>
        <v>#VALUE!</v>
      </c>
      <c r="I266" s="8" t="e">
        <f>SUMIFS([1]ข้อมูลทั้งหมด!$O$2:$O$7721,[1]ข้อมูลทั้งหมด!$B$2:$B$7721,D266)</f>
        <v>#VALUE!</v>
      </c>
      <c r="J266" s="8" t="e">
        <f>SUMIF([1]ข้อมูลทั้งหมด!$B$2:$B$7721,D266,[1]ข้อมูลทั้งหมด!$AN$2:$AN$7721)+(((((SUMIF([1]ข้อมูลทั้งหมด!$B$2:$B$7721,D266,[1]ข้อมูลทั้งหมด!$AO$2:$AO$7721)+((SUMIF([1]ข้อมูลทั้งหมด!$B$2:$B$7721,D266,[1]ข้อมูลทั้งหมด!$AP$2:$AP$7721)-MOD(SUMIF([1]ข้อมูลทั้งหมด!$B$2:$B$7721,D266,[1]ข้อมูลทั้งหมด!$AP$2:$AP$7721),100))/100)-K266)/4))))</f>
        <v>#VALUE!</v>
      </c>
      <c r="K266" s="8" t="e">
        <f>MOD(SUMIF([1]ข้อมูลทั้งหมด!$B$2:$B$7721,D266,[1]ข้อมูลทั้งหมด!$AO$2:$AO$7721)+((SUMIF([1]ข้อมูลทั้งหมด!$B$2:$B$7721,D266,[1]ข้อมูลทั้งหมด!$AP$2:$AP$7721)-MOD(SUMIF([1]ข้อมูลทั้งหมด!$B$2:$B$7721,D266,[1]ข้อมูลทั้งหมด!$AP$2:$AP$7721),100))/100),4)</f>
        <v>#VALUE!</v>
      </c>
      <c r="L266" s="8" t="e">
        <f>MOD(SUMIF([1]ข้อมูลทั้งหมด!$B$2:$B$7721,D266,[1]ข้อมูลทั้งหมด!$AP$2:$AP$7721),100)</f>
        <v>#VALUE!</v>
      </c>
      <c r="M266" s="12" t="e">
        <f>IF(SUM(SUMIF([1]ข้อมูลทั้งหมด!$B$2:$B$7721,D266,[1]ข้อมูลทั้งหมด!$BU$2:$BU$7721))=0,"-",SUM(SUMIF([1]ข้อมูลทั้งหมด!$B$2:$B$7721,D266,[1]ข้อมูลทั้งหมด!$BU$2:$BU$7721)))</f>
        <v>#VALUE!</v>
      </c>
      <c r="N266" s="8" t="e">
        <f>IF(SUM(SUMIF([1]ข้อมูลทั้งหมด!$B$2:$B$7721,D266,[1]ข้อมูลทั้งหมด!$AA$2:$AA$7721),SUMIF([1]ข้อมูลทั้งหมด!$B$2:$B$7721,D266,[1]ข้อมูลทั้งหมด!$AC$2:$AC$7721))=0,"-",SUM(SUMIF([1]ข้อมูลทั้งหมด!$B$2:$B$7721,D266,[1]ข้อมูลทั้งหมด!$AA$2:$AA$7721),SUMIF([1]ข้อมูลทั้งหมด!$B$2:$B$7721,D266,[1]ข้อมูลทั้งหมด!$AC$2:$AC$7721)))</f>
        <v>#VALUE!</v>
      </c>
      <c r="O266" s="13" t="e">
        <f>IF(SUM(SUMIF([1]ข้อมูลทั้งหมด!$B$2:$B$7721,D266,[1]ข้อมูลทั้งหมด!$AB$2:$AB$7721),SUMIF([1]ข้อมูลทั้งหมด!$B$2:$B$7721,D266,[1]ข้อมูลทั้งหมด!$AD$2:$AD$7721))=0,"-",SUM(SUMIF([1]ข้อมูลทั้งหมด!$B$2:$B$7721,D266,[1]ข้อมูลทั้งหมด!$AB$2:$AB$7721),SUMIF([1]ข้อมูลทั้งหมด!$B$2:$B$7721,D266,[1]ข้อมูลทั้งหมด!$AD$2:$AD$7721)))</f>
        <v>#VALUE!</v>
      </c>
      <c r="P266" s="8" t="e">
        <f>IF(SUM(SUMIF([1]ข้อมูลทั้งหมด!$B$2:$B$7721,D266,[1]ข้อมูลทั้งหมด!$AE$2:$AE$7721),SUMIF([1]ข้อมูลทั้งหมด!$B$2:$B$7721,D266,[1]ข้อมูลทั้งหมด!$AG$2:$AG$7721))=0,"-",SUM(SUMIF([1]ข้อมูลทั้งหมด!$B$2:$B$7721,D266,[1]ข้อมูลทั้งหมด!$AE$2:$AE$7721),SUMIF([1]ข้อมูลทั้งหมด!$B$2:$B$7721,D266,[1]ข้อมูลทั้งหมด!$AG$2:$AG$7721)))</f>
        <v>#VALUE!</v>
      </c>
      <c r="Q266" s="13" t="e">
        <f>IF(SUM(SUMIF([1]ข้อมูลทั้งหมด!$B$2:$B$7721,D266,[1]ข้อมูลทั้งหมด!$AF$2:$AF$7721),SUMIF([1]ข้อมูลทั้งหมด!$B$2:$B$7721,D266,[1]ข้อมูลทั้งหมด!$AH$2:$AH$7721))=0,"-",SUM(SUMIF([1]ข้อมูลทั้งหมด!$B$2:$B$7721,D266,[1]ข้อมูลทั้งหมด!$AF$2:$AF$7721),SUMIF([1]ข้อมูลทั้งหมด!$B$2:$B$7721,D266,[1]ข้อมูลทั้งหมด!$AH$2:$AH$7721)))</f>
        <v>#VALUE!</v>
      </c>
      <c r="R266" s="12" t="e">
        <f>IF(SUM(SUMIF([1]ข้อมูลทั้งหมด!$B$2:$B$7721,D266,[1]ข้อมูลทั้งหมด!$BU$2:$BU$7721),SUMIF([1]ข้อมูลทั้งหมด!$B$2:$B$7721,D266,[1]ข้อมูลทั้งหมด!$BV$2:$BV$7721))=0,"-",SUM(SUMIF([1]ข้อมูลทั้งหมด!$B$2:$B$7721,D266,[1]ข้อมูลทั้งหมด!$BU$2:$BU$7721),SUMIF([1]ข้อมูลทั้งหมด!$B$2:$B$7721,D266,[1]ข้อมูลทั้งหมด!$BV$2:$BV$7721)))</f>
        <v>#VALUE!</v>
      </c>
      <c r="S266" s="14" t="e">
        <f>IF(SUMIF([1]ข้อมูลทั้งหมด!$B$2:$B$7721,D266,[1]ข้อมูลทั้งหมด!$BX$2:$BX$7721)=0,"-",SUMIF([1]ข้อมูลทั้งหมด!$B$2:$B$7721,D266,[1]ข้อมูลทั้งหมด!$BX$2:$BX$7721))</f>
        <v>#VALUE!</v>
      </c>
      <c r="T266" s="8" t="e">
        <f>IF(SUMIF([1]ข้อมูลทั้งหมด!$B$2:$B$7721,D266,[1]ข้อมูลทั้งหมด!$CV$2:$CV$7721)=0,"-",SUMIF([1]ข้อมูลทั้งหมด!$B$2:$B$7721,D266,[1]ข้อมูลทั้งหมด!$CV$2:$CV$7721))</f>
        <v>#VALUE!</v>
      </c>
      <c r="U266" s="13" t="e">
        <f>IF(SUMIF([1]ข้อมูลทั้งหมด!$B$2:$B$7721,D266,[1]ข้อมูลทั้งหมด!$CW$2:$CW$7721)=0,"-",SUMIF([1]ข้อมูลทั้งหมด!$B$2:$B$7721,D266,[1]ข้อมูลทั้งหมด!$CW$2:$CW$7721))</f>
        <v>#VALUE!</v>
      </c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389"/>
      <c r="AM266" s="20"/>
      <c r="AN266" s="21"/>
      <c r="AO266" s="393"/>
      <c r="AP266" s="22"/>
      <c r="AQ266" s="22"/>
      <c r="AR266" s="22"/>
      <c r="AS266" s="394"/>
    </row>
    <row r="267" spans="1:45" s="60" customFormat="1" ht="21" hidden="1" x14ac:dyDescent="0.35">
      <c r="A267" s="524">
        <v>250</v>
      </c>
      <c r="B267" s="9">
        <v>133</v>
      </c>
      <c r="C267" s="10" t="s">
        <v>500</v>
      </c>
      <c r="D267" s="395" t="s">
        <v>500</v>
      </c>
      <c r="E267" s="8" t="e">
        <f>COUNTIFS([1]ข้อมูลทั้งหมด!$B$2:$B$7721,D267,[1]ข้อมูลทั้งหมด!$P$2:$P$7721,1)</f>
        <v>#VALUE!</v>
      </c>
      <c r="F267" s="8" t="e">
        <f>COUNTIFS([1]ข้อมูลทั้งหมด!$B$2:$B$7721,D267,[1]ข้อมูลทั้งหมด!$S$2:$S$7721,1)</f>
        <v>#VALUE!</v>
      </c>
      <c r="G267" s="8" t="e">
        <f>COUNTIFS([1]ข้อมูลทั้งหมด!$B$2:$B$7721,D267,[1]ข้อมูลทั้งหมด!$V$2:$V$7721,1)</f>
        <v>#VALUE!</v>
      </c>
      <c r="H267" s="11" t="e">
        <f t="shared" si="5"/>
        <v>#VALUE!</v>
      </c>
      <c r="I267" s="8" t="e">
        <f>SUMIFS([1]ข้อมูลทั้งหมด!$O$2:$O$7721,[1]ข้อมูลทั้งหมด!$B$2:$B$7721,D267)</f>
        <v>#VALUE!</v>
      </c>
      <c r="J267" s="8" t="e">
        <f>SUMIF([1]ข้อมูลทั้งหมด!$B$2:$B$7721,D267,[1]ข้อมูลทั้งหมด!$AN$2:$AN$7721)+(((((SUMIF([1]ข้อมูลทั้งหมด!$B$2:$B$7721,D267,[1]ข้อมูลทั้งหมด!$AO$2:$AO$7721)+((SUMIF([1]ข้อมูลทั้งหมด!$B$2:$B$7721,D267,[1]ข้อมูลทั้งหมด!$AP$2:$AP$7721)-MOD(SUMIF([1]ข้อมูลทั้งหมด!$B$2:$B$7721,D267,[1]ข้อมูลทั้งหมด!$AP$2:$AP$7721),100))/100)-K267)/4))))</f>
        <v>#VALUE!</v>
      </c>
      <c r="K267" s="8" t="e">
        <f>MOD(SUMIF([1]ข้อมูลทั้งหมด!$B$2:$B$7721,D267,[1]ข้อมูลทั้งหมด!$AO$2:$AO$7721)+((SUMIF([1]ข้อมูลทั้งหมด!$B$2:$B$7721,D267,[1]ข้อมูลทั้งหมด!$AP$2:$AP$7721)-MOD(SUMIF([1]ข้อมูลทั้งหมด!$B$2:$B$7721,D267,[1]ข้อมูลทั้งหมด!$AP$2:$AP$7721),100))/100),4)</f>
        <v>#VALUE!</v>
      </c>
      <c r="L267" s="8" t="e">
        <f>MOD(SUMIF([1]ข้อมูลทั้งหมด!$B$2:$B$7721,D267,[1]ข้อมูลทั้งหมด!$AP$2:$AP$7721),100)</f>
        <v>#VALUE!</v>
      </c>
      <c r="M267" s="12" t="e">
        <f>IF(SUM(SUMIF([1]ข้อมูลทั้งหมด!$B$2:$B$7721,D267,[1]ข้อมูลทั้งหมด!$BU$2:$BU$7721))=0,"-",SUM(SUMIF([1]ข้อมูลทั้งหมด!$B$2:$B$7721,D267,[1]ข้อมูลทั้งหมด!$BU$2:$BU$7721)))</f>
        <v>#VALUE!</v>
      </c>
      <c r="N267" s="8" t="e">
        <f>IF(SUM(SUMIF([1]ข้อมูลทั้งหมด!$B$2:$B$7721,D267,[1]ข้อมูลทั้งหมด!$AA$2:$AA$7721),SUMIF([1]ข้อมูลทั้งหมด!$B$2:$B$7721,D267,[1]ข้อมูลทั้งหมด!$AC$2:$AC$7721))=0,"-",SUM(SUMIF([1]ข้อมูลทั้งหมด!$B$2:$B$7721,D267,[1]ข้อมูลทั้งหมด!$AA$2:$AA$7721),SUMIF([1]ข้อมูลทั้งหมด!$B$2:$B$7721,D267,[1]ข้อมูลทั้งหมด!$AC$2:$AC$7721)))</f>
        <v>#VALUE!</v>
      </c>
      <c r="O267" s="13" t="e">
        <f>IF(SUM(SUMIF([1]ข้อมูลทั้งหมด!$B$2:$B$7721,D267,[1]ข้อมูลทั้งหมด!$AB$2:$AB$7721),SUMIF([1]ข้อมูลทั้งหมด!$B$2:$B$7721,D267,[1]ข้อมูลทั้งหมด!$AD$2:$AD$7721))=0,"-",SUM(SUMIF([1]ข้อมูลทั้งหมด!$B$2:$B$7721,D267,[1]ข้อมูลทั้งหมด!$AB$2:$AB$7721),SUMIF([1]ข้อมูลทั้งหมด!$B$2:$B$7721,D267,[1]ข้อมูลทั้งหมด!$AD$2:$AD$7721)))</f>
        <v>#VALUE!</v>
      </c>
      <c r="P267" s="8" t="e">
        <f>IF(SUM(SUMIF([1]ข้อมูลทั้งหมด!$B$2:$B$7721,D267,[1]ข้อมูลทั้งหมด!$AE$2:$AE$7721),SUMIF([1]ข้อมูลทั้งหมด!$B$2:$B$7721,D267,[1]ข้อมูลทั้งหมด!$AG$2:$AG$7721))=0,"-",SUM(SUMIF([1]ข้อมูลทั้งหมด!$B$2:$B$7721,D267,[1]ข้อมูลทั้งหมด!$AE$2:$AE$7721),SUMIF([1]ข้อมูลทั้งหมด!$B$2:$B$7721,D267,[1]ข้อมูลทั้งหมด!$AG$2:$AG$7721)))</f>
        <v>#VALUE!</v>
      </c>
      <c r="Q267" s="13" t="e">
        <f>IF(SUM(SUMIF([1]ข้อมูลทั้งหมด!$B$2:$B$7721,D267,[1]ข้อมูลทั้งหมด!$AF$2:$AF$7721),SUMIF([1]ข้อมูลทั้งหมด!$B$2:$B$7721,D267,[1]ข้อมูลทั้งหมด!$AH$2:$AH$7721))=0,"-",SUM(SUMIF([1]ข้อมูลทั้งหมด!$B$2:$B$7721,D267,[1]ข้อมูลทั้งหมด!$AF$2:$AF$7721),SUMIF([1]ข้อมูลทั้งหมด!$B$2:$B$7721,D267,[1]ข้อมูลทั้งหมด!$AH$2:$AH$7721)))</f>
        <v>#VALUE!</v>
      </c>
      <c r="R267" s="12" t="e">
        <f>IF(SUM(SUMIF([1]ข้อมูลทั้งหมด!$B$2:$B$7721,D267,[1]ข้อมูลทั้งหมด!$BU$2:$BU$7721),SUMIF([1]ข้อมูลทั้งหมด!$B$2:$B$7721,D267,[1]ข้อมูลทั้งหมด!$BV$2:$BV$7721))=0,"-",SUM(SUMIF([1]ข้อมูลทั้งหมด!$B$2:$B$7721,D267,[1]ข้อมูลทั้งหมด!$BU$2:$BU$7721),SUMIF([1]ข้อมูลทั้งหมด!$B$2:$B$7721,D267,[1]ข้อมูลทั้งหมด!$BV$2:$BV$7721)))</f>
        <v>#VALUE!</v>
      </c>
      <c r="S267" s="14" t="e">
        <f>IF(SUMIF([1]ข้อมูลทั้งหมด!$B$2:$B$7721,D267,[1]ข้อมูลทั้งหมด!$BX$2:$BX$7721)=0,"-",SUMIF([1]ข้อมูลทั้งหมด!$B$2:$B$7721,D267,[1]ข้อมูลทั้งหมด!$BX$2:$BX$7721))</f>
        <v>#VALUE!</v>
      </c>
      <c r="T267" s="8" t="e">
        <f>IF(SUMIF([1]ข้อมูลทั้งหมด!$B$2:$B$7721,D267,[1]ข้อมูลทั้งหมด!$CV$2:$CV$7721)=0,"-",SUMIF([1]ข้อมูลทั้งหมด!$B$2:$B$7721,D267,[1]ข้อมูลทั้งหมด!$CV$2:$CV$7721))</f>
        <v>#VALUE!</v>
      </c>
      <c r="U267" s="13" t="e">
        <f>IF(SUMIF([1]ข้อมูลทั้งหมด!$B$2:$B$7721,D267,[1]ข้อมูลทั้งหมด!$CW$2:$CW$7721)=0,"-",SUMIF([1]ข้อมูลทั้งหมด!$B$2:$B$7721,D267,[1]ข้อมูลทั้งหมด!$CW$2:$CW$7721))</f>
        <v>#VALUE!</v>
      </c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389"/>
      <c r="AM267" s="20"/>
      <c r="AN267" s="21"/>
      <c r="AO267" s="393"/>
      <c r="AP267" s="22"/>
      <c r="AQ267" s="22"/>
      <c r="AR267" s="22"/>
      <c r="AS267" s="394"/>
    </row>
    <row r="268" spans="1:45" s="60" customFormat="1" ht="21" hidden="1" x14ac:dyDescent="0.35">
      <c r="A268" s="524">
        <v>251</v>
      </c>
      <c r="B268" s="9">
        <v>137</v>
      </c>
      <c r="C268" s="10" t="s">
        <v>501</v>
      </c>
      <c r="D268" s="395" t="s">
        <v>501</v>
      </c>
      <c r="E268" s="8" t="e">
        <f>COUNTIFS([1]ข้อมูลทั้งหมด!$B$2:$B$7721,D268,[1]ข้อมูลทั้งหมด!$P$2:$P$7721,1)</f>
        <v>#VALUE!</v>
      </c>
      <c r="F268" s="8" t="e">
        <f>COUNTIFS([1]ข้อมูลทั้งหมด!$B$2:$B$7721,D268,[1]ข้อมูลทั้งหมด!$S$2:$S$7721,1)</f>
        <v>#VALUE!</v>
      </c>
      <c r="G268" s="8" t="e">
        <f>COUNTIFS([1]ข้อมูลทั้งหมด!$B$2:$B$7721,D268,[1]ข้อมูลทั้งหมด!$V$2:$V$7721,1)</f>
        <v>#VALUE!</v>
      </c>
      <c r="H268" s="11" t="e">
        <f t="shared" si="5"/>
        <v>#VALUE!</v>
      </c>
      <c r="I268" s="8" t="e">
        <f>SUMIFS([1]ข้อมูลทั้งหมด!$O$2:$O$7721,[1]ข้อมูลทั้งหมด!$B$2:$B$7721,D268)</f>
        <v>#VALUE!</v>
      </c>
      <c r="J268" s="8" t="e">
        <f>SUMIF([1]ข้อมูลทั้งหมด!$B$2:$B$7721,D268,[1]ข้อมูลทั้งหมด!$AN$2:$AN$7721)+(((((SUMIF([1]ข้อมูลทั้งหมด!$B$2:$B$7721,D268,[1]ข้อมูลทั้งหมด!$AO$2:$AO$7721)+((SUMIF([1]ข้อมูลทั้งหมด!$B$2:$B$7721,D268,[1]ข้อมูลทั้งหมด!$AP$2:$AP$7721)-MOD(SUMIF([1]ข้อมูลทั้งหมด!$B$2:$B$7721,D268,[1]ข้อมูลทั้งหมด!$AP$2:$AP$7721),100))/100)-K268)/4))))</f>
        <v>#VALUE!</v>
      </c>
      <c r="K268" s="8" t="e">
        <f>MOD(SUMIF([1]ข้อมูลทั้งหมด!$B$2:$B$7721,D268,[1]ข้อมูลทั้งหมด!$AO$2:$AO$7721)+((SUMIF([1]ข้อมูลทั้งหมด!$B$2:$B$7721,D268,[1]ข้อมูลทั้งหมด!$AP$2:$AP$7721)-MOD(SUMIF([1]ข้อมูลทั้งหมด!$B$2:$B$7721,D268,[1]ข้อมูลทั้งหมด!$AP$2:$AP$7721),100))/100),4)</f>
        <v>#VALUE!</v>
      </c>
      <c r="L268" s="8" t="e">
        <f>MOD(SUMIF([1]ข้อมูลทั้งหมด!$B$2:$B$7721,D268,[1]ข้อมูลทั้งหมด!$AP$2:$AP$7721),100)</f>
        <v>#VALUE!</v>
      </c>
      <c r="M268" s="12" t="e">
        <f>IF(SUM(SUMIF([1]ข้อมูลทั้งหมด!$B$2:$B$7721,D268,[1]ข้อมูลทั้งหมด!$BU$2:$BU$7721))=0,"-",SUM(SUMIF([1]ข้อมูลทั้งหมด!$B$2:$B$7721,D268,[1]ข้อมูลทั้งหมด!$BU$2:$BU$7721)))</f>
        <v>#VALUE!</v>
      </c>
      <c r="N268" s="8" t="e">
        <f>IF(SUM(SUMIF([1]ข้อมูลทั้งหมด!$B$2:$B$7721,D268,[1]ข้อมูลทั้งหมด!$AA$2:$AA$7721),SUMIF([1]ข้อมูลทั้งหมด!$B$2:$B$7721,D268,[1]ข้อมูลทั้งหมด!$AC$2:$AC$7721))=0,"-",SUM(SUMIF([1]ข้อมูลทั้งหมด!$B$2:$B$7721,D268,[1]ข้อมูลทั้งหมด!$AA$2:$AA$7721),SUMIF([1]ข้อมูลทั้งหมด!$B$2:$B$7721,D268,[1]ข้อมูลทั้งหมด!$AC$2:$AC$7721)))</f>
        <v>#VALUE!</v>
      </c>
      <c r="O268" s="13" t="e">
        <f>IF(SUM(SUMIF([1]ข้อมูลทั้งหมด!$B$2:$B$7721,D268,[1]ข้อมูลทั้งหมด!$AB$2:$AB$7721),SUMIF([1]ข้อมูลทั้งหมด!$B$2:$B$7721,D268,[1]ข้อมูลทั้งหมด!$AD$2:$AD$7721))=0,"-",SUM(SUMIF([1]ข้อมูลทั้งหมด!$B$2:$B$7721,D268,[1]ข้อมูลทั้งหมด!$AB$2:$AB$7721),SUMIF([1]ข้อมูลทั้งหมด!$B$2:$B$7721,D268,[1]ข้อมูลทั้งหมด!$AD$2:$AD$7721)))</f>
        <v>#VALUE!</v>
      </c>
      <c r="P268" s="8" t="e">
        <f>IF(SUM(SUMIF([1]ข้อมูลทั้งหมด!$B$2:$B$7721,D268,[1]ข้อมูลทั้งหมด!$AE$2:$AE$7721),SUMIF([1]ข้อมูลทั้งหมด!$B$2:$B$7721,D268,[1]ข้อมูลทั้งหมด!$AG$2:$AG$7721))=0,"-",SUM(SUMIF([1]ข้อมูลทั้งหมด!$B$2:$B$7721,D268,[1]ข้อมูลทั้งหมด!$AE$2:$AE$7721),SUMIF([1]ข้อมูลทั้งหมด!$B$2:$B$7721,D268,[1]ข้อมูลทั้งหมด!$AG$2:$AG$7721)))</f>
        <v>#VALUE!</v>
      </c>
      <c r="Q268" s="13" t="e">
        <f>IF(SUM(SUMIF([1]ข้อมูลทั้งหมด!$B$2:$B$7721,D268,[1]ข้อมูลทั้งหมด!$AF$2:$AF$7721),SUMIF([1]ข้อมูลทั้งหมด!$B$2:$B$7721,D268,[1]ข้อมูลทั้งหมด!$AH$2:$AH$7721))=0,"-",SUM(SUMIF([1]ข้อมูลทั้งหมด!$B$2:$B$7721,D268,[1]ข้อมูลทั้งหมด!$AF$2:$AF$7721),SUMIF([1]ข้อมูลทั้งหมด!$B$2:$B$7721,D268,[1]ข้อมูลทั้งหมด!$AH$2:$AH$7721)))</f>
        <v>#VALUE!</v>
      </c>
      <c r="R268" s="12" t="e">
        <f>IF(SUM(SUMIF([1]ข้อมูลทั้งหมด!$B$2:$B$7721,D268,[1]ข้อมูลทั้งหมด!$BU$2:$BU$7721),SUMIF([1]ข้อมูลทั้งหมด!$B$2:$B$7721,D268,[1]ข้อมูลทั้งหมด!$BV$2:$BV$7721))=0,"-",SUM(SUMIF([1]ข้อมูลทั้งหมด!$B$2:$B$7721,D268,[1]ข้อมูลทั้งหมด!$BU$2:$BU$7721),SUMIF([1]ข้อมูลทั้งหมด!$B$2:$B$7721,D268,[1]ข้อมูลทั้งหมด!$BV$2:$BV$7721)))</f>
        <v>#VALUE!</v>
      </c>
      <c r="S268" s="14" t="e">
        <f>IF(SUMIF([1]ข้อมูลทั้งหมด!$B$2:$B$7721,D268,[1]ข้อมูลทั้งหมด!$BX$2:$BX$7721)=0,"-",SUMIF([1]ข้อมูลทั้งหมด!$B$2:$B$7721,D268,[1]ข้อมูลทั้งหมด!$BX$2:$BX$7721))</f>
        <v>#VALUE!</v>
      </c>
      <c r="T268" s="8" t="e">
        <f>IF(SUMIF([1]ข้อมูลทั้งหมด!$B$2:$B$7721,D268,[1]ข้อมูลทั้งหมด!$CV$2:$CV$7721)=0,"-",SUMIF([1]ข้อมูลทั้งหมด!$B$2:$B$7721,D268,[1]ข้อมูลทั้งหมด!$CV$2:$CV$7721))</f>
        <v>#VALUE!</v>
      </c>
      <c r="U268" s="13" t="e">
        <f>IF(SUMIF([1]ข้อมูลทั้งหมด!$B$2:$B$7721,D268,[1]ข้อมูลทั้งหมด!$CW$2:$CW$7721)=0,"-",SUMIF([1]ข้อมูลทั้งหมด!$B$2:$B$7721,D268,[1]ข้อมูลทั้งหมด!$CW$2:$CW$7721))</f>
        <v>#VALUE!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389"/>
      <c r="AM268" s="20"/>
      <c r="AN268" s="21"/>
      <c r="AO268" s="393"/>
      <c r="AP268" s="22"/>
      <c r="AQ268" s="22"/>
      <c r="AR268" s="22"/>
      <c r="AS268" s="394"/>
    </row>
    <row r="269" spans="1:45" s="60" customFormat="1" ht="21" hidden="1" x14ac:dyDescent="0.35">
      <c r="A269" s="524">
        <v>252</v>
      </c>
      <c r="B269" s="9">
        <v>140</v>
      </c>
      <c r="C269" s="10" t="s">
        <v>503</v>
      </c>
      <c r="D269" s="395" t="s">
        <v>503</v>
      </c>
      <c r="E269" s="8" t="e">
        <f>COUNTIFS([1]ข้อมูลทั้งหมด!$B$2:$B$7721,D269,[1]ข้อมูลทั้งหมด!$P$2:$P$7721,1)</f>
        <v>#VALUE!</v>
      </c>
      <c r="F269" s="8" t="e">
        <f>COUNTIFS([1]ข้อมูลทั้งหมด!$B$2:$B$7721,D269,[1]ข้อมูลทั้งหมด!$S$2:$S$7721,1)</f>
        <v>#VALUE!</v>
      </c>
      <c r="G269" s="8" t="e">
        <f>COUNTIFS([1]ข้อมูลทั้งหมด!$B$2:$B$7721,D269,[1]ข้อมูลทั้งหมด!$V$2:$V$7721,1)</f>
        <v>#VALUE!</v>
      </c>
      <c r="H269" s="11" t="e">
        <f t="shared" si="5"/>
        <v>#VALUE!</v>
      </c>
      <c r="I269" s="8" t="e">
        <f>SUMIFS([1]ข้อมูลทั้งหมด!$O$2:$O$7721,[1]ข้อมูลทั้งหมด!$B$2:$B$7721,D269)</f>
        <v>#VALUE!</v>
      </c>
      <c r="J269" s="8" t="e">
        <f>SUMIF([1]ข้อมูลทั้งหมด!$B$2:$B$7721,D269,[1]ข้อมูลทั้งหมด!$AN$2:$AN$7721)+(((((SUMIF([1]ข้อมูลทั้งหมด!$B$2:$B$7721,D269,[1]ข้อมูลทั้งหมด!$AO$2:$AO$7721)+((SUMIF([1]ข้อมูลทั้งหมด!$B$2:$B$7721,D269,[1]ข้อมูลทั้งหมด!$AP$2:$AP$7721)-MOD(SUMIF([1]ข้อมูลทั้งหมด!$B$2:$B$7721,D269,[1]ข้อมูลทั้งหมด!$AP$2:$AP$7721),100))/100)-K269)/4))))</f>
        <v>#VALUE!</v>
      </c>
      <c r="K269" s="8" t="e">
        <f>MOD(SUMIF([1]ข้อมูลทั้งหมด!$B$2:$B$7721,D269,[1]ข้อมูลทั้งหมด!$AO$2:$AO$7721)+((SUMIF([1]ข้อมูลทั้งหมด!$B$2:$B$7721,D269,[1]ข้อมูลทั้งหมด!$AP$2:$AP$7721)-MOD(SUMIF([1]ข้อมูลทั้งหมด!$B$2:$B$7721,D269,[1]ข้อมูลทั้งหมด!$AP$2:$AP$7721),100))/100),4)</f>
        <v>#VALUE!</v>
      </c>
      <c r="L269" s="8" t="e">
        <f>MOD(SUMIF([1]ข้อมูลทั้งหมด!$B$2:$B$7721,D269,[1]ข้อมูลทั้งหมด!$AP$2:$AP$7721),100)</f>
        <v>#VALUE!</v>
      </c>
      <c r="M269" s="12" t="e">
        <f>IF(SUM(SUMIF([1]ข้อมูลทั้งหมด!$B$2:$B$7721,D269,[1]ข้อมูลทั้งหมด!$BU$2:$BU$7721))=0,"-",SUM(SUMIF([1]ข้อมูลทั้งหมด!$B$2:$B$7721,D269,[1]ข้อมูลทั้งหมด!$BU$2:$BU$7721)))</f>
        <v>#VALUE!</v>
      </c>
      <c r="N269" s="8" t="e">
        <f>IF(SUM(SUMIF([1]ข้อมูลทั้งหมด!$B$2:$B$7721,D269,[1]ข้อมูลทั้งหมด!$AA$2:$AA$7721),SUMIF([1]ข้อมูลทั้งหมด!$B$2:$B$7721,D269,[1]ข้อมูลทั้งหมด!$AC$2:$AC$7721))=0,"-",SUM(SUMIF([1]ข้อมูลทั้งหมด!$B$2:$B$7721,D269,[1]ข้อมูลทั้งหมด!$AA$2:$AA$7721),SUMIF([1]ข้อมูลทั้งหมด!$B$2:$B$7721,D269,[1]ข้อมูลทั้งหมด!$AC$2:$AC$7721)))</f>
        <v>#VALUE!</v>
      </c>
      <c r="O269" s="13" t="e">
        <f>IF(SUM(SUMIF([1]ข้อมูลทั้งหมด!$B$2:$B$7721,D269,[1]ข้อมูลทั้งหมด!$AB$2:$AB$7721),SUMIF([1]ข้อมูลทั้งหมด!$B$2:$B$7721,D269,[1]ข้อมูลทั้งหมด!$AD$2:$AD$7721))=0,"-",SUM(SUMIF([1]ข้อมูลทั้งหมด!$B$2:$B$7721,D269,[1]ข้อมูลทั้งหมด!$AB$2:$AB$7721),SUMIF([1]ข้อมูลทั้งหมด!$B$2:$B$7721,D269,[1]ข้อมูลทั้งหมด!$AD$2:$AD$7721)))</f>
        <v>#VALUE!</v>
      </c>
      <c r="P269" s="8" t="e">
        <f>IF(SUM(SUMIF([1]ข้อมูลทั้งหมด!$B$2:$B$7721,D269,[1]ข้อมูลทั้งหมด!$AE$2:$AE$7721),SUMIF([1]ข้อมูลทั้งหมด!$B$2:$B$7721,D269,[1]ข้อมูลทั้งหมด!$AG$2:$AG$7721))=0,"-",SUM(SUMIF([1]ข้อมูลทั้งหมด!$B$2:$B$7721,D269,[1]ข้อมูลทั้งหมด!$AE$2:$AE$7721),SUMIF([1]ข้อมูลทั้งหมด!$B$2:$B$7721,D269,[1]ข้อมูลทั้งหมด!$AG$2:$AG$7721)))</f>
        <v>#VALUE!</v>
      </c>
      <c r="Q269" s="13" t="e">
        <f>IF(SUM(SUMIF([1]ข้อมูลทั้งหมด!$B$2:$B$7721,D269,[1]ข้อมูลทั้งหมด!$AF$2:$AF$7721),SUMIF([1]ข้อมูลทั้งหมด!$B$2:$B$7721,D269,[1]ข้อมูลทั้งหมด!$AH$2:$AH$7721))=0,"-",SUM(SUMIF([1]ข้อมูลทั้งหมด!$B$2:$B$7721,D269,[1]ข้อมูลทั้งหมด!$AF$2:$AF$7721),SUMIF([1]ข้อมูลทั้งหมด!$B$2:$B$7721,D269,[1]ข้อมูลทั้งหมด!$AH$2:$AH$7721)))</f>
        <v>#VALUE!</v>
      </c>
      <c r="R269" s="12" t="e">
        <f>IF(SUM(SUMIF([1]ข้อมูลทั้งหมด!$B$2:$B$7721,D269,[1]ข้อมูลทั้งหมด!$BU$2:$BU$7721),SUMIF([1]ข้อมูลทั้งหมด!$B$2:$B$7721,D269,[1]ข้อมูลทั้งหมด!$BV$2:$BV$7721))=0,"-",SUM(SUMIF([1]ข้อมูลทั้งหมด!$B$2:$B$7721,D269,[1]ข้อมูลทั้งหมด!$BU$2:$BU$7721),SUMIF([1]ข้อมูลทั้งหมด!$B$2:$B$7721,D269,[1]ข้อมูลทั้งหมด!$BV$2:$BV$7721)))</f>
        <v>#VALUE!</v>
      </c>
      <c r="S269" s="14" t="e">
        <f>IF(SUMIF([1]ข้อมูลทั้งหมด!$B$2:$B$7721,D269,[1]ข้อมูลทั้งหมด!$BX$2:$BX$7721)=0,"-",SUMIF([1]ข้อมูลทั้งหมด!$B$2:$B$7721,D269,[1]ข้อมูลทั้งหมด!$BX$2:$BX$7721))</f>
        <v>#VALUE!</v>
      </c>
      <c r="T269" s="8" t="e">
        <f>IF(SUMIF([1]ข้อมูลทั้งหมด!$B$2:$B$7721,D269,[1]ข้อมูลทั้งหมด!$CV$2:$CV$7721)=0,"-",SUMIF([1]ข้อมูลทั้งหมด!$B$2:$B$7721,D269,[1]ข้อมูลทั้งหมด!$CV$2:$CV$7721))</f>
        <v>#VALUE!</v>
      </c>
      <c r="U269" s="13" t="e">
        <f>IF(SUMIF([1]ข้อมูลทั้งหมด!$B$2:$B$7721,D269,[1]ข้อมูลทั้งหมด!$CW$2:$CW$7721)=0,"-",SUMIF([1]ข้อมูลทั้งหมด!$B$2:$B$7721,D269,[1]ข้อมูลทั้งหมด!$CW$2:$CW$7721))</f>
        <v>#VALUE!</v>
      </c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389"/>
      <c r="AM269" s="20"/>
      <c r="AN269" s="21"/>
      <c r="AO269" s="393"/>
      <c r="AP269" s="22"/>
      <c r="AQ269" s="22"/>
      <c r="AR269" s="22"/>
      <c r="AS269" s="394"/>
    </row>
    <row r="270" spans="1:45" s="60" customFormat="1" ht="21" hidden="1" x14ac:dyDescent="0.35">
      <c r="A270" s="524">
        <v>253</v>
      </c>
      <c r="B270" s="9">
        <v>141</v>
      </c>
      <c r="C270" s="10" t="s">
        <v>504</v>
      </c>
      <c r="D270" s="395" t="s">
        <v>504</v>
      </c>
      <c r="E270" s="8" t="e">
        <f>COUNTIFS([1]ข้อมูลทั้งหมด!$B$2:$B$7721,D270,[1]ข้อมูลทั้งหมด!$P$2:$P$7721,1)</f>
        <v>#VALUE!</v>
      </c>
      <c r="F270" s="8" t="e">
        <f>COUNTIFS([1]ข้อมูลทั้งหมด!$B$2:$B$7721,D270,[1]ข้อมูลทั้งหมด!$S$2:$S$7721,1)</f>
        <v>#VALUE!</v>
      </c>
      <c r="G270" s="8" t="e">
        <f>COUNTIFS([1]ข้อมูลทั้งหมด!$B$2:$B$7721,D270,[1]ข้อมูลทั้งหมด!$V$2:$V$7721,1)</f>
        <v>#VALUE!</v>
      </c>
      <c r="H270" s="11" t="e">
        <f t="shared" si="5"/>
        <v>#VALUE!</v>
      </c>
      <c r="I270" s="8" t="e">
        <f>SUMIFS([1]ข้อมูลทั้งหมด!$O$2:$O$7721,[1]ข้อมูลทั้งหมด!$B$2:$B$7721,D270)</f>
        <v>#VALUE!</v>
      </c>
      <c r="J270" s="8" t="e">
        <f>SUMIF([1]ข้อมูลทั้งหมด!$B$2:$B$7721,D270,[1]ข้อมูลทั้งหมด!$AN$2:$AN$7721)+(((((SUMIF([1]ข้อมูลทั้งหมด!$B$2:$B$7721,D270,[1]ข้อมูลทั้งหมด!$AO$2:$AO$7721)+((SUMIF([1]ข้อมูลทั้งหมด!$B$2:$B$7721,D270,[1]ข้อมูลทั้งหมด!$AP$2:$AP$7721)-MOD(SUMIF([1]ข้อมูลทั้งหมด!$B$2:$B$7721,D270,[1]ข้อมูลทั้งหมด!$AP$2:$AP$7721),100))/100)-K270)/4))))</f>
        <v>#VALUE!</v>
      </c>
      <c r="K270" s="8" t="e">
        <f>MOD(SUMIF([1]ข้อมูลทั้งหมด!$B$2:$B$7721,D270,[1]ข้อมูลทั้งหมด!$AO$2:$AO$7721)+((SUMIF([1]ข้อมูลทั้งหมด!$B$2:$B$7721,D270,[1]ข้อมูลทั้งหมด!$AP$2:$AP$7721)-MOD(SUMIF([1]ข้อมูลทั้งหมด!$B$2:$B$7721,D270,[1]ข้อมูลทั้งหมด!$AP$2:$AP$7721),100))/100),4)</f>
        <v>#VALUE!</v>
      </c>
      <c r="L270" s="8" t="e">
        <f>MOD(SUMIF([1]ข้อมูลทั้งหมด!$B$2:$B$7721,D270,[1]ข้อมูลทั้งหมด!$AP$2:$AP$7721),100)</f>
        <v>#VALUE!</v>
      </c>
      <c r="M270" s="12" t="e">
        <f>IF(SUM(SUMIF([1]ข้อมูลทั้งหมด!$B$2:$B$7721,D270,[1]ข้อมูลทั้งหมด!$BU$2:$BU$7721))=0,"-",SUM(SUMIF([1]ข้อมูลทั้งหมด!$B$2:$B$7721,D270,[1]ข้อมูลทั้งหมด!$BU$2:$BU$7721)))</f>
        <v>#VALUE!</v>
      </c>
      <c r="N270" s="8" t="e">
        <f>IF(SUM(SUMIF([1]ข้อมูลทั้งหมด!$B$2:$B$7721,D270,[1]ข้อมูลทั้งหมด!$AA$2:$AA$7721),SUMIF([1]ข้อมูลทั้งหมด!$B$2:$B$7721,D270,[1]ข้อมูลทั้งหมด!$AC$2:$AC$7721))=0,"-",SUM(SUMIF([1]ข้อมูลทั้งหมด!$B$2:$B$7721,D270,[1]ข้อมูลทั้งหมด!$AA$2:$AA$7721),SUMIF([1]ข้อมูลทั้งหมด!$B$2:$B$7721,D270,[1]ข้อมูลทั้งหมด!$AC$2:$AC$7721)))</f>
        <v>#VALUE!</v>
      </c>
      <c r="O270" s="13" t="e">
        <f>IF(SUM(SUMIF([1]ข้อมูลทั้งหมด!$B$2:$B$7721,D270,[1]ข้อมูลทั้งหมด!$AB$2:$AB$7721),SUMIF([1]ข้อมูลทั้งหมด!$B$2:$B$7721,D270,[1]ข้อมูลทั้งหมด!$AD$2:$AD$7721))=0,"-",SUM(SUMIF([1]ข้อมูลทั้งหมด!$B$2:$B$7721,D270,[1]ข้อมูลทั้งหมด!$AB$2:$AB$7721),SUMIF([1]ข้อมูลทั้งหมด!$B$2:$B$7721,D270,[1]ข้อมูลทั้งหมด!$AD$2:$AD$7721)))</f>
        <v>#VALUE!</v>
      </c>
      <c r="P270" s="8" t="e">
        <f>IF(SUM(SUMIF([1]ข้อมูลทั้งหมด!$B$2:$B$7721,D270,[1]ข้อมูลทั้งหมด!$AE$2:$AE$7721),SUMIF([1]ข้อมูลทั้งหมด!$B$2:$B$7721,D270,[1]ข้อมูลทั้งหมด!$AG$2:$AG$7721))=0,"-",SUM(SUMIF([1]ข้อมูลทั้งหมด!$B$2:$B$7721,D270,[1]ข้อมูลทั้งหมด!$AE$2:$AE$7721),SUMIF([1]ข้อมูลทั้งหมด!$B$2:$B$7721,D270,[1]ข้อมูลทั้งหมด!$AG$2:$AG$7721)))</f>
        <v>#VALUE!</v>
      </c>
      <c r="Q270" s="13" t="e">
        <f>IF(SUM(SUMIF([1]ข้อมูลทั้งหมด!$B$2:$B$7721,D270,[1]ข้อมูลทั้งหมด!$AF$2:$AF$7721),SUMIF([1]ข้อมูลทั้งหมด!$B$2:$B$7721,D270,[1]ข้อมูลทั้งหมด!$AH$2:$AH$7721))=0,"-",SUM(SUMIF([1]ข้อมูลทั้งหมด!$B$2:$B$7721,D270,[1]ข้อมูลทั้งหมด!$AF$2:$AF$7721),SUMIF([1]ข้อมูลทั้งหมด!$B$2:$B$7721,D270,[1]ข้อมูลทั้งหมด!$AH$2:$AH$7721)))</f>
        <v>#VALUE!</v>
      </c>
      <c r="R270" s="12" t="e">
        <f>IF(SUM(SUMIF([1]ข้อมูลทั้งหมด!$B$2:$B$7721,D270,[1]ข้อมูลทั้งหมด!$BU$2:$BU$7721),SUMIF([1]ข้อมูลทั้งหมด!$B$2:$B$7721,D270,[1]ข้อมูลทั้งหมด!$BV$2:$BV$7721))=0,"-",SUM(SUMIF([1]ข้อมูลทั้งหมด!$B$2:$B$7721,D270,[1]ข้อมูลทั้งหมด!$BU$2:$BU$7721),SUMIF([1]ข้อมูลทั้งหมด!$B$2:$B$7721,D270,[1]ข้อมูลทั้งหมด!$BV$2:$BV$7721)))</f>
        <v>#VALUE!</v>
      </c>
      <c r="S270" s="14" t="e">
        <f>IF(SUMIF([1]ข้อมูลทั้งหมด!$B$2:$B$7721,D270,[1]ข้อมูลทั้งหมด!$BX$2:$BX$7721)=0,"-",SUMIF([1]ข้อมูลทั้งหมด!$B$2:$B$7721,D270,[1]ข้อมูลทั้งหมด!$BX$2:$BX$7721))</f>
        <v>#VALUE!</v>
      </c>
      <c r="T270" s="8" t="e">
        <f>IF(SUMIF([1]ข้อมูลทั้งหมด!$B$2:$B$7721,D270,[1]ข้อมูลทั้งหมด!$CV$2:$CV$7721)=0,"-",SUMIF([1]ข้อมูลทั้งหมด!$B$2:$B$7721,D270,[1]ข้อมูลทั้งหมด!$CV$2:$CV$7721))</f>
        <v>#VALUE!</v>
      </c>
      <c r="U270" s="13" t="e">
        <f>IF(SUMIF([1]ข้อมูลทั้งหมด!$B$2:$B$7721,D270,[1]ข้อมูลทั้งหมด!$CW$2:$CW$7721)=0,"-",SUMIF([1]ข้อมูลทั้งหมด!$B$2:$B$7721,D270,[1]ข้อมูลทั้งหมด!$CW$2:$CW$7721))</f>
        <v>#VALUE!</v>
      </c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389"/>
      <c r="AM270" s="20"/>
      <c r="AN270" s="21"/>
      <c r="AO270" s="393"/>
      <c r="AP270" s="22"/>
      <c r="AQ270" s="22"/>
      <c r="AR270" s="22"/>
      <c r="AS270" s="394"/>
    </row>
    <row r="271" spans="1:45" s="60" customFormat="1" ht="21" hidden="1" x14ac:dyDescent="0.35">
      <c r="A271" s="524">
        <v>254</v>
      </c>
      <c r="B271" s="9">
        <v>148</v>
      </c>
      <c r="C271" s="10" t="s">
        <v>507</v>
      </c>
      <c r="D271" s="395" t="s">
        <v>507</v>
      </c>
      <c r="E271" s="8" t="e">
        <f>COUNTIFS([1]ข้อมูลทั้งหมด!$B$2:$B$7721,D271,[1]ข้อมูลทั้งหมด!$P$2:$P$7721,1)</f>
        <v>#VALUE!</v>
      </c>
      <c r="F271" s="8" t="e">
        <f>COUNTIFS([1]ข้อมูลทั้งหมด!$B$2:$B$7721,D271,[1]ข้อมูลทั้งหมด!$S$2:$S$7721,1)</f>
        <v>#VALUE!</v>
      </c>
      <c r="G271" s="8" t="e">
        <f>COUNTIFS([1]ข้อมูลทั้งหมด!$B$2:$B$7721,D271,[1]ข้อมูลทั้งหมด!$V$2:$V$7721,1)</f>
        <v>#VALUE!</v>
      </c>
      <c r="H271" s="11" t="e">
        <f t="shared" si="5"/>
        <v>#VALUE!</v>
      </c>
      <c r="I271" s="8" t="e">
        <f>SUMIFS([1]ข้อมูลทั้งหมด!$O$2:$O$7721,[1]ข้อมูลทั้งหมด!$B$2:$B$7721,D271)</f>
        <v>#VALUE!</v>
      </c>
      <c r="J271" s="8" t="e">
        <f>SUMIF([1]ข้อมูลทั้งหมด!$B$2:$B$7721,D271,[1]ข้อมูลทั้งหมด!$AN$2:$AN$7721)+(((((SUMIF([1]ข้อมูลทั้งหมด!$B$2:$B$7721,D271,[1]ข้อมูลทั้งหมด!$AO$2:$AO$7721)+((SUMIF([1]ข้อมูลทั้งหมด!$B$2:$B$7721,D271,[1]ข้อมูลทั้งหมด!$AP$2:$AP$7721)-MOD(SUMIF([1]ข้อมูลทั้งหมด!$B$2:$B$7721,D271,[1]ข้อมูลทั้งหมด!$AP$2:$AP$7721),100))/100)-K271)/4))))</f>
        <v>#VALUE!</v>
      </c>
      <c r="K271" s="8" t="e">
        <f>MOD(SUMIF([1]ข้อมูลทั้งหมด!$B$2:$B$7721,D271,[1]ข้อมูลทั้งหมด!$AO$2:$AO$7721)+((SUMIF([1]ข้อมูลทั้งหมด!$B$2:$B$7721,D271,[1]ข้อมูลทั้งหมด!$AP$2:$AP$7721)-MOD(SUMIF([1]ข้อมูลทั้งหมด!$B$2:$B$7721,D271,[1]ข้อมูลทั้งหมด!$AP$2:$AP$7721),100))/100),4)</f>
        <v>#VALUE!</v>
      </c>
      <c r="L271" s="8" t="e">
        <f>MOD(SUMIF([1]ข้อมูลทั้งหมด!$B$2:$B$7721,D271,[1]ข้อมูลทั้งหมด!$AP$2:$AP$7721),100)</f>
        <v>#VALUE!</v>
      </c>
      <c r="M271" s="12" t="e">
        <f>IF(SUM(SUMIF([1]ข้อมูลทั้งหมด!$B$2:$B$7721,D271,[1]ข้อมูลทั้งหมด!$BU$2:$BU$7721))=0,"-",SUM(SUMIF([1]ข้อมูลทั้งหมด!$B$2:$B$7721,D271,[1]ข้อมูลทั้งหมด!$BU$2:$BU$7721)))</f>
        <v>#VALUE!</v>
      </c>
      <c r="N271" s="8" t="e">
        <f>IF(SUM(SUMIF([1]ข้อมูลทั้งหมด!$B$2:$B$7721,D271,[1]ข้อมูลทั้งหมด!$AA$2:$AA$7721),SUMIF([1]ข้อมูลทั้งหมด!$B$2:$B$7721,D271,[1]ข้อมูลทั้งหมด!$AC$2:$AC$7721))=0,"-",SUM(SUMIF([1]ข้อมูลทั้งหมด!$B$2:$B$7721,D271,[1]ข้อมูลทั้งหมด!$AA$2:$AA$7721),SUMIF([1]ข้อมูลทั้งหมด!$B$2:$B$7721,D271,[1]ข้อมูลทั้งหมด!$AC$2:$AC$7721)))</f>
        <v>#VALUE!</v>
      </c>
      <c r="O271" s="13" t="e">
        <f>IF(SUM(SUMIF([1]ข้อมูลทั้งหมด!$B$2:$B$7721,D271,[1]ข้อมูลทั้งหมด!$AB$2:$AB$7721),SUMIF([1]ข้อมูลทั้งหมด!$B$2:$B$7721,D271,[1]ข้อมูลทั้งหมด!$AD$2:$AD$7721))=0,"-",SUM(SUMIF([1]ข้อมูลทั้งหมด!$B$2:$B$7721,D271,[1]ข้อมูลทั้งหมด!$AB$2:$AB$7721),SUMIF([1]ข้อมูลทั้งหมด!$B$2:$B$7721,D271,[1]ข้อมูลทั้งหมด!$AD$2:$AD$7721)))</f>
        <v>#VALUE!</v>
      </c>
      <c r="P271" s="8" t="e">
        <f>IF(SUM(SUMIF([1]ข้อมูลทั้งหมด!$B$2:$B$7721,D271,[1]ข้อมูลทั้งหมด!$AE$2:$AE$7721),SUMIF([1]ข้อมูลทั้งหมด!$B$2:$B$7721,D271,[1]ข้อมูลทั้งหมด!$AG$2:$AG$7721))=0,"-",SUM(SUMIF([1]ข้อมูลทั้งหมด!$B$2:$B$7721,D271,[1]ข้อมูลทั้งหมด!$AE$2:$AE$7721),SUMIF([1]ข้อมูลทั้งหมด!$B$2:$B$7721,D271,[1]ข้อมูลทั้งหมด!$AG$2:$AG$7721)))</f>
        <v>#VALUE!</v>
      </c>
      <c r="Q271" s="13" t="e">
        <f>IF(SUM(SUMIF([1]ข้อมูลทั้งหมด!$B$2:$B$7721,D271,[1]ข้อมูลทั้งหมด!$AF$2:$AF$7721),SUMIF([1]ข้อมูลทั้งหมด!$B$2:$B$7721,D271,[1]ข้อมูลทั้งหมด!$AH$2:$AH$7721))=0,"-",SUM(SUMIF([1]ข้อมูลทั้งหมด!$B$2:$B$7721,D271,[1]ข้อมูลทั้งหมด!$AF$2:$AF$7721),SUMIF([1]ข้อมูลทั้งหมด!$B$2:$B$7721,D271,[1]ข้อมูลทั้งหมด!$AH$2:$AH$7721)))</f>
        <v>#VALUE!</v>
      </c>
      <c r="R271" s="12" t="e">
        <f>IF(SUM(SUMIF([1]ข้อมูลทั้งหมด!$B$2:$B$7721,D271,[1]ข้อมูลทั้งหมด!$BU$2:$BU$7721),SUMIF([1]ข้อมูลทั้งหมด!$B$2:$B$7721,D271,[1]ข้อมูลทั้งหมด!$BV$2:$BV$7721))=0,"-",SUM(SUMIF([1]ข้อมูลทั้งหมด!$B$2:$B$7721,D271,[1]ข้อมูลทั้งหมด!$BU$2:$BU$7721),SUMIF([1]ข้อมูลทั้งหมด!$B$2:$B$7721,D271,[1]ข้อมูลทั้งหมด!$BV$2:$BV$7721)))</f>
        <v>#VALUE!</v>
      </c>
      <c r="S271" s="14" t="e">
        <f>IF(SUMIF([1]ข้อมูลทั้งหมด!$B$2:$B$7721,D271,[1]ข้อมูลทั้งหมด!$BX$2:$BX$7721)=0,"-",SUMIF([1]ข้อมูลทั้งหมด!$B$2:$B$7721,D271,[1]ข้อมูลทั้งหมด!$BX$2:$BX$7721))</f>
        <v>#VALUE!</v>
      </c>
      <c r="T271" s="8" t="e">
        <f>IF(SUMIF([1]ข้อมูลทั้งหมด!$B$2:$B$7721,D271,[1]ข้อมูลทั้งหมด!$CV$2:$CV$7721)=0,"-",SUMIF([1]ข้อมูลทั้งหมด!$B$2:$B$7721,D271,[1]ข้อมูลทั้งหมด!$CV$2:$CV$7721))</f>
        <v>#VALUE!</v>
      </c>
      <c r="U271" s="13" t="e">
        <f>IF(SUMIF([1]ข้อมูลทั้งหมด!$B$2:$B$7721,D271,[1]ข้อมูลทั้งหมด!$CW$2:$CW$7721)=0,"-",SUMIF([1]ข้อมูลทั้งหมด!$B$2:$B$7721,D271,[1]ข้อมูลทั้งหมด!$CW$2:$CW$7721))</f>
        <v>#VALUE!</v>
      </c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389"/>
      <c r="AM271" s="20"/>
      <c r="AN271" s="21"/>
      <c r="AO271" s="393"/>
      <c r="AP271" s="22"/>
      <c r="AQ271" s="22"/>
      <c r="AR271" s="22"/>
      <c r="AS271" s="394"/>
    </row>
    <row r="272" spans="1:45" s="60" customFormat="1" ht="21" hidden="1" x14ac:dyDescent="0.35">
      <c r="A272" s="524">
        <v>255</v>
      </c>
      <c r="B272" s="9">
        <v>151</v>
      </c>
      <c r="C272" s="10" t="s">
        <v>508</v>
      </c>
      <c r="D272" s="395" t="s">
        <v>509</v>
      </c>
      <c r="E272" s="8" t="e">
        <f>COUNTIFS([1]ข้อมูลทั้งหมด!$B$2:$B$7721,D272,[1]ข้อมูลทั้งหมด!$P$2:$P$7721,1)</f>
        <v>#VALUE!</v>
      </c>
      <c r="F272" s="8" t="e">
        <f>COUNTIFS([1]ข้อมูลทั้งหมด!$B$2:$B$7721,D272,[1]ข้อมูลทั้งหมด!$S$2:$S$7721,1)</f>
        <v>#VALUE!</v>
      </c>
      <c r="G272" s="8" t="e">
        <f>COUNTIFS([1]ข้อมูลทั้งหมด!$B$2:$B$7721,D272,[1]ข้อมูลทั้งหมด!$V$2:$V$7721,1)</f>
        <v>#VALUE!</v>
      </c>
      <c r="H272" s="11" t="e">
        <f t="shared" si="5"/>
        <v>#VALUE!</v>
      </c>
      <c r="I272" s="8" t="e">
        <f>SUMIFS([1]ข้อมูลทั้งหมด!$O$2:$O$7721,[1]ข้อมูลทั้งหมด!$B$2:$B$7721,D272)</f>
        <v>#VALUE!</v>
      </c>
      <c r="J272" s="8" t="e">
        <f>SUMIF([1]ข้อมูลทั้งหมด!$B$2:$B$7721,D272,[1]ข้อมูลทั้งหมด!$AN$2:$AN$7721)+(((((SUMIF([1]ข้อมูลทั้งหมด!$B$2:$B$7721,D272,[1]ข้อมูลทั้งหมด!$AO$2:$AO$7721)+((SUMIF([1]ข้อมูลทั้งหมด!$B$2:$B$7721,D272,[1]ข้อมูลทั้งหมด!$AP$2:$AP$7721)-MOD(SUMIF([1]ข้อมูลทั้งหมด!$B$2:$B$7721,D272,[1]ข้อมูลทั้งหมด!$AP$2:$AP$7721),100))/100)-K272)/4))))</f>
        <v>#VALUE!</v>
      </c>
      <c r="K272" s="8" t="e">
        <f>MOD(SUMIF([1]ข้อมูลทั้งหมด!$B$2:$B$7721,D272,[1]ข้อมูลทั้งหมด!$AO$2:$AO$7721)+((SUMIF([1]ข้อมูลทั้งหมด!$B$2:$B$7721,D272,[1]ข้อมูลทั้งหมด!$AP$2:$AP$7721)-MOD(SUMIF([1]ข้อมูลทั้งหมด!$B$2:$B$7721,D272,[1]ข้อมูลทั้งหมด!$AP$2:$AP$7721),100))/100),4)</f>
        <v>#VALUE!</v>
      </c>
      <c r="L272" s="8" t="e">
        <f>MOD(SUMIF([1]ข้อมูลทั้งหมด!$B$2:$B$7721,D272,[1]ข้อมูลทั้งหมด!$AP$2:$AP$7721),100)</f>
        <v>#VALUE!</v>
      </c>
      <c r="M272" s="12" t="e">
        <f>IF(SUM(SUMIF([1]ข้อมูลทั้งหมด!$B$2:$B$7721,D272,[1]ข้อมูลทั้งหมด!$BU$2:$BU$7721))=0,"-",SUM(SUMIF([1]ข้อมูลทั้งหมด!$B$2:$B$7721,D272,[1]ข้อมูลทั้งหมด!$BU$2:$BU$7721)))</f>
        <v>#VALUE!</v>
      </c>
      <c r="N272" s="8" t="e">
        <f>IF(SUM(SUMIF([1]ข้อมูลทั้งหมด!$B$2:$B$7721,D272,[1]ข้อมูลทั้งหมด!$AA$2:$AA$7721),SUMIF([1]ข้อมูลทั้งหมด!$B$2:$B$7721,D272,[1]ข้อมูลทั้งหมด!$AC$2:$AC$7721))=0,"-",SUM(SUMIF([1]ข้อมูลทั้งหมด!$B$2:$B$7721,D272,[1]ข้อมูลทั้งหมด!$AA$2:$AA$7721),SUMIF([1]ข้อมูลทั้งหมด!$B$2:$B$7721,D272,[1]ข้อมูลทั้งหมด!$AC$2:$AC$7721)))</f>
        <v>#VALUE!</v>
      </c>
      <c r="O272" s="13" t="e">
        <f>IF(SUM(SUMIF([1]ข้อมูลทั้งหมด!$B$2:$B$7721,D272,[1]ข้อมูลทั้งหมด!$AB$2:$AB$7721),SUMIF([1]ข้อมูลทั้งหมด!$B$2:$B$7721,D272,[1]ข้อมูลทั้งหมด!$AD$2:$AD$7721))=0,"-",SUM(SUMIF([1]ข้อมูลทั้งหมด!$B$2:$B$7721,D272,[1]ข้อมูลทั้งหมด!$AB$2:$AB$7721),SUMIF([1]ข้อมูลทั้งหมด!$B$2:$B$7721,D272,[1]ข้อมูลทั้งหมด!$AD$2:$AD$7721)))</f>
        <v>#VALUE!</v>
      </c>
      <c r="P272" s="8" t="e">
        <f>IF(SUM(SUMIF([1]ข้อมูลทั้งหมด!$B$2:$B$7721,D272,[1]ข้อมูลทั้งหมด!$AE$2:$AE$7721),SUMIF([1]ข้อมูลทั้งหมด!$B$2:$B$7721,D272,[1]ข้อมูลทั้งหมด!$AG$2:$AG$7721))=0,"-",SUM(SUMIF([1]ข้อมูลทั้งหมด!$B$2:$B$7721,D272,[1]ข้อมูลทั้งหมด!$AE$2:$AE$7721),SUMIF([1]ข้อมูลทั้งหมด!$B$2:$B$7721,D272,[1]ข้อมูลทั้งหมด!$AG$2:$AG$7721)))</f>
        <v>#VALUE!</v>
      </c>
      <c r="Q272" s="13" t="e">
        <f>IF(SUM(SUMIF([1]ข้อมูลทั้งหมด!$B$2:$B$7721,D272,[1]ข้อมูลทั้งหมด!$AF$2:$AF$7721),SUMIF([1]ข้อมูลทั้งหมด!$B$2:$B$7721,D272,[1]ข้อมูลทั้งหมด!$AH$2:$AH$7721))=0,"-",SUM(SUMIF([1]ข้อมูลทั้งหมด!$B$2:$B$7721,D272,[1]ข้อมูลทั้งหมด!$AF$2:$AF$7721),SUMIF([1]ข้อมูลทั้งหมด!$B$2:$B$7721,D272,[1]ข้อมูลทั้งหมด!$AH$2:$AH$7721)))</f>
        <v>#VALUE!</v>
      </c>
      <c r="R272" s="12" t="e">
        <f>IF(SUM(SUMIF([1]ข้อมูลทั้งหมด!$B$2:$B$7721,D272,[1]ข้อมูลทั้งหมด!$BU$2:$BU$7721),SUMIF([1]ข้อมูลทั้งหมด!$B$2:$B$7721,D272,[1]ข้อมูลทั้งหมด!$BV$2:$BV$7721))=0,"-",SUM(SUMIF([1]ข้อมูลทั้งหมด!$B$2:$B$7721,D272,[1]ข้อมูลทั้งหมด!$BU$2:$BU$7721),SUMIF([1]ข้อมูลทั้งหมด!$B$2:$B$7721,D272,[1]ข้อมูลทั้งหมด!$BV$2:$BV$7721)))</f>
        <v>#VALUE!</v>
      </c>
      <c r="S272" s="14" t="e">
        <f>IF(SUMIF([1]ข้อมูลทั้งหมด!$B$2:$B$7721,D272,[1]ข้อมูลทั้งหมด!$BX$2:$BX$7721)=0,"-",SUMIF([1]ข้อมูลทั้งหมด!$B$2:$B$7721,D272,[1]ข้อมูลทั้งหมด!$BX$2:$BX$7721))</f>
        <v>#VALUE!</v>
      </c>
      <c r="T272" s="8" t="e">
        <f>IF(SUMIF([1]ข้อมูลทั้งหมด!$B$2:$B$7721,D272,[1]ข้อมูลทั้งหมด!$CV$2:$CV$7721)=0,"-",SUMIF([1]ข้อมูลทั้งหมด!$B$2:$B$7721,D272,[1]ข้อมูลทั้งหมด!$CV$2:$CV$7721))</f>
        <v>#VALUE!</v>
      </c>
      <c r="U272" s="13" t="e">
        <f>IF(SUMIF([1]ข้อมูลทั้งหมด!$B$2:$B$7721,D272,[1]ข้อมูลทั้งหมด!$CW$2:$CW$7721)=0,"-",SUMIF([1]ข้อมูลทั้งหมด!$B$2:$B$7721,D272,[1]ข้อมูลทั้งหมด!$CW$2:$CW$7721))</f>
        <v>#VALUE!</v>
      </c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389"/>
      <c r="AM272" s="20"/>
      <c r="AN272" s="21"/>
      <c r="AO272" s="393"/>
      <c r="AP272" s="22"/>
      <c r="AQ272" s="22"/>
      <c r="AR272" s="22"/>
      <c r="AS272" s="394"/>
    </row>
    <row r="273" spans="1:45" s="60" customFormat="1" ht="21" hidden="1" x14ac:dyDescent="0.35">
      <c r="A273" s="524">
        <v>256</v>
      </c>
      <c r="B273" s="9">
        <v>158</v>
      </c>
      <c r="C273" s="10" t="s">
        <v>510</v>
      </c>
      <c r="D273" s="395" t="s">
        <v>511</v>
      </c>
      <c r="E273" s="8" t="e">
        <f>COUNTIFS([1]ข้อมูลทั้งหมด!$B$2:$B$7721,D273,[1]ข้อมูลทั้งหมด!$P$2:$P$7721,1)</f>
        <v>#VALUE!</v>
      </c>
      <c r="F273" s="8" t="e">
        <f>COUNTIFS([1]ข้อมูลทั้งหมด!$B$2:$B$7721,D273,[1]ข้อมูลทั้งหมด!$S$2:$S$7721,1)</f>
        <v>#VALUE!</v>
      </c>
      <c r="G273" s="8" t="e">
        <f>COUNTIFS([1]ข้อมูลทั้งหมด!$B$2:$B$7721,D273,[1]ข้อมูลทั้งหมด!$V$2:$V$7721,1)</f>
        <v>#VALUE!</v>
      </c>
      <c r="H273" s="11" t="e">
        <f t="shared" si="5"/>
        <v>#VALUE!</v>
      </c>
      <c r="I273" s="8" t="e">
        <f>SUMIFS([1]ข้อมูลทั้งหมด!$O$2:$O$7721,[1]ข้อมูลทั้งหมด!$B$2:$B$7721,D273)</f>
        <v>#VALUE!</v>
      </c>
      <c r="J273" s="8" t="e">
        <f>SUMIF([1]ข้อมูลทั้งหมด!$B$2:$B$7721,D273,[1]ข้อมูลทั้งหมด!$AN$2:$AN$7721)+(((((SUMIF([1]ข้อมูลทั้งหมด!$B$2:$B$7721,D273,[1]ข้อมูลทั้งหมด!$AO$2:$AO$7721)+((SUMIF([1]ข้อมูลทั้งหมด!$B$2:$B$7721,D273,[1]ข้อมูลทั้งหมด!$AP$2:$AP$7721)-MOD(SUMIF([1]ข้อมูลทั้งหมด!$B$2:$B$7721,D273,[1]ข้อมูลทั้งหมด!$AP$2:$AP$7721),100))/100)-K273)/4))))</f>
        <v>#VALUE!</v>
      </c>
      <c r="K273" s="8" t="e">
        <f>MOD(SUMIF([1]ข้อมูลทั้งหมด!$B$2:$B$7721,D273,[1]ข้อมูลทั้งหมด!$AO$2:$AO$7721)+((SUMIF([1]ข้อมูลทั้งหมด!$B$2:$B$7721,D273,[1]ข้อมูลทั้งหมด!$AP$2:$AP$7721)-MOD(SUMIF([1]ข้อมูลทั้งหมด!$B$2:$B$7721,D273,[1]ข้อมูลทั้งหมด!$AP$2:$AP$7721),100))/100),4)</f>
        <v>#VALUE!</v>
      </c>
      <c r="L273" s="8" t="e">
        <f>MOD(SUMIF([1]ข้อมูลทั้งหมด!$B$2:$B$7721,D273,[1]ข้อมูลทั้งหมด!$AP$2:$AP$7721),100)</f>
        <v>#VALUE!</v>
      </c>
      <c r="M273" s="12" t="e">
        <f>IF(SUM(SUMIF([1]ข้อมูลทั้งหมด!$B$2:$B$7721,D273,[1]ข้อมูลทั้งหมด!$BU$2:$BU$7721))=0,"-",SUM(SUMIF([1]ข้อมูลทั้งหมด!$B$2:$B$7721,D273,[1]ข้อมูลทั้งหมด!$BU$2:$BU$7721)))</f>
        <v>#VALUE!</v>
      </c>
      <c r="N273" s="8" t="e">
        <f>IF(SUM(SUMIF([1]ข้อมูลทั้งหมด!$B$2:$B$7721,D273,[1]ข้อมูลทั้งหมด!$AA$2:$AA$7721),SUMIF([1]ข้อมูลทั้งหมด!$B$2:$B$7721,D273,[1]ข้อมูลทั้งหมด!$AC$2:$AC$7721))=0,"-",SUM(SUMIF([1]ข้อมูลทั้งหมด!$B$2:$B$7721,D273,[1]ข้อมูลทั้งหมด!$AA$2:$AA$7721),SUMIF([1]ข้อมูลทั้งหมด!$B$2:$B$7721,D273,[1]ข้อมูลทั้งหมด!$AC$2:$AC$7721)))</f>
        <v>#VALUE!</v>
      </c>
      <c r="O273" s="13" t="e">
        <f>IF(SUM(SUMIF([1]ข้อมูลทั้งหมด!$B$2:$B$7721,D273,[1]ข้อมูลทั้งหมด!$AB$2:$AB$7721),SUMIF([1]ข้อมูลทั้งหมด!$B$2:$B$7721,D273,[1]ข้อมูลทั้งหมด!$AD$2:$AD$7721))=0,"-",SUM(SUMIF([1]ข้อมูลทั้งหมด!$B$2:$B$7721,D273,[1]ข้อมูลทั้งหมด!$AB$2:$AB$7721),SUMIF([1]ข้อมูลทั้งหมด!$B$2:$B$7721,D273,[1]ข้อมูลทั้งหมด!$AD$2:$AD$7721)))</f>
        <v>#VALUE!</v>
      </c>
      <c r="P273" s="8" t="e">
        <f>IF(SUM(SUMIF([1]ข้อมูลทั้งหมด!$B$2:$B$7721,D273,[1]ข้อมูลทั้งหมด!$AE$2:$AE$7721),SUMIF([1]ข้อมูลทั้งหมด!$B$2:$B$7721,D273,[1]ข้อมูลทั้งหมด!$AG$2:$AG$7721))=0,"-",SUM(SUMIF([1]ข้อมูลทั้งหมด!$B$2:$B$7721,D273,[1]ข้อมูลทั้งหมด!$AE$2:$AE$7721),SUMIF([1]ข้อมูลทั้งหมด!$B$2:$B$7721,D273,[1]ข้อมูลทั้งหมด!$AG$2:$AG$7721)))</f>
        <v>#VALUE!</v>
      </c>
      <c r="Q273" s="13" t="e">
        <f>IF(SUM(SUMIF([1]ข้อมูลทั้งหมด!$B$2:$B$7721,D273,[1]ข้อมูลทั้งหมด!$AF$2:$AF$7721),SUMIF([1]ข้อมูลทั้งหมด!$B$2:$B$7721,D273,[1]ข้อมูลทั้งหมด!$AH$2:$AH$7721))=0,"-",SUM(SUMIF([1]ข้อมูลทั้งหมด!$B$2:$B$7721,D273,[1]ข้อมูลทั้งหมด!$AF$2:$AF$7721),SUMIF([1]ข้อมูลทั้งหมด!$B$2:$B$7721,D273,[1]ข้อมูลทั้งหมด!$AH$2:$AH$7721)))</f>
        <v>#VALUE!</v>
      </c>
      <c r="R273" s="12" t="e">
        <f>IF(SUM(SUMIF([1]ข้อมูลทั้งหมด!$B$2:$B$7721,D273,[1]ข้อมูลทั้งหมด!$BU$2:$BU$7721),SUMIF([1]ข้อมูลทั้งหมด!$B$2:$B$7721,D273,[1]ข้อมูลทั้งหมด!$BV$2:$BV$7721))=0,"-",SUM(SUMIF([1]ข้อมูลทั้งหมด!$B$2:$B$7721,D273,[1]ข้อมูลทั้งหมด!$BU$2:$BU$7721),SUMIF([1]ข้อมูลทั้งหมด!$B$2:$B$7721,D273,[1]ข้อมูลทั้งหมด!$BV$2:$BV$7721)))</f>
        <v>#VALUE!</v>
      </c>
      <c r="S273" s="14" t="e">
        <f>IF(SUMIF([1]ข้อมูลทั้งหมด!$B$2:$B$7721,D273,[1]ข้อมูลทั้งหมด!$BX$2:$BX$7721)=0,"-",SUMIF([1]ข้อมูลทั้งหมด!$B$2:$B$7721,D273,[1]ข้อมูลทั้งหมด!$BX$2:$BX$7721))</f>
        <v>#VALUE!</v>
      </c>
      <c r="T273" s="8" t="e">
        <f>IF(SUMIF([1]ข้อมูลทั้งหมด!$B$2:$B$7721,D273,[1]ข้อมูลทั้งหมด!$CV$2:$CV$7721)=0,"-",SUMIF([1]ข้อมูลทั้งหมด!$B$2:$B$7721,D273,[1]ข้อมูลทั้งหมด!$CV$2:$CV$7721))</f>
        <v>#VALUE!</v>
      </c>
      <c r="U273" s="13" t="e">
        <f>IF(SUMIF([1]ข้อมูลทั้งหมด!$B$2:$B$7721,D273,[1]ข้อมูลทั้งหมด!$CW$2:$CW$7721)=0,"-",SUMIF([1]ข้อมูลทั้งหมด!$B$2:$B$7721,D273,[1]ข้อมูลทั้งหมด!$CW$2:$CW$7721))</f>
        <v>#VALUE!</v>
      </c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389"/>
      <c r="AM273" s="20"/>
      <c r="AN273" s="21"/>
      <c r="AO273" s="393"/>
      <c r="AP273" s="22"/>
      <c r="AQ273" s="22"/>
      <c r="AR273" s="22"/>
      <c r="AS273" s="394"/>
    </row>
    <row r="274" spans="1:45" s="60" customFormat="1" ht="21" hidden="1" x14ac:dyDescent="0.35">
      <c r="A274" s="524">
        <v>257</v>
      </c>
      <c r="B274" s="9">
        <v>162</v>
      </c>
      <c r="C274" s="10" t="s">
        <v>512</v>
      </c>
      <c r="D274" s="395" t="s">
        <v>513</v>
      </c>
      <c r="E274" s="8" t="e">
        <f>COUNTIFS([1]ข้อมูลทั้งหมด!$B$2:$B$7721,D274,[1]ข้อมูลทั้งหมด!$P$2:$P$7721,1)</f>
        <v>#VALUE!</v>
      </c>
      <c r="F274" s="8" t="e">
        <f>COUNTIFS([1]ข้อมูลทั้งหมด!$B$2:$B$7721,D274,[1]ข้อมูลทั้งหมด!$S$2:$S$7721,1)</f>
        <v>#VALUE!</v>
      </c>
      <c r="G274" s="8" t="e">
        <f>COUNTIFS([1]ข้อมูลทั้งหมด!$B$2:$B$7721,D274,[1]ข้อมูลทั้งหมด!$V$2:$V$7721,1)</f>
        <v>#VALUE!</v>
      </c>
      <c r="H274" s="11" t="e">
        <f t="shared" si="5"/>
        <v>#VALUE!</v>
      </c>
      <c r="I274" s="8" t="e">
        <f>SUMIFS([1]ข้อมูลทั้งหมด!$O$2:$O$7721,[1]ข้อมูลทั้งหมด!$B$2:$B$7721,D274)</f>
        <v>#VALUE!</v>
      </c>
      <c r="J274" s="8" t="e">
        <f>SUMIF([1]ข้อมูลทั้งหมด!$B$2:$B$7721,D274,[1]ข้อมูลทั้งหมด!$AN$2:$AN$7721)+(((((SUMIF([1]ข้อมูลทั้งหมด!$B$2:$B$7721,D274,[1]ข้อมูลทั้งหมด!$AO$2:$AO$7721)+((SUMIF([1]ข้อมูลทั้งหมด!$B$2:$B$7721,D274,[1]ข้อมูลทั้งหมด!$AP$2:$AP$7721)-MOD(SUMIF([1]ข้อมูลทั้งหมด!$B$2:$B$7721,D274,[1]ข้อมูลทั้งหมด!$AP$2:$AP$7721),100))/100)-K274)/4))))</f>
        <v>#VALUE!</v>
      </c>
      <c r="K274" s="8" t="e">
        <f>MOD(SUMIF([1]ข้อมูลทั้งหมด!$B$2:$B$7721,D274,[1]ข้อมูลทั้งหมด!$AO$2:$AO$7721)+((SUMIF([1]ข้อมูลทั้งหมด!$B$2:$B$7721,D274,[1]ข้อมูลทั้งหมด!$AP$2:$AP$7721)-MOD(SUMIF([1]ข้อมูลทั้งหมด!$B$2:$B$7721,D274,[1]ข้อมูลทั้งหมด!$AP$2:$AP$7721),100))/100),4)</f>
        <v>#VALUE!</v>
      </c>
      <c r="L274" s="8" t="e">
        <f>MOD(SUMIF([1]ข้อมูลทั้งหมด!$B$2:$B$7721,D274,[1]ข้อมูลทั้งหมด!$AP$2:$AP$7721),100)</f>
        <v>#VALUE!</v>
      </c>
      <c r="M274" s="12" t="e">
        <f>IF(SUM(SUMIF([1]ข้อมูลทั้งหมด!$B$2:$B$7721,D274,[1]ข้อมูลทั้งหมด!$BU$2:$BU$7721))=0,"-",SUM(SUMIF([1]ข้อมูลทั้งหมด!$B$2:$B$7721,D274,[1]ข้อมูลทั้งหมด!$BU$2:$BU$7721)))</f>
        <v>#VALUE!</v>
      </c>
      <c r="N274" s="8" t="e">
        <f>IF(SUM(SUMIF([1]ข้อมูลทั้งหมด!$B$2:$B$7721,D274,[1]ข้อมูลทั้งหมด!$AA$2:$AA$7721),SUMIF([1]ข้อมูลทั้งหมด!$B$2:$B$7721,D274,[1]ข้อมูลทั้งหมด!$AC$2:$AC$7721))=0,"-",SUM(SUMIF([1]ข้อมูลทั้งหมด!$B$2:$B$7721,D274,[1]ข้อมูลทั้งหมด!$AA$2:$AA$7721),SUMIF([1]ข้อมูลทั้งหมด!$B$2:$B$7721,D274,[1]ข้อมูลทั้งหมด!$AC$2:$AC$7721)))</f>
        <v>#VALUE!</v>
      </c>
      <c r="O274" s="13" t="e">
        <f>IF(SUM(SUMIF([1]ข้อมูลทั้งหมด!$B$2:$B$7721,D274,[1]ข้อมูลทั้งหมด!$AB$2:$AB$7721),SUMIF([1]ข้อมูลทั้งหมด!$B$2:$B$7721,D274,[1]ข้อมูลทั้งหมด!$AD$2:$AD$7721))=0,"-",SUM(SUMIF([1]ข้อมูลทั้งหมด!$B$2:$B$7721,D274,[1]ข้อมูลทั้งหมด!$AB$2:$AB$7721),SUMIF([1]ข้อมูลทั้งหมด!$B$2:$B$7721,D274,[1]ข้อมูลทั้งหมด!$AD$2:$AD$7721)))</f>
        <v>#VALUE!</v>
      </c>
      <c r="P274" s="8" t="e">
        <f>IF(SUM(SUMIF([1]ข้อมูลทั้งหมด!$B$2:$B$7721,D274,[1]ข้อมูลทั้งหมด!$AE$2:$AE$7721),SUMIF([1]ข้อมูลทั้งหมด!$B$2:$B$7721,D274,[1]ข้อมูลทั้งหมด!$AG$2:$AG$7721))=0,"-",SUM(SUMIF([1]ข้อมูลทั้งหมด!$B$2:$B$7721,D274,[1]ข้อมูลทั้งหมด!$AE$2:$AE$7721),SUMIF([1]ข้อมูลทั้งหมด!$B$2:$B$7721,D274,[1]ข้อมูลทั้งหมด!$AG$2:$AG$7721)))</f>
        <v>#VALUE!</v>
      </c>
      <c r="Q274" s="13" t="e">
        <f>IF(SUM(SUMIF([1]ข้อมูลทั้งหมด!$B$2:$B$7721,D274,[1]ข้อมูลทั้งหมด!$AF$2:$AF$7721),SUMIF([1]ข้อมูลทั้งหมด!$B$2:$B$7721,D274,[1]ข้อมูลทั้งหมด!$AH$2:$AH$7721))=0,"-",SUM(SUMIF([1]ข้อมูลทั้งหมด!$B$2:$B$7721,D274,[1]ข้อมูลทั้งหมด!$AF$2:$AF$7721),SUMIF([1]ข้อมูลทั้งหมด!$B$2:$B$7721,D274,[1]ข้อมูลทั้งหมด!$AH$2:$AH$7721)))</f>
        <v>#VALUE!</v>
      </c>
      <c r="R274" s="12" t="e">
        <f>IF(SUM(SUMIF([1]ข้อมูลทั้งหมด!$B$2:$B$7721,D274,[1]ข้อมูลทั้งหมด!$BU$2:$BU$7721),SUMIF([1]ข้อมูลทั้งหมด!$B$2:$B$7721,D274,[1]ข้อมูลทั้งหมด!$BV$2:$BV$7721))=0,"-",SUM(SUMIF([1]ข้อมูลทั้งหมด!$B$2:$B$7721,D274,[1]ข้อมูลทั้งหมด!$BU$2:$BU$7721),SUMIF([1]ข้อมูลทั้งหมด!$B$2:$B$7721,D274,[1]ข้อมูลทั้งหมด!$BV$2:$BV$7721)))</f>
        <v>#VALUE!</v>
      </c>
      <c r="S274" s="14" t="e">
        <f>IF(SUMIF([1]ข้อมูลทั้งหมด!$B$2:$B$7721,D274,[1]ข้อมูลทั้งหมด!$BX$2:$BX$7721)=0,"-",SUMIF([1]ข้อมูลทั้งหมด!$B$2:$B$7721,D274,[1]ข้อมูลทั้งหมด!$BX$2:$BX$7721))</f>
        <v>#VALUE!</v>
      </c>
      <c r="T274" s="8" t="e">
        <f>IF(SUMIF([1]ข้อมูลทั้งหมด!$B$2:$B$7721,D274,[1]ข้อมูลทั้งหมด!$CV$2:$CV$7721)=0,"-",SUMIF([1]ข้อมูลทั้งหมด!$B$2:$B$7721,D274,[1]ข้อมูลทั้งหมด!$CV$2:$CV$7721))</f>
        <v>#VALUE!</v>
      </c>
      <c r="U274" s="13" t="e">
        <f>IF(SUMIF([1]ข้อมูลทั้งหมด!$B$2:$B$7721,D274,[1]ข้อมูลทั้งหมด!$CW$2:$CW$7721)=0,"-",SUMIF([1]ข้อมูลทั้งหมด!$B$2:$B$7721,D274,[1]ข้อมูลทั้งหมด!$CW$2:$CW$7721))</f>
        <v>#VALUE!</v>
      </c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389"/>
      <c r="AM274" s="20"/>
      <c r="AN274" s="21"/>
      <c r="AO274" s="393"/>
      <c r="AP274" s="22"/>
      <c r="AQ274" s="22"/>
      <c r="AR274" s="22"/>
      <c r="AS274" s="394"/>
    </row>
    <row r="275" spans="1:45" s="60" customFormat="1" ht="21" hidden="1" x14ac:dyDescent="0.35">
      <c r="A275" s="524">
        <v>258</v>
      </c>
      <c r="B275" s="9">
        <v>165</v>
      </c>
      <c r="C275" s="10" t="s">
        <v>516</v>
      </c>
      <c r="D275" s="395" t="s">
        <v>516</v>
      </c>
      <c r="E275" s="8" t="e">
        <f>COUNTIFS([1]ข้อมูลทั้งหมด!$B$2:$B$7721,D275,[1]ข้อมูลทั้งหมด!$P$2:$P$7721,1)</f>
        <v>#VALUE!</v>
      </c>
      <c r="F275" s="8" t="e">
        <f>COUNTIFS([1]ข้อมูลทั้งหมด!$B$2:$B$7721,D275,[1]ข้อมูลทั้งหมด!$S$2:$S$7721,1)</f>
        <v>#VALUE!</v>
      </c>
      <c r="G275" s="8" t="e">
        <f>COUNTIFS([1]ข้อมูลทั้งหมด!$B$2:$B$7721,D275,[1]ข้อมูลทั้งหมด!$V$2:$V$7721,1)</f>
        <v>#VALUE!</v>
      </c>
      <c r="H275" s="11" t="e">
        <f t="shared" si="5"/>
        <v>#VALUE!</v>
      </c>
      <c r="I275" s="8" t="e">
        <f>SUMIFS([1]ข้อมูลทั้งหมด!$O$2:$O$7721,[1]ข้อมูลทั้งหมด!$B$2:$B$7721,D275)</f>
        <v>#VALUE!</v>
      </c>
      <c r="J275" s="8" t="e">
        <f>SUMIF([1]ข้อมูลทั้งหมด!$B$2:$B$7721,D275,[1]ข้อมูลทั้งหมด!$AN$2:$AN$7721)+(((((SUMIF([1]ข้อมูลทั้งหมด!$B$2:$B$7721,D275,[1]ข้อมูลทั้งหมด!$AO$2:$AO$7721)+((SUMIF([1]ข้อมูลทั้งหมด!$B$2:$B$7721,D275,[1]ข้อมูลทั้งหมด!$AP$2:$AP$7721)-MOD(SUMIF([1]ข้อมูลทั้งหมด!$B$2:$B$7721,D275,[1]ข้อมูลทั้งหมด!$AP$2:$AP$7721),100))/100)-K275)/4))))</f>
        <v>#VALUE!</v>
      </c>
      <c r="K275" s="8" t="e">
        <f>MOD(SUMIF([1]ข้อมูลทั้งหมด!$B$2:$B$7721,D275,[1]ข้อมูลทั้งหมด!$AO$2:$AO$7721)+((SUMIF([1]ข้อมูลทั้งหมด!$B$2:$B$7721,D275,[1]ข้อมูลทั้งหมด!$AP$2:$AP$7721)-MOD(SUMIF([1]ข้อมูลทั้งหมด!$B$2:$B$7721,D275,[1]ข้อมูลทั้งหมด!$AP$2:$AP$7721),100))/100),4)</f>
        <v>#VALUE!</v>
      </c>
      <c r="L275" s="8" t="e">
        <f>MOD(SUMIF([1]ข้อมูลทั้งหมด!$B$2:$B$7721,D275,[1]ข้อมูลทั้งหมด!$AP$2:$AP$7721),100)</f>
        <v>#VALUE!</v>
      </c>
      <c r="M275" s="12" t="e">
        <f>IF(SUM(SUMIF([1]ข้อมูลทั้งหมด!$B$2:$B$7721,D275,[1]ข้อมูลทั้งหมด!$BU$2:$BU$7721))=0,"-",SUM(SUMIF([1]ข้อมูลทั้งหมด!$B$2:$B$7721,D275,[1]ข้อมูลทั้งหมด!$BU$2:$BU$7721)))</f>
        <v>#VALUE!</v>
      </c>
      <c r="N275" s="8" t="e">
        <f>IF(SUM(SUMIF([1]ข้อมูลทั้งหมด!$B$2:$B$7721,D275,[1]ข้อมูลทั้งหมด!$AA$2:$AA$7721),SUMIF([1]ข้อมูลทั้งหมด!$B$2:$B$7721,D275,[1]ข้อมูลทั้งหมด!$AC$2:$AC$7721))=0,"-",SUM(SUMIF([1]ข้อมูลทั้งหมด!$B$2:$B$7721,D275,[1]ข้อมูลทั้งหมด!$AA$2:$AA$7721),SUMIF([1]ข้อมูลทั้งหมด!$B$2:$B$7721,D275,[1]ข้อมูลทั้งหมด!$AC$2:$AC$7721)))</f>
        <v>#VALUE!</v>
      </c>
      <c r="O275" s="13" t="e">
        <f>IF(SUM(SUMIF([1]ข้อมูลทั้งหมด!$B$2:$B$7721,D275,[1]ข้อมูลทั้งหมด!$AB$2:$AB$7721),SUMIF([1]ข้อมูลทั้งหมด!$B$2:$B$7721,D275,[1]ข้อมูลทั้งหมด!$AD$2:$AD$7721))=0,"-",SUM(SUMIF([1]ข้อมูลทั้งหมด!$B$2:$B$7721,D275,[1]ข้อมูลทั้งหมด!$AB$2:$AB$7721),SUMIF([1]ข้อมูลทั้งหมด!$B$2:$B$7721,D275,[1]ข้อมูลทั้งหมด!$AD$2:$AD$7721)))</f>
        <v>#VALUE!</v>
      </c>
      <c r="P275" s="8" t="e">
        <f>IF(SUM(SUMIF([1]ข้อมูลทั้งหมด!$B$2:$B$7721,D275,[1]ข้อมูลทั้งหมด!$AE$2:$AE$7721),SUMIF([1]ข้อมูลทั้งหมด!$B$2:$B$7721,D275,[1]ข้อมูลทั้งหมด!$AG$2:$AG$7721))=0,"-",SUM(SUMIF([1]ข้อมูลทั้งหมด!$B$2:$B$7721,D275,[1]ข้อมูลทั้งหมด!$AE$2:$AE$7721),SUMIF([1]ข้อมูลทั้งหมด!$B$2:$B$7721,D275,[1]ข้อมูลทั้งหมด!$AG$2:$AG$7721)))</f>
        <v>#VALUE!</v>
      </c>
      <c r="Q275" s="13" t="e">
        <f>IF(SUM(SUMIF([1]ข้อมูลทั้งหมด!$B$2:$B$7721,D275,[1]ข้อมูลทั้งหมด!$AF$2:$AF$7721),SUMIF([1]ข้อมูลทั้งหมด!$B$2:$B$7721,D275,[1]ข้อมูลทั้งหมด!$AH$2:$AH$7721))=0,"-",SUM(SUMIF([1]ข้อมูลทั้งหมด!$B$2:$B$7721,D275,[1]ข้อมูลทั้งหมด!$AF$2:$AF$7721),SUMIF([1]ข้อมูลทั้งหมด!$B$2:$B$7721,D275,[1]ข้อมูลทั้งหมด!$AH$2:$AH$7721)))</f>
        <v>#VALUE!</v>
      </c>
      <c r="R275" s="12" t="e">
        <f>IF(SUM(SUMIF([1]ข้อมูลทั้งหมด!$B$2:$B$7721,D275,[1]ข้อมูลทั้งหมด!$BU$2:$BU$7721),SUMIF([1]ข้อมูลทั้งหมด!$B$2:$B$7721,D275,[1]ข้อมูลทั้งหมด!$BV$2:$BV$7721))=0,"-",SUM(SUMIF([1]ข้อมูลทั้งหมด!$B$2:$B$7721,D275,[1]ข้อมูลทั้งหมด!$BU$2:$BU$7721),SUMIF([1]ข้อมูลทั้งหมด!$B$2:$B$7721,D275,[1]ข้อมูลทั้งหมด!$BV$2:$BV$7721)))</f>
        <v>#VALUE!</v>
      </c>
      <c r="S275" s="14" t="e">
        <f>IF(SUMIF([1]ข้อมูลทั้งหมด!$B$2:$B$7721,D275,[1]ข้อมูลทั้งหมด!$BX$2:$BX$7721)=0,"-",SUMIF([1]ข้อมูลทั้งหมด!$B$2:$B$7721,D275,[1]ข้อมูลทั้งหมด!$BX$2:$BX$7721))</f>
        <v>#VALUE!</v>
      </c>
      <c r="T275" s="8" t="e">
        <f>IF(SUMIF([1]ข้อมูลทั้งหมด!$B$2:$B$7721,D275,[1]ข้อมูลทั้งหมด!$CV$2:$CV$7721)=0,"-",SUMIF([1]ข้อมูลทั้งหมด!$B$2:$B$7721,D275,[1]ข้อมูลทั้งหมด!$CV$2:$CV$7721))</f>
        <v>#VALUE!</v>
      </c>
      <c r="U275" s="13" t="e">
        <f>IF(SUMIF([1]ข้อมูลทั้งหมด!$B$2:$B$7721,D275,[1]ข้อมูลทั้งหมด!$CW$2:$CW$7721)=0,"-",SUMIF([1]ข้อมูลทั้งหมด!$B$2:$B$7721,D275,[1]ข้อมูลทั้งหมด!$CW$2:$CW$7721))</f>
        <v>#VALUE!</v>
      </c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389"/>
      <c r="AM275" s="20"/>
      <c r="AN275" s="21"/>
      <c r="AO275" s="393"/>
      <c r="AP275" s="22"/>
      <c r="AQ275" s="22"/>
      <c r="AR275" s="22"/>
      <c r="AS275" s="394"/>
    </row>
    <row r="276" spans="1:45" s="60" customFormat="1" ht="21" hidden="1" x14ac:dyDescent="0.35">
      <c r="A276" s="524">
        <v>259</v>
      </c>
      <c r="B276" s="9">
        <v>167</v>
      </c>
      <c r="C276" s="10" t="s">
        <v>517</v>
      </c>
      <c r="D276" s="395" t="s">
        <v>517</v>
      </c>
      <c r="E276" s="8" t="e">
        <f>COUNTIFS([1]ข้อมูลทั้งหมด!$B$2:$B$7721,D276,[1]ข้อมูลทั้งหมด!$P$2:$P$7721,1)</f>
        <v>#VALUE!</v>
      </c>
      <c r="F276" s="8" t="e">
        <f>COUNTIFS([1]ข้อมูลทั้งหมด!$B$2:$B$7721,D276,[1]ข้อมูลทั้งหมด!$S$2:$S$7721,1)</f>
        <v>#VALUE!</v>
      </c>
      <c r="G276" s="8" t="e">
        <f>COUNTIFS([1]ข้อมูลทั้งหมด!$B$2:$B$7721,D276,[1]ข้อมูลทั้งหมด!$V$2:$V$7721,1)</f>
        <v>#VALUE!</v>
      </c>
      <c r="H276" s="11" t="e">
        <f t="shared" si="5"/>
        <v>#VALUE!</v>
      </c>
      <c r="I276" s="8" t="e">
        <f>SUMIFS([1]ข้อมูลทั้งหมด!$O$2:$O$7721,[1]ข้อมูลทั้งหมด!$B$2:$B$7721,D276)</f>
        <v>#VALUE!</v>
      </c>
      <c r="J276" s="8" t="e">
        <f>SUMIF([1]ข้อมูลทั้งหมด!$B$2:$B$7721,D276,[1]ข้อมูลทั้งหมด!$AN$2:$AN$7721)+(((((SUMIF([1]ข้อมูลทั้งหมด!$B$2:$B$7721,D276,[1]ข้อมูลทั้งหมด!$AO$2:$AO$7721)+((SUMIF([1]ข้อมูลทั้งหมด!$B$2:$B$7721,D276,[1]ข้อมูลทั้งหมด!$AP$2:$AP$7721)-MOD(SUMIF([1]ข้อมูลทั้งหมด!$B$2:$B$7721,D276,[1]ข้อมูลทั้งหมด!$AP$2:$AP$7721),100))/100)-K276)/4))))</f>
        <v>#VALUE!</v>
      </c>
      <c r="K276" s="8" t="e">
        <f>MOD(SUMIF([1]ข้อมูลทั้งหมด!$B$2:$B$7721,D276,[1]ข้อมูลทั้งหมด!$AO$2:$AO$7721)+((SUMIF([1]ข้อมูลทั้งหมด!$B$2:$B$7721,D276,[1]ข้อมูลทั้งหมด!$AP$2:$AP$7721)-MOD(SUMIF([1]ข้อมูลทั้งหมด!$B$2:$B$7721,D276,[1]ข้อมูลทั้งหมด!$AP$2:$AP$7721),100))/100),4)</f>
        <v>#VALUE!</v>
      </c>
      <c r="L276" s="8" t="e">
        <f>MOD(SUMIF([1]ข้อมูลทั้งหมด!$B$2:$B$7721,D276,[1]ข้อมูลทั้งหมด!$AP$2:$AP$7721),100)</f>
        <v>#VALUE!</v>
      </c>
      <c r="M276" s="12" t="e">
        <f>IF(SUM(SUMIF([1]ข้อมูลทั้งหมด!$B$2:$B$7721,D276,[1]ข้อมูลทั้งหมด!$BU$2:$BU$7721))=0,"-",SUM(SUMIF([1]ข้อมูลทั้งหมด!$B$2:$B$7721,D276,[1]ข้อมูลทั้งหมด!$BU$2:$BU$7721)))</f>
        <v>#VALUE!</v>
      </c>
      <c r="N276" s="8" t="e">
        <f>IF(SUM(SUMIF([1]ข้อมูลทั้งหมด!$B$2:$B$7721,D276,[1]ข้อมูลทั้งหมด!$AA$2:$AA$7721),SUMIF([1]ข้อมูลทั้งหมด!$B$2:$B$7721,D276,[1]ข้อมูลทั้งหมด!$AC$2:$AC$7721))=0,"-",SUM(SUMIF([1]ข้อมูลทั้งหมด!$B$2:$B$7721,D276,[1]ข้อมูลทั้งหมด!$AA$2:$AA$7721),SUMIF([1]ข้อมูลทั้งหมด!$B$2:$B$7721,D276,[1]ข้อมูลทั้งหมด!$AC$2:$AC$7721)))</f>
        <v>#VALUE!</v>
      </c>
      <c r="O276" s="13" t="e">
        <f>IF(SUM(SUMIF([1]ข้อมูลทั้งหมด!$B$2:$B$7721,D276,[1]ข้อมูลทั้งหมด!$AB$2:$AB$7721),SUMIF([1]ข้อมูลทั้งหมด!$B$2:$B$7721,D276,[1]ข้อมูลทั้งหมด!$AD$2:$AD$7721))=0,"-",SUM(SUMIF([1]ข้อมูลทั้งหมด!$B$2:$B$7721,D276,[1]ข้อมูลทั้งหมด!$AB$2:$AB$7721),SUMIF([1]ข้อมูลทั้งหมด!$B$2:$B$7721,D276,[1]ข้อมูลทั้งหมด!$AD$2:$AD$7721)))</f>
        <v>#VALUE!</v>
      </c>
      <c r="P276" s="8" t="e">
        <f>IF(SUM(SUMIF([1]ข้อมูลทั้งหมด!$B$2:$B$7721,D276,[1]ข้อมูลทั้งหมด!$AE$2:$AE$7721),SUMIF([1]ข้อมูลทั้งหมด!$B$2:$B$7721,D276,[1]ข้อมูลทั้งหมด!$AG$2:$AG$7721))=0,"-",SUM(SUMIF([1]ข้อมูลทั้งหมด!$B$2:$B$7721,D276,[1]ข้อมูลทั้งหมด!$AE$2:$AE$7721),SUMIF([1]ข้อมูลทั้งหมด!$B$2:$B$7721,D276,[1]ข้อมูลทั้งหมด!$AG$2:$AG$7721)))</f>
        <v>#VALUE!</v>
      </c>
      <c r="Q276" s="13" t="e">
        <f>IF(SUM(SUMIF([1]ข้อมูลทั้งหมด!$B$2:$B$7721,D276,[1]ข้อมูลทั้งหมด!$AF$2:$AF$7721),SUMIF([1]ข้อมูลทั้งหมด!$B$2:$B$7721,D276,[1]ข้อมูลทั้งหมด!$AH$2:$AH$7721))=0,"-",SUM(SUMIF([1]ข้อมูลทั้งหมด!$B$2:$B$7721,D276,[1]ข้อมูลทั้งหมด!$AF$2:$AF$7721),SUMIF([1]ข้อมูลทั้งหมด!$B$2:$B$7721,D276,[1]ข้อมูลทั้งหมด!$AH$2:$AH$7721)))</f>
        <v>#VALUE!</v>
      </c>
      <c r="R276" s="12" t="e">
        <f>IF(SUM(SUMIF([1]ข้อมูลทั้งหมด!$B$2:$B$7721,D276,[1]ข้อมูลทั้งหมด!$BU$2:$BU$7721),SUMIF([1]ข้อมูลทั้งหมด!$B$2:$B$7721,D276,[1]ข้อมูลทั้งหมด!$BV$2:$BV$7721))=0,"-",SUM(SUMIF([1]ข้อมูลทั้งหมด!$B$2:$B$7721,D276,[1]ข้อมูลทั้งหมด!$BU$2:$BU$7721),SUMIF([1]ข้อมูลทั้งหมด!$B$2:$B$7721,D276,[1]ข้อมูลทั้งหมด!$BV$2:$BV$7721)))</f>
        <v>#VALUE!</v>
      </c>
      <c r="S276" s="14" t="e">
        <f>IF(SUMIF([1]ข้อมูลทั้งหมด!$B$2:$B$7721,D276,[1]ข้อมูลทั้งหมด!$BX$2:$BX$7721)=0,"-",SUMIF([1]ข้อมูลทั้งหมด!$B$2:$B$7721,D276,[1]ข้อมูลทั้งหมด!$BX$2:$BX$7721))</f>
        <v>#VALUE!</v>
      </c>
      <c r="T276" s="8" t="e">
        <f>IF(SUMIF([1]ข้อมูลทั้งหมด!$B$2:$B$7721,D276,[1]ข้อมูลทั้งหมด!$CV$2:$CV$7721)=0,"-",SUMIF([1]ข้อมูลทั้งหมด!$B$2:$B$7721,D276,[1]ข้อมูลทั้งหมด!$CV$2:$CV$7721))</f>
        <v>#VALUE!</v>
      </c>
      <c r="U276" s="13" t="e">
        <f>IF(SUMIF([1]ข้อมูลทั้งหมด!$B$2:$B$7721,D276,[1]ข้อมูลทั้งหมด!$CW$2:$CW$7721)=0,"-",SUMIF([1]ข้อมูลทั้งหมด!$B$2:$B$7721,D276,[1]ข้อมูลทั้งหมด!$CW$2:$CW$7721))</f>
        <v>#VALUE!</v>
      </c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389"/>
      <c r="AM276" s="20"/>
      <c r="AN276" s="21"/>
      <c r="AO276" s="393"/>
      <c r="AP276" s="22"/>
      <c r="AQ276" s="22"/>
      <c r="AR276" s="22"/>
      <c r="AS276" s="394"/>
    </row>
    <row r="277" spans="1:45" s="60" customFormat="1" ht="21" hidden="1" x14ac:dyDescent="0.35">
      <c r="A277" s="524">
        <v>261</v>
      </c>
      <c r="B277" s="9">
        <v>174</v>
      </c>
      <c r="C277" s="10" t="s">
        <v>521</v>
      </c>
      <c r="D277" s="395" t="s">
        <v>521</v>
      </c>
      <c r="E277" s="8" t="e">
        <f>COUNTIFS([1]ข้อมูลทั้งหมด!$B$2:$B$7721,D277,[1]ข้อมูลทั้งหมด!$P$2:$P$7721,1)</f>
        <v>#VALUE!</v>
      </c>
      <c r="F277" s="8" t="e">
        <f>COUNTIFS([1]ข้อมูลทั้งหมด!$B$2:$B$7721,D277,[1]ข้อมูลทั้งหมด!$S$2:$S$7721,1)</f>
        <v>#VALUE!</v>
      </c>
      <c r="G277" s="8" t="e">
        <f>COUNTIFS([1]ข้อมูลทั้งหมด!$B$2:$B$7721,D277,[1]ข้อมูลทั้งหมด!$V$2:$V$7721,1)</f>
        <v>#VALUE!</v>
      </c>
      <c r="H277" s="11" t="e">
        <f t="shared" si="5"/>
        <v>#VALUE!</v>
      </c>
      <c r="I277" s="8" t="e">
        <f>SUMIFS([1]ข้อมูลทั้งหมด!$O$2:$O$7721,[1]ข้อมูลทั้งหมด!$B$2:$B$7721,D277)</f>
        <v>#VALUE!</v>
      </c>
      <c r="J277" s="8" t="e">
        <f>SUMIF([1]ข้อมูลทั้งหมด!$B$2:$B$7721,D277,[1]ข้อมูลทั้งหมด!$AN$2:$AN$7721)+(((((SUMIF([1]ข้อมูลทั้งหมด!$B$2:$B$7721,D277,[1]ข้อมูลทั้งหมด!$AO$2:$AO$7721)+((SUMIF([1]ข้อมูลทั้งหมด!$B$2:$B$7721,D277,[1]ข้อมูลทั้งหมด!$AP$2:$AP$7721)-MOD(SUMIF([1]ข้อมูลทั้งหมด!$B$2:$B$7721,D277,[1]ข้อมูลทั้งหมด!$AP$2:$AP$7721),100))/100)-K277)/4))))</f>
        <v>#VALUE!</v>
      </c>
      <c r="K277" s="8" t="e">
        <f>MOD(SUMIF([1]ข้อมูลทั้งหมด!$B$2:$B$7721,D277,[1]ข้อมูลทั้งหมด!$AO$2:$AO$7721)+((SUMIF([1]ข้อมูลทั้งหมด!$B$2:$B$7721,D277,[1]ข้อมูลทั้งหมด!$AP$2:$AP$7721)-MOD(SUMIF([1]ข้อมูลทั้งหมด!$B$2:$B$7721,D277,[1]ข้อมูลทั้งหมด!$AP$2:$AP$7721),100))/100),4)</f>
        <v>#VALUE!</v>
      </c>
      <c r="L277" s="8" t="e">
        <f>MOD(SUMIF([1]ข้อมูลทั้งหมด!$B$2:$B$7721,D277,[1]ข้อมูลทั้งหมด!$AP$2:$AP$7721),100)</f>
        <v>#VALUE!</v>
      </c>
      <c r="M277" s="12" t="e">
        <f>IF(SUM(SUMIF([1]ข้อมูลทั้งหมด!$B$2:$B$7721,D277,[1]ข้อมูลทั้งหมด!$BU$2:$BU$7721))=0,"-",SUM(SUMIF([1]ข้อมูลทั้งหมด!$B$2:$B$7721,D277,[1]ข้อมูลทั้งหมด!$BU$2:$BU$7721)))</f>
        <v>#VALUE!</v>
      </c>
      <c r="N277" s="8" t="e">
        <f>IF(SUM(SUMIF([1]ข้อมูลทั้งหมด!$B$2:$B$7721,D277,[1]ข้อมูลทั้งหมด!$AA$2:$AA$7721),SUMIF([1]ข้อมูลทั้งหมด!$B$2:$B$7721,D277,[1]ข้อมูลทั้งหมด!$AC$2:$AC$7721))=0,"-",SUM(SUMIF([1]ข้อมูลทั้งหมด!$B$2:$B$7721,D277,[1]ข้อมูลทั้งหมด!$AA$2:$AA$7721),SUMIF([1]ข้อมูลทั้งหมด!$B$2:$B$7721,D277,[1]ข้อมูลทั้งหมด!$AC$2:$AC$7721)))</f>
        <v>#VALUE!</v>
      </c>
      <c r="O277" s="13" t="e">
        <f>IF(SUM(SUMIF([1]ข้อมูลทั้งหมด!$B$2:$B$7721,D277,[1]ข้อมูลทั้งหมด!$AB$2:$AB$7721),SUMIF([1]ข้อมูลทั้งหมด!$B$2:$B$7721,D277,[1]ข้อมูลทั้งหมด!$AD$2:$AD$7721))=0,"-",SUM(SUMIF([1]ข้อมูลทั้งหมด!$B$2:$B$7721,D277,[1]ข้อมูลทั้งหมด!$AB$2:$AB$7721),SUMIF([1]ข้อมูลทั้งหมด!$B$2:$B$7721,D277,[1]ข้อมูลทั้งหมด!$AD$2:$AD$7721)))</f>
        <v>#VALUE!</v>
      </c>
      <c r="P277" s="8" t="e">
        <f>IF(SUM(SUMIF([1]ข้อมูลทั้งหมด!$B$2:$B$7721,D277,[1]ข้อมูลทั้งหมด!$AE$2:$AE$7721),SUMIF([1]ข้อมูลทั้งหมด!$B$2:$B$7721,D277,[1]ข้อมูลทั้งหมด!$AG$2:$AG$7721))=0,"-",SUM(SUMIF([1]ข้อมูลทั้งหมด!$B$2:$B$7721,D277,[1]ข้อมูลทั้งหมด!$AE$2:$AE$7721),SUMIF([1]ข้อมูลทั้งหมด!$B$2:$B$7721,D277,[1]ข้อมูลทั้งหมด!$AG$2:$AG$7721)))</f>
        <v>#VALUE!</v>
      </c>
      <c r="Q277" s="13" t="e">
        <f>IF(SUM(SUMIF([1]ข้อมูลทั้งหมด!$B$2:$B$7721,D277,[1]ข้อมูลทั้งหมด!$AF$2:$AF$7721),SUMIF([1]ข้อมูลทั้งหมด!$B$2:$B$7721,D277,[1]ข้อมูลทั้งหมด!$AH$2:$AH$7721))=0,"-",SUM(SUMIF([1]ข้อมูลทั้งหมด!$B$2:$B$7721,D277,[1]ข้อมูลทั้งหมด!$AF$2:$AF$7721),SUMIF([1]ข้อมูลทั้งหมด!$B$2:$B$7721,D277,[1]ข้อมูลทั้งหมด!$AH$2:$AH$7721)))</f>
        <v>#VALUE!</v>
      </c>
      <c r="R277" s="12" t="e">
        <f>IF(SUM(SUMIF([1]ข้อมูลทั้งหมด!$B$2:$B$7721,D277,[1]ข้อมูลทั้งหมด!$BU$2:$BU$7721),SUMIF([1]ข้อมูลทั้งหมด!$B$2:$B$7721,D277,[1]ข้อมูลทั้งหมด!$BV$2:$BV$7721))=0,"-",SUM(SUMIF([1]ข้อมูลทั้งหมด!$B$2:$B$7721,D277,[1]ข้อมูลทั้งหมด!$BU$2:$BU$7721),SUMIF([1]ข้อมูลทั้งหมด!$B$2:$B$7721,D277,[1]ข้อมูลทั้งหมด!$BV$2:$BV$7721)))</f>
        <v>#VALUE!</v>
      </c>
      <c r="S277" s="14" t="e">
        <f>IF(SUMIF([1]ข้อมูลทั้งหมด!$B$2:$B$7721,D277,[1]ข้อมูลทั้งหมด!$BX$2:$BX$7721)=0,"-",SUMIF([1]ข้อมูลทั้งหมด!$B$2:$B$7721,D277,[1]ข้อมูลทั้งหมด!$BX$2:$BX$7721))</f>
        <v>#VALUE!</v>
      </c>
      <c r="T277" s="8" t="e">
        <f>IF(SUMIF([1]ข้อมูลทั้งหมด!$B$2:$B$7721,D277,[1]ข้อมูลทั้งหมด!$CV$2:$CV$7721)=0,"-",SUMIF([1]ข้อมูลทั้งหมด!$B$2:$B$7721,D277,[1]ข้อมูลทั้งหมด!$CV$2:$CV$7721))</f>
        <v>#VALUE!</v>
      </c>
      <c r="U277" s="13" t="e">
        <f>IF(SUMIF([1]ข้อมูลทั้งหมด!$B$2:$B$7721,D277,[1]ข้อมูลทั้งหมด!$CW$2:$CW$7721)=0,"-",SUMIF([1]ข้อมูลทั้งหมด!$B$2:$B$7721,D277,[1]ข้อมูลทั้งหมด!$CW$2:$CW$7721))</f>
        <v>#VALUE!</v>
      </c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389"/>
      <c r="AM277" s="20"/>
      <c r="AN277" s="21"/>
      <c r="AO277" s="393"/>
      <c r="AP277" s="22"/>
      <c r="AQ277" s="22"/>
      <c r="AR277" s="22"/>
      <c r="AS277" s="394"/>
    </row>
    <row r="278" spans="1:45" s="60" customFormat="1" ht="21" hidden="1" x14ac:dyDescent="0.35">
      <c r="A278" s="524">
        <v>262</v>
      </c>
      <c r="B278" s="9">
        <v>176</v>
      </c>
      <c r="C278" s="10" t="s">
        <v>522</v>
      </c>
      <c r="D278" s="395" t="s">
        <v>522</v>
      </c>
      <c r="E278" s="8" t="e">
        <f>COUNTIFS([1]ข้อมูลทั้งหมด!$B$2:$B$7721,D278,[1]ข้อมูลทั้งหมด!$P$2:$P$7721,1)</f>
        <v>#VALUE!</v>
      </c>
      <c r="F278" s="8" t="e">
        <f>COUNTIFS([1]ข้อมูลทั้งหมด!$B$2:$B$7721,D278,[1]ข้อมูลทั้งหมด!$S$2:$S$7721,1)</f>
        <v>#VALUE!</v>
      </c>
      <c r="G278" s="8" t="e">
        <f>COUNTIFS([1]ข้อมูลทั้งหมด!$B$2:$B$7721,D278,[1]ข้อมูลทั้งหมด!$V$2:$V$7721,1)</f>
        <v>#VALUE!</v>
      </c>
      <c r="H278" s="11" t="e">
        <f t="shared" si="5"/>
        <v>#VALUE!</v>
      </c>
      <c r="I278" s="8" t="e">
        <f>SUMIFS([1]ข้อมูลทั้งหมด!$O$2:$O$7721,[1]ข้อมูลทั้งหมด!$B$2:$B$7721,D278)</f>
        <v>#VALUE!</v>
      </c>
      <c r="J278" s="8" t="e">
        <f>SUMIF([1]ข้อมูลทั้งหมด!$B$2:$B$7721,D278,[1]ข้อมูลทั้งหมด!$AN$2:$AN$7721)+(((((SUMIF([1]ข้อมูลทั้งหมด!$B$2:$B$7721,D278,[1]ข้อมูลทั้งหมด!$AO$2:$AO$7721)+((SUMIF([1]ข้อมูลทั้งหมด!$B$2:$B$7721,D278,[1]ข้อมูลทั้งหมด!$AP$2:$AP$7721)-MOD(SUMIF([1]ข้อมูลทั้งหมด!$B$2:$B$7721,D278,[1]ข้อมูลทั้งหมด!$AP$2:$AP$7721),100))/100)-K278)/4))))</f>
        <v>#VALUE!</v>
      </c>
      <c r="K278" s="8" t="e">
        <f>MOD(SUMIF([1]ข้อมูลทั้งหมด!$B$2:$B$7721,D278,[1]ข้อมูลทั้งหมด!$AO$2:$AO$7721)+((SUMIF([1]ข้อมูลทั้งหมด!$B$2:$B$7721,D278,[1]ข้อมูลทั้งหมด!$AP$2:$AP$7721)-MOD(SUMIF([1]ข้อมูลทั้งหมด!$B$2:$B$7721,D278,[1]ข้อมูลทั้งหมด!$AP$2:$AP$7721),100))/100),4)</f>
        <v>#VALUE!</v>
      </c>
      <c r="L278" s="8" t="e">
        <f>MOD(SUMIF([1]ข้อมูลทั้งหมด!$B$2:$B$7721,D278,[1]ข้อมูลทั้งหมด!$AP$2:$AP$7721),100)</f>
        <v>#VALUE!</v>
      </c>
      <c r="M278" s="12" t="e">
        <f>IF(SUM(SUMIF([1]ข้อมูลทั้งหมด!$B$2:$B$7721,D278,[1]ข้อมูลทั้งหมด!$BU$2:$BU$7721))=0,"-",SUM(SUMIF([1]ข้อมูลทั้งหมด!$B$2:$B$7721,D278,[1]ข้อมูลทั้งหมด!$BU$2:$BU$7721)))</f>
        <v>#VALUE!</v>
      </c>
      <c r="N278" s="8" t="e">
        <f>IF(SUM(SUMIF([1]ข้อมูลทั้งหมด!$B$2:$B$7721,D278,[1]ข้อมูลทั้งหมด!$AA$2:$AA$7721),SUMIF([1]ข้อมูลทั้งหมด!$B$2:$B$7721,D278,[1]ข้อมูลทั้งหมด!$AC$2:$AC$7721))=0,"-",SUM(SUMIF([1]ข้อมูลทั้งหมด!$B$2:$B$7721,D278,[1]ข้อมูลทั้งหมด!$AA$2:$AA$7721),SUMIF([1]ข้อมูลทั้งหมด!$B$2:$B$7721,D278,[1]ข้อมูลทั้งหมด!$AC$2:$AC$7721)))</f>
        <v>#VALUE!</v>
      </c>
      <c r="O278" s="13" t="e">
        <f>IF(SUM(SUMIF([1]ข้อมูลทั้งหมด!$B$2:$B$7721,D278,[1]ข้อมูลทั้งหมด!$AB$2:$AB$7721),SUMIF([1]ข้อมูลทั้งหมด!$B$2:$B$7721,D278,[1]ข้อมูลทั้งหมด!$AD$2:$AD$7721))=0,"-",SUM(SUMIF([1]ข้อมูลทั้งหมด!$B$2:$B$7721,D278,[1]ข้อมูลทั้งหมด!$AB$2:$AB$7721),SUMIF([1]ข้อมูลทั้งหมด!$B$2:$B$7721,D278,[1]ข้อมูลทั้งหมด!$AD$2:$AD$7721)))</f>
        <v>#VALUE!</v>
      </c>
      <c r="P278" s="8" t="e">
        <f>IF(SUM(SUMIF([1]ข้อมูลทั้งหมด!$B$2:$B$7721,D278,[1]ข้อมูลทั้งหมด!$AE$2:$AE$7721),SUMIF([1]ข้อมูลทั้งหมด!$B$2:$B$7721,D278,[1]ข้อมูลทั้งหมด!$AG$2:$AG$7721))=0,"-",SUM(SUMIF([1]ข้อมูลทั้งหมด!$B$2:$B$7721,D278,[1]ข้อมูลทั้งหมด!$AE$2:$AE$7721),SUMIF([1]ข้อมูลทั้งหมด!$B$2:$B$7721,D278,[1]ข้อมูลทั้งหมด!$AG$2:$AG$7721)))</f>
        <v>#VALUE!</v>
      </c>
      <c r="Q278" s="13" t="e">
        <f>IF(SUM(SUMIF([1]ข้อมูลทั้งหมด!$B$2:$B$7721,D278,[1]ข้อมูลทั้งหมด!$AF$2:$AF$7721),SUMIF([1]ข้อมูลทั้งหมด!$B$2:$B$7721,D278,[1]ข้อมูลทั้งหมด!$AH$2:$AH$7721))=0,"-",SUM(SUMIF([1]ข้อมูลทั้งหมด!$B$2:$B$7721,D278,[1]ข้อมูลทั้งหมด!$AF$2:$AF$7721),SUMIF([1]ข้อมูลทั้งหมด!$B$2:$B$7721,D278,[1]ข้อมูลทั้งหมด!$AH$2:$AH$7721)))</f>
        <v>#VALUE!</v>
      </c>
      <c r="R278" s="12" t="e">
        <f>IF(SUM(SUMIF([1]ข้อมูลทั้งหมด!$B$2:$B$7721,D278,[1]ข้อมูลทั้งหมด!$BU$2:$BU$7721),SUMIF([1]ข้อมูลทั้งหมด!$B$2:$B$7721,D278,[1]ข้อมูลทั้งหมด!$BV$2:$BV$7721))=0,"-",SUM(SUMIF([1]ข้อมูลทั้งหมด!$B$2:$B$7721,D278,[1]ข้อมูลทั้งหมด!$BU$2:$BU$7721),SUMIF([1]ข้อมูลทั้งหมด!$B$2:$B$7721,D278,[1]ข้อมูลทั้งหมด!$BV$2:$BV$7721)))</f>
        <v>#VALUE!</v>
      </c>
      <c r="S278" s="14" t="e">
        <f>IF(SUMIF([1]ข้อมูลทั้งหมด!$B$2:$B$7721,D278,[1]ข้อมูลทั้งหมด!$BX$2:$BX$7721)=0,"-",SUMIF([1]ข้อมูลทั้งหมด!$B$2:$B$7721,D278,[1]ข้อมูลทั้งหมด!$BX$2:$BX$7721))</f>
        <v>#VALUE!</v>
      </c>
      <c r="T278" s="8" t="e">
        <f>IF(SUMIF([1]ข้อมูลทั้งหมด!$B$2:$B$7721,D278,[1]ข้อมูลทั้งหมด!$CV$2:$CV$7721)=0,"-",SUMIF([1]ข้อมูลทั้งหมด!$B$2:$B$7721,D278,[1]ข้อมูลทั้งหมด!$CV$2:$CV$7721))</f>
        <v>#VALUE!</v>
      </c>
      <c r="U278" s="13" t="e">
        <f>IF(SUMIF([1]ข้อมูลทั้งหมด!$B$2:$B$7721,D278,[1]ข้อมูลทั้งหมด!$CW$2:$CW$7721)=0,"-",SUMIF([1]ข้อมูลทั้งหมด!$B$2:$B$7721,D278,[1]ข้อมูลทั้งหมด!$CW$2:$CW$7721))</f>
        <v>#VALUE!</v>
      </c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389"/>
      <c r="AM278" s="20"/>
      <c r="AN278" s="21"/>
      <c r="AO278" s="393"/>
      <c r="AP278" s="22"/>
      <c r="AQ278" s="22"/>
      <c r="AR278" s="22"/>
      <c r="AS278" s="394"/>
    </row>
    <row r="279" spans="1:45" s="60" customFormat="1" ht="21" hidden="1" x14ac:dyDescent="0.35">
      <c r="A279" s="524">
        <v>263</v>
      </c>
      <c r="B279" s="9">
        <v>182</v>
      </c>
      <c r="C279" s="10" t="s">
        <v>523</v>
      </c>
      <c r="D279" s="395" t="s">
        <v>523</v>
      </c>
      <c r="E279" s="8" t="e">
        <f>COUNTIFS([1]ข้อมูลทั้งหมด!$B$2:$B$7721,D279,[1]ข้อมูลทั้งหมด!$P$2:$P$7721,1)</f>
        <v>#VALUE!</v>
      </c>
      <c r="F279" s="8" t="e">
        <f>COUNTIFS([1]ข้อมูลทั้งหมด!$B$2:$B$7721,D279,[1]ข้อมูลทั้งหมด!$S$2:$S$7721,1)</f>
        <v>#VALUE!</v>
      </c>
      <c r="G279" s="8" t="e">
        <f>COUNTIFS([1]ข้อมูลทั้งหมด!$B$2:$B$7721,D279,[1]ข้อมูลทั้งหมด!$V$2:$V$7721,1)</f>
        <v>#VALUE!</v>
      </c>
      <c r="H279" s="11" t="e">
        <f t="shared" si="5"/>
        <v>#VALUE!</v>
      </c>
      <c r="I279" s="8" t="e">
        <f>SUMIFS([1]ข้อมูลทั้งหมด!$O$2:$O$7721,[1]ข้อมูลทั้งหมด!$B$2:$B$7721,D279)</f>
        <v>#VALUE!</v>
      </c>
      <c r="J279" s="8" t="e">
        <f>SUMIF([1]ข้อมูลทั้งหมด!$B$2:$B$7721,D279,[1]ข้อมูลทั้งหมด!$AN$2:$AN$7721)+(((((SUMIF([1]ข้อมูลทั้งหมด!$B$2:$B$7721,D279,[1]ข้อมูลทั้งหมด!$AO$2:$AO$7721)+((SUMIF([1]ข้อมูลทั้งหมด!$B$2:$B$7721,D279,[1]ข้อมูลทั้งหมด!$AP$2:$AP$7721)-MOD(SUMIF([1]ข้อมูลทั้งหมด!$B$2:$B$7721,D279,[1]ข้อมูลทั้งหมด!$AP$2:$AP$7721),100))/100)-K279)/4))))</f>
        <v>#VALUE!</v>
      </c>
      <c r="K279" s="8" t="e">
        <f>MOD(SUMIF([1]ข้อมูลทั้งหมด!$B$2:$B$7721,D279,[1]ข้อมูลทั้งหมด!$AO$2:$AO$7721)+((SUMIF([1]ข้อมูลทั้งหมด!$B$2:$B$7721,D279,[1]ข้อมูลทั้งหมด!$AP$2:$AP$7721)-MOD(SUMIF([1]ข้อมูลทั้งหมด!$B$2:$B$7721,D279,[1]ข้อมูลทั้งหมด!$AP$2:$AP$7721),100))/100),4)</f>
        <v>#VALUE!</v>
      </c>
      <c r="L279" s="8" t="e">
        <f>MOD(SUMIF([1]ข้อมูลทั้งหมด!$B$2:$B$7721,D279,[1]ข้อมูลทั้งหมด!$AP$2:$AP$7721),100)</f>
        <v>#VALUE!</v>
      </c>
      <c r="M279" s="12" t="e">
        <f>IF(SUM(SUMIF([1]ข้อมูลทั้งหมด!$B$2:$B$7721,D279,[1]ข้อมูลทั้งหมด!$BU$2:$BU$7721))=0,"-",SUM(SUMIF([1]ข้อมูลทั้งหมด!$B$2:$B$7721,D279,[1]ข้อมูลทั้งหมด!$BU$2:$BU$7721)))</f>
        <v>#VALUE!</v>
      </c>
      <c r="N279" s="8" t="e">
        <f>IF(SUM(SUMIF([1]ข้อมูลทั้งหมด!$B$2:$B$7721,D279,[1]ข้อมูลทั้งหมด!$AA$2:$AA$7721),SUMIF([1]ข้อมูลทั้งหมด!$B$2:$B$7721,D279,[1]ข้อมูลทั้งหมด!$AC$2:$AC$7721))=0,"-",SUM(SUMIF([1]ข้อมูลทั้งหมด!$B$2:$B$7721,D279,[1]ข้อมูลทั้งหมด!$AA$2:$AA$7721),SUMIF([1]ข้อมูลทั้งหมด!$B$2:$B$7721,D279,[1]ข้อมูลทั้งหมด!$AC$2:$AC$7721)))</f>
        <v>#VALUE!</v>
      </c>
      <c r="O279" s="13" t="e">
        <f>IF(SUM(SUMIF([1]ข้อมูลทั้งหมด!$B$2:$B$7721,D279,[1]ข้อมูลทั้งหมด!$AB$2:$AB$7721),SUMIF([1]ข้อมูลทั้งหมด!$B$2:$B$7721,D279,[1]ข้อมูลทั้งหมด!$AD$2:$AD$7721))=0,"-",SUM(SUMIF([1]ข้อมูลทั้งหมด!$B$2:$B$7721,D279,[1]ข้อมูลทั้งหมด!$AB$2:$AB$7721),SUMIF([1]ข้อมูลทั้งหมด!$B$2:$B$7721,D279,[1]ข้อมูลทั้งหมด!$AD$2:$AD$7721)))</f>
        <v>#VALUE!</v>
      </c>
      <c r="P279" s="8" t="e">
        <f>IF(SUM(SUMIF([1]ข้อมูลทั้งหมด!$B$2:$B$7721,D279,[1]ข้อมูลทั้งหมด!$AE$2:$AE$7721),SUMIF([1]ข้อมูลทั้งหมด!$B$2:$B$7721,D279,[1]ข้อมูลทั้งหมด!$AG$2:$AG$7721))=0,"-",SUM(SUMIF([1]ข้อมูลทั้งหมด!$B$2:$B$7721,D279,[1]ข้อมูลทั้งหมด!$AE$2:$AE$7721),SUMIF([1]ข้อมูลทั้งหมด!$B$2:$B$7721,D279,[1]ข้อมูลทั้งหมด!$AG$2:$AG$7721)))</f>
        <v>#VALUE!</v>
      </c>
      <c r="Q279" s="13" t="e">
        <f>IF(SUM(SUMIF([1]ข้อมูลทั้งหมด!$B$2:$B$7721,D279,[1]ข้อมูลทั้งหมด!$AF$2:$AF$7721),SUMIF([1]ข้อมูลทั้งหมด!$B$2:$B$7721,D279,[1]ข้อมูลทั้งหมด!$AH$2:$AH$7721))=0,"-",SUM(SUMIF([1]ข้อมูลทั้งหมด!$B$2:$B$7721,D279,[1]ข้อมูลทั้งหมด!$AF$2:$AF$7721),SUMIF([1]ข้อมูลทั้งหมด!$B$2:$B$7721,D279,[1]ข้อมูลทั้งหมด!$AH$2:$AH$7721)))</f>
        <v>#VALUE!</v>
      </c>
      <c r="R279" s="12" t="e">
        <f>IF(SUM(SUMIF([1]ข้อมูลทั้งหมด!$B$2:$B$7721,D279,[1]ข้อมูลทั้งหมด!$BU$2:$BU$7721),SUMIF([1]ข้อมูลทั้งหมด!$B$2:$B$7721,D279,[1]ข้อมูลทั้งหมด!$BV$2:$BV$7721))=0,"-",SUM(SUMIF([1]ข้อมูลทั้งหมด!$B$2:$B$7721,D279,[1]ข้อมูลทั้งหมด!$BU$2:$BU$7721),SUMIF([1]ข้อมูลทั้งหมด!$B$2:$B$7721,D279,[1]ข้อมูลทั้งหมด!$BV$2:$BV$7721)))</f>
        <v>#VALUE!</v>
      </c>
      <c r="S279" s="14" t="e">
        <f>IF(SUMIF([1]ข้อมูลทั้งหมด!$B$2:$B$7721,D279,[1]ข้อมูลทั้งหมด!$BX$2:$BX$7721)=0,"-",SUMIF([1]ข้อมูลทั้งหมด!$B$2:$B$7721,D279,[1]ข้อมูลทั้งหมด!$BX$2:$BX$7721))</f>
        <v>#VALUE!</v>
      </c>
      <c r="T279" s="8" t="e">
        <f>IF(SUMIF([1]ข้อมูลทั้งหมด!$B$2:$B$7721,D279,[1]ข้อมูลทั้งหมด!$CV$2:$CV$7721)=0,"-",SUMIF([1]ข้อมูลทั้งหมด!$B$2:$B$7721,D279,[1]ข้อมูลทั้งหมด!$CV$2:$CV$7721))</f>
        <v>#VALUE!</v>
      </c>
      <c r="U279" s="13" t="e">
        <f>IF(SUMIF([1]ข้อมูลทั้งหมด!$B$2:$B$7721,D279,[1]ข้อมูลทั้งหมด!$CW$2:$CW$7721)=0,"-",SUMIF([1]ข้อมูลทั้งหมด!$B$2:$B$7721,D279,[1]ข้อมูลทั้งหมด!$CW$2:$CW$7721))</f>
        <v>#VALUE!</v>
      </c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389"/>
      <c r="AM279" s="20"/>
      <c r="AN279" s="21"/>
      <c r="AO279" s="393"/>
      <c r="AP279" s="22"/>
      <c r="AQ279" s="22"/>
      <c r="AR279" s="22"/>
      <c r="AS279" s="394"/>
    </row>
    <row r="280" spans="1:45" s="60" customFormat="1" ht="21" hidden="1" x14ac:dyDescent="0.35">
      <c r="A280" s="524">
        <v>264</v>
      </c>
      <c r="B280" s="9">
        <v>196</v>
      </c>
      <c r="C280" s="10" t="s">
        <v>527</v>
      </c>
      <c r="D280" s="395" t="s">
        <v>527</v>
      </c>
      <c r="E280" s="8" t="e">
        <f>COUNTIFS([1]ข้อมูลทั้งหมด!$B$2:$B$7721,D280,[1]ข้อมูลทั้งหมด!$P$2:$P$7721,1)</f>
        <v>#VALUE!</v>
      </c>
      <c r="F280" s="8" t="e">
        <f>COUNTIFS([1]ข้อมูลทั้งหมด!$B$2:$B$7721,D280,[1]ข้อมูลทั้งหมด!$S$2:$S$7721,1)</f>
        <v>#VALUE!</v>
      </c>
      <c r="G280" s="8" t="e">
        <f>COUNTIFS([1]ข้อมูลทั้งหมด!$B$2:$B$7721,D280,[1]ข้อมูลทั้งหมด!$V$2:$V$7721,1)</f>
        <v>#VALUE!</v>
      </c>
      <c r="H280" s="11" t="e">
        <f t="shared" si="5"/>
        <v>#VALUE!</v>
      </c>
      <c r="I280" s="8" t="e">
        <f>SUMIFS([1]ข้อมูลทั้งหมด!$O$2:$O$7721,[1]ข้อมูลทั้งหมด!$B$2:$B$7721,D280)</f>
        <v>#VALUE!</v>
      </c>
      <c r="J280" s="8" t="e">
        <f>SUMIF([1]ข้อมูลทั้งหมด!$B$2:$B$7721,D280,[1]ข้อมูลทั้งหมด!$AN$2:$AN$7721)+(((((SUMIF([1]ข้อมูลทั้งหมด!$B$2:$B$7721,D280,[1]ข้อมูลทั้งหมด!$AO$2:$AO$7721)+((SUMIF([1]ข้อมูลทั้งหมด!$B$2:$B$7721,D280,[1]ข้อมูลทั้งหมด!$AP$2:$AP$7721)-MOD(SUMIF([1]ข้อมูลทั้งหมด!$B$2:$B$7721,D280,[1]ข้อมูลทั้งหมด!$AP$2:$AP$7721),100))/100)-K280)/4))))</f>
        <v>#VALUE!</v>
      </c>
      <c r="K280" s="8" t="e">
        <f>MOD(SUMIF([1]ข้อมูลทั้งหมด!$B$2:$B$7721,D280,[1]ข้อมูลทั้งหมด!$AO$2:$AO$7721)+((SUMIF([1]ข้อมูลทั้งหมด!$B$2:$B$7721,D280,[1]ข้อมูลทั้งหมด!$AP$2:$AP$7721)-MOD(SUMIF([1]ข้อมูลทั้งหมด!$B$2:$B$7721,D280,[1]ข้อมูลทั้งหมด!$AP$2:$AP$7721),100))/100),4)</f>
        <v>#VALUE!</v>
      </c>
      <c r="L280" s="8" t="e">
        <f>MOD(SUMIF([1]ข้อมูลทั้งหมด!$B$2:$B$7721,D280,[1]ข้อมูลทั้งหมด!$AP$2:$AP$7721),100)</f>
        <v>#VALUE!</v>
      </c>
      <c r="M280" s="12" t="e">
        <f>IF(SUM(SUMIF([1]ข้อมูลทั้งหมด!$B$2:$B$7721,D280,[1]ข้อมูลทั้งหมด!$BU$2:$BU$7721))=0,"-",SUM(SUMIF([1]ข้อมูลทั้งหมด!$B$2:$B$7721,D280,[1]ข้อมูลทั้งหมด!$BU$2:$BU$7721)))</f>
        <v>#VALUE!</v>
      </c>
      <c r="N280" s="8" t="e">
        <f>IF(SUM(SUMIF([1]ข้อมูลทั้งหมด!$B$2:$B$7721,D280,[1]ข้อมูลทั้งหมด!$AA$2:$AA$7721),SUMIF([1]ข้อมูลทั้งหมด!$B$2:$B$7721,D280,[1]ข้อมูลทั้งหมด!$AC$2:$AC$7721))=0,"-",SUM(SUMIF([1]ข้อมูลทั้งหมด!$B$2:$B$7721,D280,[1]ข้อมูลทั้งหมด!$AA$2:$AA$7721),SUMIF([1]ข้อมูลทั้งหมด!$B$2:$B$7721,D280,[1]ข้อมูลทั้งหมด!$AC$2:$AC$7721)))</f>
        <v>#VALUE!</v>
      </c>
      <c r="O280" s="13" t="e">
        <f>IF(SUM(SUMIF([1]ข้อมูลทั้งหมด!$B$2:$B$7721,D280,[1]ข้อมูลทั้งหมด!$AB$2:$AB$7721),SUMIF([1]ข้อมูลทั้งหมด!$B$2:$B$7721,D280,[1]ข้อมูลทั้งหมด!$AD$2:$AD$7721))=0,"-",SUM(SUMIF([1]ข้อมูลทั้งหมด!$B$2:$B$7721,D280,[1]ข้อมูลทั้งหมด!$AB$2:$AB$7721),SUMIF([1]ข้อมูลทั้งหมด!$B$2:$B$7721,D280,[1]ข้อมูลทั้งหมด!$AD$2:$AD$7721)))</f>
        <v>#VALUE!</v>
      </c>
      <c r="P280" s="8" t="e">
        <f>IF(SUM(SUMIF([1]ข้อมูลทั้งหมด!$B$2:$B$7721,D280,[1]ข้อมูลทั้งหมด!$AE$2:$AE$7721),SUMIF([1]ข้อมูลทั้งหมด!$B$2:$B$7721,D280,[1]ข้อมูลทั้งหมด!$AG$2:$AG$7721))=0,"-",SUM(SUMIF([1]ข้อมูลทั้งหมด!$B$2:$B$7721,D280,[1]ข้อมูลทั้งหมด!$AE$2:$AE$7721),SUMIF([1]ข้อมูลทั้งหมด!$B$2:$B$7721,D280,[1]ข้อมูลทั้งหมด!$AG$2:$AG$7721)))</f>
        <v>#VALUE!</v>
      </c>
      <c r="Q280" s="13" t="e">
        <f>IF(SUM(SUMIF([1]ข้อมูลทั้งหมด!$B$2:$B$7721,D280,[1]ข้อมูลทั้งหมด!$AF$2:$AF$7721),SUMIF([1]ข้อมูลทั้งหมด!$B$2:$B$7721,D280,[1]ข้อมูลทั้งหมด!$AH$2:$AH$7721))=0,"-",SUM(SUMIF([1]ข้อมูลทั้งหมด!$B$2:$B$7721,D280,[1]ข้อมูลทั้งหมด!$AF$2:$AF$7721),SUMIF([1]ข้อมูลทั้งหมด!$B$2:$B$7721,D280,[1]ข้อมูลทั้งหมด!$AH$2:$AH$7721)))</f>
        <v>#VALUE!</v>
      </c>
      <c r="R280" s="12" t="e">
        <f>IF(SUM(SUMIF([1]ข้อมูลทั้งหมด!$B$2:$B$7721,D280,[1]ข้อมูลทั้งหมด!$BU$2:$BU$7721),SUMIF([1]ข้อมูลทั้งหมด!$B$2:$B$7721,D280,[1]ข้อมูลทั้งหมด!$BV$2:$BV$7721))=0,"-",SUM(SUMIF([1]ข้อมูลทั้งหมด!$B$2:$B$7721,D280,[1]ข้อมูลทั้งหมด!$BU$2:$BU$7721),SUMIF([1]ข้อมูลทั้งหมด!$B$2:$B$7721,D280,[1]ข้อมูลทั้งหมด!$BV$2:$BV$7721)))</f>
        <v>#VALUE!</v>
      </c>
      <c r="S280" s="14" t="e">
        <f>IF(SUMIF([1]ข้อมูลทั้งหมด!$B$2:$B$7721,D280,[1]ข้อมูลทั้งหมด!$BX$2:$BX$7721)=0,"-",SUMIF([1]ข้อมูลทั้งหมด!$B$2:$B$7721,D280,[1]ข้อมูลทั้งหมด!$BX$2:$BX$7721))</f>
        <v>#VALUE!</v>
      </c>
      <c r="T280" s="8" t="e">
        <f>IF(SUMIF([1]ข้อมูลทั้งหมด!$B$2:$B$7721,D280,[1]ข้อมูลทั้งหมด!$CV$2:$CV$7721)=0,"-",SUMIF([1]ข้อมูลทั้งหมด!$B$2:$B$7721,D280,[1]ข้อมูลทั้งหมด!$CV$2:$CV$7721))</f>
        <v>#VALUE!</v>
      </c>
      <c r="U280" s="13" t="e">
        <f>IF(SUMIF([1]ข้อมูลทั้งหมด!$B$2:$B$7721,D280,[1]ข้อมูลทั้งหมด!$CW$2:$CW$7721)=0,"-",SUMIF([1]ข้อมูลทั้งหมด!$B$2:$B$7721,D280,[1]ข้อมูลทั้งหมด!$CW$2:$CW$7721))</f>
        <v>#VALUE!</v>
      </c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389"/>
      <c r="AM280" s="20"/>
      <c r="AN280" s="21"/>
      <c r="AO280" s="393"/>
      <c r="AP280" s="22"/>
      <c r="AQ280" s="22"/>
      <c r="AR280" s="22"/>
      <c r="AS280" s="394"/>
    </row>
    <row r="281" spans="1:45" s="60" customFormat="1" ht="21" hidden="1" x14ac:dyDescent="0.35">
      <c r="A281" s="524">
        <v>265</v>
      </c>
      <c r="B281" s="9">
        <v>201</v>
      </c>
      <c r="C281" s="10" t="s">
        <v>529</v>
      </c>
      <c r="D281" s="395" t="s">
        <v>529</v>
      </c>
      <c r="E281" s="8" t="e">
        <f>COUNTIFS([1]ข้อมูลทั้งหมด!$B$2:$B$7721,D281,[1]ข้อมูลทั้งหมด!$P$2:$P$7721,1)</f>
        <v>#VALUE!</v>
      </c>
      <c r="F281" s="8" t="e">
        <f>COUNTIFS([1]ข้อมูลทั้งหมด!$B$2:$B$7721,D281,[1]ข้อมูลทั้งหมด!$S$2:$S$7721,1)</f>
        <v>#VALUE!</v>
      </c>
      <c r="G281" s="8" t="e">
        <f>COUNTIFS([1]ข้อมูลทั้งหมด!$B$2:$B$7721,D281,[1]ข้อมูลทั้งหมด!$V$2:$V$7721,1)</f>
        <v>#VALUE!</v>
      </c>
      <c r="H281" s="11" t="e">
        <f t="shared" si="5"/>
        <v>#VALUE!</v>
      </c>
      <c r="I281" s="8" t="e">
        <f>SUMIFS([1]ข้อมูลทั้งหมด!$O$2:$O$7721,[1]ข้อมูลทั้งหมด!$B$2:$B$7721,D281)</f>
        <v>#VALUE!</v>
      </c>
      <c r="J281" s="8" t="e">
        <f>SUMIF([1]ข้อมูลทั้งหมด!$B$2:$B$7721,D281,[1]ข้อมูลทั้งหมด!$AN$2:$AN$7721)+(((((SUMIF([1]ข้อมูลทั้งหมด!$B$2:$B$7721,D281,[1]ข้อมูลทั้งหมด!$AO$2:$AO$7721)+((SUMIF([1]ข้อมูลทั้งหมด!$B$2:$B$7721,D281,[1]ข้อมูลทั้งหมด!$AP$2:$AP$7721)-MOD(SUMIF([1]ข้อมูลทั้งหมด!$B$2:$B$7721,D281,[1]ข้อมูลทั้งหมด!$AP$2:$AP$7721),100))/100)-K281)/4))))</f>
        <v>#VALUE!</v>
      </c>
      <c r="K281" s="8" t="e">
        <f>MOD(SUMIF([1]ข้อมูลทั้งหมด!$B$2:$B$7721,D281,[1]ข้อมูลทั้งหมด!$AO$2:$AO$7721)+((SUMIF([1]ข้อมูลทั้งหมด!$B$2:$B$7721,D281,[1]ข้อมูลทั้งหมด!$AP$2:$AP$7721)-MOD(SUMIF([1]ข้อมูลทั้งหมด!$B$2:$B$7721,D281,[1]ข้อมูลทั้งหมด!$AP$2:$AP$7721),100))/100),4)</f>
        <v>#VALUE!</v>
      </c>
      <c r="L281" s="8" t="e">
        <f>MOD(SUMIF([1]ข้อมูลทั้งหมด!$B$2:$B$7721,D281,[1]ข้อมูลทั้งหมด!$AP$2:$AP$7721),100)</f>
        <v>#VALUE!</v>
      </c>
      <c r="M281" s="12" t="e">
        <f>IF(SUM(SUMIF([1]ข้อมูลทั้งหมด!$B$2:$B$7721,D281,[1]ข้อมูลทั้งหมด!$BU$2:$BU$7721))=0,"-",SUM(SUMIF([1]ข้อมูลทั้งหมด!$B$2:$B$7721,D281,[1]ข้อมูลทั้งหมด!$BU$2:$BU$7721)))</f>
        <v>#VALUE!</v>
      </c>
      <c r="N281" s="8" t="e">
        <f>IF(SUM(SUMIF([1]ข้อมูลทั้งหมด!$B$2:$B$7721,D281,[1]ข้อมูลทั้งหมด!$AA$2:$AA$7721),SUMIF([1]ข้อมูลทั้งหมด!$B$2:$B$7721,D281,[1]ข้อมูลทั้งหมด!$AC$2:$AC$7721))=0,"-",SUM(SUMIF([1]ข้อมูลทั้งหมด!$B$2:$B$7721,D281,[1]ข้อมูลทั้งหมด!$AA$2:$AA$7721),SUMIF([1]ข้อมูลทั้งหมด!$B$2:$B$7721,D281,[1]ข้อมูลทั้งหมด!$AC$2:$AC$7721)))</f>
        <v>#VALUE!</v>
      </c>
      <c r="O281" s="13" t="e">
        <f>IF(SUM(SUMIF([1]ข้อมูลทั้งหมด!$B$2:$B$7721,D281,[1]ข้อมูลทั้งหมด!$AB$2:$AB$7721),SUMIF([1]ข้อมูลทั้งหมด!$B$2:$B$7721,D281,[1]ข้อมูลทั้งหมด!$AD$2:$AD$7721))=0,"-",SUM(SUMIF([1]ข้อมูลทั้งหมด!$B$2:$B$7721,D281,[1]ข้อมูลทั้งหมด!$AB$2:$AB$7721),SUMIF([1]ข้อมูลทั้งหมด!$B$2:$B$7721,D281,[1]ข้อมูลทั้งหมด!$AD$2:$AD$7721)))</f>
        <v>#VALUE!</v>
      </c>
      <c r="P281" s="8" t="e">
        <f>IF(SUM(SUMIF([1]ข้อมูลทั้งหมด!$B$2:$B$7721,D281,[1]ข้อมูลทั้งหมด!$AE$2:$AE$7721),SUMIF([1]ข้อมูลทั้งหมด!$B$2:$B$7721,D281,[1]ข้อมูลทั้งหมด!$AG$2:$AG$7721))=0,"-",SUM(SUMIF([1]ข้อมูลทั้งหมด!$B$2:$B$7721,D281,[1]ข้อมูลทั้งหมด!$AE$2:$AE$7721),SUMIF([1]ข้อมูลทั้งหมด!$B$2:$B$7721,D281,[1]ข้อมูลทั้งหมด!$AG$2:$AG$7721)))</f>
        <v>#VALUE!</v>
      </c>
      <c r="Q281" s="13" t="e">
        <f>IF(SUM(SUMIF([1]ข้อมูลทั้งหมด!$B$2:$B$7721,D281,[1]ข้อมูลทั้งหมด!$AF$2:$AF$7721),SUMIF([1]ข้อมูลทั้งหมด!$B$2:$B$7721,D281,[1]ข้อมูลทั้งหมด!$AH$2:$AH$7721))=0,"-",SUM(SUMIF([1]ข้อมูลทั้งหมด!$B$2:$B$7721,D281,[1]ข้อมูลทั้งหมด!$AF$2:$AF$7721),SUMIF([1]ข้อมูลทั้งหมด!$B$2:$B$7721,D281,[1]ข้อมูลทั้งหมด!$AH$2:$AH$7721)))</f>
        <v>#VALUE!</v>
      </c>
      <c r="R281" s="12" t="e">
        <f>IF(SUM(SUMIF([1]ข้อมูลทั้งหมด!$B$2:$B$7721,D281,[1]ข้อมูลทั้งหมด!$BU$2:$BU$7721),SUMIF([1]ข้อมูลทั้งหมด!$B$2:$B$7721,D281,[1]ข้อมูลทั้งหมด!$BV$2:$BV$7721))=0,"-",SUM(SUMIF([1]ข้อมูลทั้งหมด!$B$2:$B$7721,D281,[1]ข้อมูลทั้งหมด!$BU$2:$BU$7721),SUMIF([1]ข้อมูลทั้งหมด!$B$2:$B$7721,D281,[1]ข้อมูลทั้งหมด!$BV$2:$BV$7721)))</f>
        <v>#VALUE!</v>
      </c>
      <c r="S281" s="14" t="e">
        <f>IF(SUMIF([1]ข้อมูลทั้งหมด!$B$2:$B$7721,D281,[1]ข้อมูลทั้งหมด!$BX$2:$BX$7721)=0,"-",SUMIF([1]ข้อมูลทั้งหมด!$B$2:$B$7721,D281,[1]ข้อมูลทั้งหมด!$BX$2:$BX$7721))</f>
        <v>#VALUE!</v>
      </c>
      <c r="T281" s="8" t="e">
        <f>IF(SUMIF([1]ข้อมูลทั้งหมด!$B$2:$B$7721,D281,[1]ข้อมูลทั้งหมด!$CV$2:$CV$7721)=0,"-",SUMIF([1]ข้อมูลทั้งหมด!$B$2:$B$7721,D281,[1]ข้อมูลทั้งหมด!$CV$2:$CV$7721))</f>
        <v>#VALUE!</v>
      </c>
      <c r="U281" s="13" t="e">
        <f>IF(SUMIF([1]ข้อมูลทั้งหมด!$B$2:$B$7721,D281,[1]ข้อมูลทั้งหมด!$CW$2:$CW$7721)=0,"-",SUMIF([1]ข้อมูลทั้งหมด!$B$2:$B$7721,D281,[1]ข้อมูลทั้งหมด!$CW$2:$CW$7721))</f>
        <v>#VALUE!</v>
      </c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389"/>
      <c r="AM281" s="20"/>
      <c r="AN281" s="21"/>
      <c r="AO281" s="393"/>
      <c r="AP281" s="22"/>
      <c r="AQ281" s="22"/>
      <c r="AR281" s="22"/>
      <c r="AS281" s="394"/>
    </row>
    <row r="282" spans="1:45" s="60" customFormat="1" ht="21" hidden="1" x14ac:dyDescent="0.35">
      <c r="A282" s="524">
        <v>267</v>
      </c>
      <c r="B282" s="9">
        <v>221</v>
      </c>
      <c r="C282" s="10" t="s">
        <v>538</v>
      </c>
      <c r="D282" s="395" t="s">
        <v>538</v>
      </c>
      <c r="E282" s="8" t="e">
        <f>COUNTIFS([1]ข้อมูลทั้งหมด!$B$2:$B$7721,D282,[1]ข้อมูลทั้งหมด!$P$2:$P$7721,1)</f>
        <v>#VALUE!</v>
      </c>
      <c r="F282" s="8" t="e">
        <f>COUNTIFS([1]ข้อมูลทั้งหมด!$B$2:$B$7721,D282,[1]ข้อมูลทั้งหมด!$S$2:$S$7721,1)</f>
        <v>#VALUE!</v>
      </c>
      <c r="G282" s="8" t="e">
        <f>COUNTIFS([1]ข้อมูลทั้งหมด!$B$2:$B$7721,D282,[1]ข้อมูลทั้งหมด!$V$2:$V$7721,1)</f>
        <v>#VALUE!</v>
      </c>
      <c r="H282" s="11" t="e">
        <f t="shared" si="5"/>
        <v>#VALUE!</v>
      </c>
      <c r="I282" s="8" t="e">
        <f>SUMIFS([1]ข้อมูลทั้งหมด!$O$2:$O$7721,[1]ข้อมูลทั้งหมด!$B$2:$B$7721,D282)</f>
        <v>#VALUE!</v>
      </c>
      <c r="J282" s="8" t="e">
        <f>SUMIF([1]ข้อมูลทั้งหมด!$B$2:$B$7721,D282,[1]ข้อมูลทั้งหมด!$AN$2:$AN$7721)+(((((SUMIF([1]ข้อมูลทั้งหมด!$B$2:$B$7721,D282,[1]ข้อมูลทั้งหมด!$AO$2:$AO$7721)+((SUMIF([1]ข้อมูลทั้งหมด!$B$2:$B$7721,D282,[1]ข้อมูลทั้งหมด!$AP$2:$AP$7721)-MOD(SUMIF([1]ข้อมูลทั้งหมด!$B$2:$B$7721,D282,[1]ข้อมูลทั้งหมด!$AP$2:$AP$7721),100))/100)-K282)/4))))</f>
        <v>#VALUE!</v>
      </c>
      <c r="K282" s="8" t="e">
        <f>MOD(SUMIF([1]ข้อมูลทั้งหมด!$B$2:$B$7721,D282,[1]ข้อมูลทั้งหมด!$AO$2:$AO$7721)+((SUMIF([1]ข้อมูลทั้งหมด!$B$2:$B$7721,D282,[1]ข้อมูลทั้งหมด!$AP$2:$AP$7721)-MOD(SUMIF([1]ข้อมูลทั้งหมด!$B$2:$B$7721,D282,[1]ข้อมูลทั้งหมด!$AP$2:$AP$7721),100))/100),4)</f>
        <v>#VALUE!</v>
      </c>
      <c r="L282" s="8" t="e">
        <f>MOD(SUMIF([1]ข้อมูลทั้งหมด!$B$2:$B$7721,D282,[1]ข้อมูลทั้งหมด!$AP$2:$AP$7721),100)</f>
        <v>#VALUE!</v>
      </c>
      <c r="M282" s="12" t="e">
        <f>IF(SUM(SUMIF([1]ข้อมูลทั้งหมด!$B$2:$B$7721,D282,[1]ข้อมูลทั้งหมด!$BU$2:$BU$7721))=0,"-",SUM(SUMIF([1]ข้อมูลทั้งหมด!$B$2:$B$7721,D282,[1]ข้อมูลทั้งหมด!$BU$2:$BU$7721)))</f>
        <v>#VALUE!</v>
      </c>
      <c r="N282" s="8" t="e">
        <f>IF(SUM(SUMIF([1]ข้อมูลทั้งหมด!$B$2:$B$7721,D282,[1]ข้อมูลทั้งหมด!$AA$2:$AA$7721),SUMIF([1]ข้อมูลทั้งหมด!$B$2:$B$7721,D282,[1]ข้อมูลทั้งหมด!$AC$2:$AC$7721))=0,"-",SUM(SUMIF([1]ข้อมูลทั้งหมด!$B$2:$B$7721,D282,[1]ข้อมูลทั้งหมด!$AA$2:$AA$7721),SUMIF([1]ข้อมูลทั้งหมด!$B$2:$B$7721,D282,[1]ข้อมูลทั้งหมด!$AC$2:$AC$7721)))</f>
        <v>#VALUE!</v>
      </c>
      <c r="O282" s="13" t="e">
        <f>IF(SUM(SUMIF([1]ข้อมูลทั้งหมด!$B$2:$B$7721,D282,[1]ข้อมูลทั้งหมด!$AB$2:$AB$7721),SUMIF([1]ข้อมูลทั้งหมด!$B$2:$B$7721,D282,[1]ข้อมูลทั้งหมด!$AD$2:$AD$7721))=0,"-",SUM(SUMIF([1]ข้อมูลทั้งหมด!$B$2:$B$7721,D282,[1]ข้อมูลทั้งหมด!$AB$2:$AB$7721),SUMIF([1]ข้อมูลทั้งหมด!$B$2:$B$7721,D282,[1]ข้อมูลทั้งหมด!$AD$2:$AD$7721)))</f>
        <v>#VALUE!</v>
      </c>
      <c r="P282" s="8" t="e">
        <f>IF(SUM(SUMIF([1]ข้อมูลทั้งหมด!$B$2:$B$7721,D282,[1]ข้อมูลทั้งหมด!$AE$2:$AE$7721),SUMIF([1]ข้อมูลทั้งหมด!$B$2:$B$7721,D282,[1]ข้อมูลทั้งหมด!$AG$2:$AG$7721))=0,"-",SUM(SUMIF([1]ข้อมูลทั้งหมด!$B$2:$B$7721,D282,[1]ข้อมูลทั้งหมด!$AE$2:$AE$7721),SUMIF([1]ข้อมูลทั้งหมด!$B$2:$B$7721,D282,[1]ข้อมูลทั้งหมด!$AG$2:$AG$7721)))</f>
        <v>#VALUE!</v>
      </c>
      <c r="Q282" s="13" t="e">
        <f>IF(SUM(SUMIF([1]ข้อมูลทั้งหมด!$B$2:$B$7721,D282,[1]ข้อมูลทั้งหมด!$AF$2:$AF$7721),SUMIF([1]ข้อมูลทั้งหมด!$B$2:$B$7721,D282,[1]ข้อมูลทั้งหมด!$AH$2:$AH$7721))=0,"-",SUM(SUMIF([1]ข้อมูลทั้งหมด!$B$2:$B$7721,D282,[1]ข้อมูลทั้งหมด!$AF$2:$AF$7721),SUMIF([1]ข้อมูลทั้งหมด!$B$2:$B$7721,D282,[1]ข้อมูลทั้งหมด!$AH$2:$AH$7721)))</f>
        <v>#VALUE!</v>
      </c>
      <c r="R282" s="12" t="e">
        <f>IF(SUM(SUMIF([1]ข้อมูลทั้งหมด!$B$2:$B$7721,D282,[1]ข้อมูลทั้งหมด!$BU$2:$BU$7721),SUMIF([1]ข้อมูลทั้งหมด!$B$2:$B$7721,D282,[1]ข้อมูลทั้งหมด!$BV$2:$BV$7721))=0,"-",SUM(SUMIF([1]ข้อมูลทั้งหมด!$B$2:$B$7721,D282,[1]ข้อมูลทั้งหมด!$BU$2:$BU$7721),SUMIF([1]ข้อมูลทั้งหมด!$B$2:$B$7721,D282,[1]ข้อมูลทั้งหมด!$BV$2:$BV$7721)))</f>
        <v>#VALUE!</v>
      </c>
      <c r="S282" s="14" t="e">
        <f>IF(SUMIF([1]ข้อมูลทั้งหมด!$B$2:$B$7721,D282,[1]ข้อมูลทั้งหมด!$BX$2:$BX$7721)=0,"-",SUMIF([1]ข้อมูลทั้งหมด!$B$2:$B$7721,D282,[1]ข้อมูลทั้งหมด!$BX$2:$BX$7721))</f>
        <v>#VALUE!</v>
      </c>
      <c r="T282" s="8" t="e">
        <f>IF(SUMIF([1]ข้อมูลทั้งหมด!$B$2:$B$7721,D282,[1]ข้อมูลทั้งหมด!$CV$2:$CV$7721)=0,"-",SUMIF([1]ข้อมูลทั้งหมด!$B$2:$B$7721,D282,[1]ข้อมูลทั้งหมด!$CV$2:$CV$7721))</f>
        <v>#VALUE!</v>
      </c>
      <c r="U282" s="13" t="e">
        <f>IF(SUMIF([1]ข้อมูลทั้งหมด!$B$2:$B$7721,D282,[1]ข้อมูลทั้งหมด!$CW$2:$CW$7721)=0,"-",SUMIF([1]ข้อมูลทั้งหมด!$B$2:$B$7721,D282,[1]ข้อมูลทั้งหมด!$CW$2:$CW$7721))</f>
        <v>#VALUE!</v>
      </c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389"/>
      <c r="AM282" s="20"/>
      <c r="AN282" s="21"/>
      <c r="AO282" s="393"/>
      <c r="AP282" s="22"/>
      <c r="AQ282" s="22"/>
      <c r="AR282" s="22"/>
      <c r="AS282" s="394"/>
    </row>
    <row r="283" spans="1:45" s="60" customFormat="1" ht="21" hidden="1" x14ac:dyDescent="0.35">
      <c r="A283" s="524">
        <v>269</v>
      </c>
      <c r="B283" s="9">
        <v>236</v>
      </c>
      <c r="C283" s="10" t="s">
        <v>544</v>
      </c>
      <c r="D283" s="395" t="s">
        <v>544</v>
      </c>
      <c r="E283" s="8" t="e">
        <f>COUNTIFS([1]ข้อมูลทั้งหมด!$B$2:$B$7721,D283,[1]ข้อมูลทั้งหมด!$P$2:$P$7721,1)</f>
        <v>#VALUE!</v>
      </c>
      <c r="F283" s="8" t="e">
        <f>COUNTIFS([1]ข้อมูลทั้งหมด!$B$2:$B$7721,D283,[1]ข้อมูลทั้งหมด!$S$2:$S$7721,1)</f>
        <v>#VALUE!</v>
      </c>
      <c r="G283" s="8" t="e">
        <f>COUNTIFS([1]ข้อมูลทั้งหมด!$B$2:$B$7721,D283,[1]ข้อมูลทั้งหมด!$V$2:$V$7721,1)</f>
        <v>#VALUE!</v>
      </c>
      <c r="H283" s="11" t="e">
        <f t="shared" si="5"/>
        <v>#VALUE!</v>
      </c>
      <c r="I283" s="8" t="e">
        <f>SUMIFS([1]ข้อมูลทั้งหมด!$O$2:$O$7721,[1]ข้อมูลทั้งหมด!$B$2:$B$7721,D283)</f>
        <v>#VALUE!</v>
      </c>
      <c r="J283" s="8" t="e">
        <f>SUMIF([1]ข้อมูลทั้งหมด!$B$2:$B$7721,D283,[1]ข้อมูลทั้งหมด!$AN$2:$AN$7721)+(((((SUMIF([1]ข้อมูลทั้งหมด!$B$2:$B$7721,D283,[1]ข้อมูลทั้งหมด!$AO$2:$AO$7721)+((SUMIF([1]ข้อมูลทั้งหมด!$B$2:$B$7721,D283,[1]ข้อมูลทั้งหมด!$AP$2:$AP$7721)-MOD(SUMIF([1]ข้อมูลทั้งหมด!$B$2:$B$7721,D283,[1]ข้อมูลทั้งหมด!$AP$2:$AP$7721),100))/100)-K283)/4))))</f>
        <v>#VALUE!</v>
      </c>
      <c r="K283" s="8" t="e">
        <f>MOD(SUMIF([1]ข้อมูลทั้งหมด!$B$2:$B$7721,D283,[1]ข้อมูลทั้งหมด!$AO$2:$AO$7721)+((SUMIF([1]ข้อมูลทั้งหมด!$B$2:$B$7721,D283,[1]ข้อมูลทั้งหมด!$AP$2:$AP$7721)-MOD(SUMIF([1]ข้อมูลทั้งหมด!$B$2:$B$7721,D283,[1]ข้อมูลทั้งหมด!$AP$2:$AP$7721),100))/100),4)</f>
        <v>#VALUE!</v>
      </c>
      <c r="L283" s="8" t="e">
        <f>MOD(SUMIF([1]ข้อมูลทั้งหมด!$B$2:$B$7721,D283,[1]ข้อมูลทั้งหมด!$AP$2:$AP$7721),100)</f>
        <v>#VALUE!</v>
      </c>
      <c r="M283" s="12" t="e">
        <f>IF(SUM(SUMIF([1]ข้อมูลทั้งหมด!$B$2:$B$7721,D283,[1]ข้อมูลทั้งหมด!$BU$2:$BU$7721))=0,"-",SUM(SUMIF([1]ข้อมูลทั้งหมด!$B$2:$B$7721,D283,[1]ข้อมูลทั้งหมด!$BU$2:$BU$7721)))</f>
        <v>#VALUE!</v>
      </c>
      <c r="N283" s="8" t="e">
        <f>IF(SUM(SUMIF([1]ข้อมูลทั้งหมด!$B$2:$B$7721,D283,[1]ข้อมูลทั้งหมด!$AA$2:$AA$7721),SUMIF([1]ข้อมูลทั้งหมด!$B$2:$B$7721,D283,[1]ข้อมูลทั้งหมด!$AC$2:$AC$7721))=0,"-",SUM(SUMIF([1]ข้อมูลทั้งหมด!$B$2:$B$7721,D283,[1]ข้อมูลทั้งหมด!$AA$2:$AA$7721),SUMIF([1]ข้อมูลทั้งหมด!$B$2:$B$7721,D283,[1]ข้อมูลทั้งหมด!$AC$2:$AC$7721)))</f>
        <v>#VALUE!</v>
      </c>
      <c r="O283" s="13" t="e">
        <f>IF(SUM(SUMIF([1]ข้อมูลทั้งหมด!$B$2:$B$7721,D283,[1]ข้อมูลทั้งหมด!$AB$2:$AB$7721),SUMIF([1]ข้อมูลทั้งหมด!$B$2:$B$7721,D283,[1]ข้อมูลทั้งหมด!$AD$2:$AD$7721))=0,"-",SUM(SUMIF([1]ข้อมูลทั้งหมด!$B$2:$B$7721,D283,[1]ข้อมูลทั้งหมด!$AB$2:$AB$7721),SUMIF([1]ข้อมูลทั้งหมด!$B$2:$B$7721,D283,[1]ข้อมูลทั้งหมด!$AD$2:$AD$7721)))</f>
        <v>#VALUE!</v>
      </c>
      <c r="P283" s="8" t="e">
        <f>IF(SUM(SUMIF([1]ข้อมูลทั้งหมด!$B$2:$B$7721,D283,[1]ข้อมูลทั้งหมด!$AE$2:$AE$7721),SUMIF([1]ข้อมูลทั้งหมด!$B$2:$B$7721,D283,[1]ข้อมูลทั้งหมด!$AG$2:$AG$7721))=0,"-",SUM(SUMIF([1]ข้อมูลทั้งหมด!$B$2:$B$7721,D283,[1]ข้อมูลทั้งหมด!$AE$2:$AE$7721),SUMIF([1]ข้อมูลทั้งหมด!$B$2:$B$7721,D283,[1]ข้อมูลทั้งหมด!$AG$2:$AG$7721)))</f>
        <v>#VALUE!</v>
      </c>
      <c r="Q283" s="13" t="e">
        <f>IF(SUM(SUMIF([1]ข้อมูลทั้งหมด!$B$2:$B$7721,D283,[1]ข้อมูลทั้งหมด!$AF$2:$AF$7721),SUMIF([1]ข้อมูลทั้งหมด!$B$2:$B$7721,D283,[1]ข้อมูลทั้งหมด!$AH$2:$AH$7721))=0,"-",SUM(SUMIF([1]ข้อมูลทั้งหมด!$B$2:$B$7721,D283,[1]ข้อมูลทั้งหมด!$AF$2:$AF$7721),SUMIF([1]ข้อมูลทั้งหมด!$B$2:$B$7721,D283,[1]ข้อมูลทั้งหมด!$AH$2:$AH$7721)))</f>
        <v>#VALUE!</v>
      </c>
      <c r="R283" s="12" t="e">
        <f>IF(SUM(SUMIF([1]ข้อมูลทั้งหมด!$B$2:$B$7721,D283,[1]ข้อมูลทั้งหมด!$BU$2:$BU$7721),SUMIF([1]ข้อมูลทั้งหมด!$B$2:$B$7721,D283,[1]ข้อมูลทั้งหมด!$BV$2:$BV$7721))=0,"-",SUM(SUMIF([1]ข้อมูลทั้งหมด!$B$2:$B$7721,D283,[1]ข้อมูลทั้งหมด!$BU$2:$BU$7721),SUMIF([1]ข้อมูลทั้งหมด!$B$2:$B$7721,D283,[1]ข้อมูลทั้งหมด!$BV$2:$BV$7721)))</f>
        <v>#VALUE!</v>
      </c>
      <c r="S283" s="14" t="e">
        <f>IF(SUMIF([1]ข้อมูลทั้งหมด!$B$2:$B$7721,D283,[1]ข้อมูลทั้งหมด!$BX$2:$BX$7721)=0,"-",SUMIF([1]ข้อมูลทั้งหมด!$B$2:$B$7721,D283,[1]ข้อมูลทั้งหมด!$BX$2:$BX$7721))</f>
        <v>#VALUE!</v>
      </c>
      <c r="T283" s="8" t="e">
        <f>IF(SUMIF([1]ข้อมูลทั้งหมด!$B$2:$B$7721,D283,[1]ข้อมูลทั้งหมด!$CV$2:$CV$7721)=0,"-",SUMIF([1]ข้อมูลทั้งหมด!$B$2:$B$7721,D283,[1]ข้อมูลทั้งหมด!$CV$2:$CV$7721))</f>
        <v>#VALUE!</v>
      </c>
      <c r="U283" s="13" t="e">
        <f>IF(SUMIF([1]ข้อมูลทั้งหมด!$B$2:$B$7721,D283,[1]ข้อมูลทั้งหมด!$CW$2:$CW$7721)=0,"-",SUMIF([1]ข้อมูลทั้งหมด!$B$2:$B$7721,D283,[1]ข้อมูลทั้งหมด!$CW$2:$CW$7721))</f>
        <v>#VALUE!</v>
      </c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389"/>
      <c r="AM283" s="20"/>
      <c r="AN283" s="21"/>
      <c r="AO283" s="393"/>
      <c r="AP283" s="22"/>
      <c r="AQ283" s="22"/>
      <c r="AR283" s="22"/>
      <c r="AS283" s="394"/>
    </row>
    <row r="284" spans="1:45" s="60" customFormat="1" ht="21" hidden="1" x14ac:dyDescent="0.35">
      <c r="A284" s="524">
        <v>270</v>
      </c>
      <c r="B284" s="9">
        <v>238</v>
      </c>
      <c r="C284" s="10" t="s">
        <v>546</v>
      </c>
      <c r="D284" s="395" t="s">
        <v>546</v>
      </c>
      <c r="E284" s="8" t="e">
        <f>COUNTIFS([1]ข้อมูลทั้งหมด!$B$2:$B$7721,D284,[1]ข้อมูลทั้งหมด!$P$2:$P$7721,1)</f>
        <v>#VALUE!</v>
      </c>
      <c r="F284" s="8" t="e">
        <f>COUNTIFS([1]ข้อมูลทั้งหมด!$B$2:$B$7721,D284,[1]ข้อมูลทั้งหมด!$S$2:$S$7721,1)</f>
        <v>#VALUE!</v>
      </c>
      <c r="G284" s="8" t="e">
        <f>COUNTIFS([1]ข้อมูลทั้งหมด!$B$2:$B$7721,D284,[1]ข้อมูลทั้งหมด!$V$2:$V$7721,1)</f>
        <v>#VALUE!</v>
      </c>
      <c r="H284" s="11" t="e">
        <f t="shared" si="5"/>
        <v>#VALUE!</v>
      </c>
      <c r="I284" s="8" t="e">
        <f>SUMIFS([1]ข้อมูลทั้งหมด!$O$2:$O$7721,[1]ข้อมูลทั้งหมด!$B$2:$B$7721,D284)</f>
        <v>#VALUE!</v>
      </c>
      <c r="J284" s="8" t="e">
        <f>SUMIF([1]ข้อมูลทั้งหมด!$B$2:$B$7721,D284,[1]ข้อมูลทั้งหมด!$AN$2:$AN$7721)+(((((SUMIF([1]ข้อมูลทั้งหมด!$B$2:$B$7721,D284,[1]ข้อมูลทั้งหมด!$AO$2:$AO$7721)+((SUMIF([1]ข้อมูลทั้งหมด!$B$2:$B$7721,D284,[1]ข้อมูลทั้งหมด!$AP$2:$AP$7721)-MOD(SUMIF([1]ข้อมูลทั้งหมด!$B$2:$B$7721,D284,[1]ข้อมูลทั้งหมด!$AP$2:$AP$7721),100))/100)-K284)/4))))</f>
        <v>#VALUE!</v>
      </c>
      <c r="K284" s="8" t="e">
        <f>MOD(SUMIF([1]ข้อมูลทั้งหมด!$B$2:$B$7721,D284,[1]ข้อมูลทั้งหมด!$AO$2:$AO$7721)+((SUMIF([1]ข้อมูลทั้งหมด!$B$2:$B$7721,D284,[1]ข้อมูลทั้งหมด!$AP$2:$AP$7721)-MOD(SUMIF([1]ข้อมูลทั้งหมด!$B$2:$B$7721,D284,[1]ข้อมูลทั้งหมด!$AP$2:$AP$7721),100))/100),4)</f>
        <v>#VALUE!</v>
      </c>
      <c r="L284" s="8" t="e">
        <f>MOD(SUMIF([1]ข้อมูลทั้งหมด!$B$2:$B$7721,D284,[1]ข้อมูลทั้งหมด!$AP$2:$AP$7721),100)</f>
        <v>#VALUE!</v>
      </c>
      <c r="M284" s="12" t="e">
        <f>IF(SUM(SUMIF([1]ข้อมูลทั้งหมด!$B$2:$B$7721,D284,[1]ข้อมูลทั้งหมด!$BU$2:$BU$7721))=0,"-",SUM(SUMIF([1]ข้อมูลทั้งหมด!$B$2:$B$7721,D284,[1]ข้อมูลทั้งหมด!$BU$2:$BU$7721)))</f>
        <v>#VALUE!</v>
      </c>
      <c r="N284" s="8" t="e">
        <f>IF(SUM(SUMIF([1]ข้อมูลทั้งหมด!$B$2:$B$7721,D284,[1]ข้อมูลทั้งหมด!$AA$2:$AA$7721),SUMIF([1]ข้อมูลทั้งหมด!$B$2:$B$7721,D284,[1]ข้อมูลทั้งหมด!$AC$2:$AC$7721))=0,"-",SUM(SUMIF([1]ข้อมูลทั้งหมด!$B$2:$B$7721,D284,[1]ข้อมูลทั้งหมด!$AA$2:$AA$7721),SUMIF([1]ข้อมูลทั้งหมด!$B$2:$B$7721,D284,[1]ข้อมูลทั้งหมด!$AC$2:$AC$7721)))</f>
        <v>#VALUE!</v>
      </c>
      <c r="O284" s="13" t="e">
        <f>IF(SUM(SUMIF([1]ข้อมูลทั้งหมด!$B$2:$B$7721,D284,[1]ข้อมูลทั้งหมด!$AB$2:$AB$7721),SUMIF([1]ข้อมูลทั้งหมด!$B$2:$B$7721,D284,[1]ข้อมูลทั้งหมด!$AD$2:$AD$7721))=0,"-",SUM(SUMIF([1]ข้อมูลทั้งหมด!$B$2:$B$7721,D284,[1]ข้อมูลทั้งหมด!$AB$2:$AB$7721),SUMIF([1]ข้อมูลทั้งหมด!$B$2:$B$7721,D284,[1]ข้อมูลทั้งหมด!$AD$2:$AD$7721)))</f>
        <v>#VALUE!</v>
      </c>
      <c r="P284" s="8" t="e">
        <f>IF(SUM(SUMIF([1]ข้อมูลทั้งหมด!$B$2:$B$7721,D284,[1]ข้อมูลทั้งหมด!$AE$2:$AE$7721),SUMIF([1]ข้อมูลทั้งหมด!$B$2:$B$7721,D284,[1]ข้อมูลทั้งหมด!$AG$2:$AG$7721))=0,"-",SUM(SUMIF([1]ข้อมูลทั้งหมด!$B$2:$B$7721,D284,[1]ข้อมูลทั้งหมด!$AE$2:$AE$7721),SUMIF([1]ข้อมูลทั้งหมด!$B$2:$B$7721,D284,[1]ข้อมูลทั้งหมด!$AG$2:$AG$7721)))</f>
        <v>#VALUE!</v>
      </c>
      <c r="Q284" s="13" t="e">
        <f>IF(SUM(SUMIF([1]ข้อมูลทั้งหมด!$B$2:$B$7721,D284,[1]ข้อมูลทั้งหมด!$AF$2:$AF$7721),SUMIF([1]ข้อมูลทั้งหมด!$B$2:$B$7721,D284,[1]ข้อมูลทั้งหมด!$AH$2:$AH$7721))=0,"-",SUM(SUMIF([1]ข้อมูลทั้งหมด!$B$2:$B$7721,D284,[1]ข้อมูลทั้งหมด!$AF$2:$AF$7721),SUMIF([1]ข้อมูลทั้งหมด!$B$2:$B$7721,D284,[1]ข้อมูลทั้งหมด!$AH$2:$AH$7721)))</f>
        <v>#VALUE!</v>
      </c>
      <c r="R284" s="12" t="e">
        <f>IF(SUM(SUMIF([1]ข้อมูลทั้งหมด!$B$2:$B$7721,D284,[1]ข้อมูลทั้งหมด!$BU$2:$BU$7721),SUMIF([1]ข้อมูลทั้งหมด!$B$2:$B$7721,D284,[1]ข้อมูลทั้งหมด!$BV$2:$BV$7721))=0,"-",SUM(SUMIF([1]ข้อมูลทั้งหมด!$B$2:$B$7721,D284,[1]ข้อมูลทั้งหมด!$BU$2:$BU$7721),SUMIF([1]ข้อมูลทั้งหมด!$B$2:$B$7721,D284,[1]ข้อมูลทั้งหมด!$BV$2:$BV$7721)))</f>
        <v>#VALUE!</v>
      </c>
      <c r="S284" s="14" t="e">
        <f>IF(SUMIF([1]ข้อมูลทั้งหมด!$B$2:$B$7721,D284,[1]ข้อมูลทั้งหมด!$BX$2:$BX$7721)=0,"-",SUMIF([1]ข้อมูลทั้งหมด!$B$2:$B$7721,D284,[1]ข้อมูลทั้งหมด!$BX$2:$BX$7721))</f>
        <v>#VALUE!</v>
      </c>
      <c r="T284" s="8" t="e">
        <f>IF(SUMIF([1]ข้อมูลทั้งหมด!$B$2:$B$7721,D284,[1]ข้อมูลทั้งหมด!$CV$2:$CV$7721)=0,"-",SUMIF([1]ข้อมูลทั้งหมด!$B$2:$B$7721,D284,[1]ข้อมูลทั้งหมด!$CV$2:$CV$7721))</f>
        <v>#VALUE!</v>
      </c>
      <c r="U284" s="13" t="e">
        <f>IF(SUMIF([1]ข้อมูลทั้งหมด!$B$2:$B$7721,D284,[1]ข้อมูลทั้งหมด!$CW$2:$CW$7721)=0,"-",SUMIF([1]ข้อมูลทั้งหมด!$B$2:$B$7721,D284,[1]ข้อมูลทั้งหมด!$CW$2:$CW$7721))</f>
        <v>#VALUE!</v>
      </c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389"/>
      <c r="AM284" s="20"/>
      <c r="AN284" s="21"/>
      <c r="AO284" s="393"/>
      <c r="AP284" s="22"/>
      <c r="AQ284" s="22"/>
      <c r="AR284" s="22"/>
      <c r="AS284" s="394"/>
    </row>
    <row r="285" spans="1:45" s="60" customFormat="1" ht="21" hidden="1" x14ac:dyDescent="0.35">
      <c r="A285" s="524">
        <v>271</v>
      </c>
      <c r="B285" s="9">
        <v>239</v>
      </c>
      <c r="C285" s="10" t="s">
        <v>547</v>
      </c>
      <c r="D285" s="395" t="s">
        <v>547</v>
      </c>
      <c r="E285" s="8" t="e">
        <f>COUNTIFS([1]ข้อมูลทั้งหมด!$B$2:$B$7721,D285,[1]ข้อมูลทั้งหมด!$P$2:$P$7721,1)</f>
        <v>#VALUE!</v>
      </c>
      <c r="F285" s="8" t="e">
        <f>COUNTIFS([1]ข้อมูลทั้งหมด!$B$2:$B$7721,D285,[1]ข้อมูลทั้งหมด!$S$2:$S$7721,1)</f>
        <v>#VALUE!</v>
      </c>
      <c r="G285" s="8" t="e">
        <f>COUNTIFS([1]ข้อมูลทั้งหมด!$B$2:$B$7721,D285,[1]ข้อมูลทั้งหมด!$V$2:$V$7721,1)</f>
        <v>#VALUE!</v>
      </c>
      <c r="H285" s="11" t="e">
        <f t="shared" si="5"/>
        <v>#VALUE!</v>
      </c>
      <c r="I285" s="8" t="e">
        <f>SUMIFS([1]ข้อมูลทั้งหมด!$O$2:$O$7721,[1]ข้อมูลทั้งหมด!$B$2:$B$7721,D285)</f>
        <v>#VALUE!</v>
      </c>
      <c r="J285" s="8" t="e">
        <f>SUMIF([1]ข้อมูลทั้งหมด!$B$2:$B$7721,D285,[1]ข้อมูลทั้งหมด!$AN$2:$AN$7721)+(((((SUMIF([1]ข้อมูลทั้งหมด!$B$2:$B$7721,D285,[1]ข้อมูลทั้งหมด!$AO$2:$AO$7721)+((SUMIF([1]ข้อมูลทั้งหมด!$B$2:$B$7721,D285,[1]ข้อมูลทั้งหมด!$AP$2:$AP$7721)-MOD(SUMIF([1]ข้อมูลทั้งหมด!$B$2:$B$7721,D285,[1]ข้อมูลทั้งหมด!$AP$2:$AP$7721),100))/100)-K285)/4))))</f>
        <v>#VALUE!</v>
      </c>
      <c r="K285" s="8" t="e">
        <f>MOD(SUMIF([1]ข้อมูลทั้งหมด!$B$2:$B$7721,D285,[1]ข้อมูลทั้งหมด!$AO$2:$AO$7721)+((SUMIF([1]ข้อมูลทั้งหมด!$B$2:$B$7721,D285,[1]ข้อมูลทั้งหมด!$AP$2:$AP$7721)-MOD(SUMIF([1]ข้อมูลทั้งหมด!$B$2:$B$7721,D285,[1]ข้อมูลทั้งหมด!$AP$2:$AP$7721),100))/100),4)</f>
        <v>#VALUE!</v>
      </c>
      <c r="L285" s="8" t="e">
        <f>MOD(SUMIF([1]ข้อมูลทั้งหมด!$B$2:$B$7721,D285,[1]ข้อมูลทั้งหมด!$AP$2:$AP$7721),100)</f>
        <v>#VALUE!</v>
      </c>
      <c r="M285" s="12" t="e">
        <f>IF(SUM(SUMIF([1]ข้อมูลทั้งหมด!$B$2:$B$7721,D285,[1]ข้อมูลทั้งหมด!$BU$2:$BU$7721))=0,"-",SUM(SUMIF([1]ข้อมูลทั้งหมด!$B$2:$B$7721,D285,[1]ข้อมูลทั้งหมด!$BU$2:$BU$7721)))</f>
        <v>#VALUE!</v>
      </c>
      <c r="N285" s="8" t="e">
        <f>IF(SUM(SUMIF([1]ข้อมูลทั้งหมด!$B$2:$B$7721,D285,[1]ข้อมูลทั้งหมด!$AA$2:$AA$7721),SUMIF([1]ข้อมูลทั้งหมด!$B$2:$B$7721,D285,[1]ข้อมูลทั้งหมด!$AC$2:$AC$7721))=0,"-",SUM(SUMIF([1]ข้อมูลทั้งหมด!$B$2:$B$7721,D285,[1]ข้อมูลทั้งหมด!$AA$2:$AA$7721),SUMIF([1]ข้อมูลทั้งหมด!$B$2:$B$7721,D285,[1]ข้อมูลทั้งหมด!$AC$2:$AC$7721)))</f>
        <v>#VALUE!</v>
      </c>
      <c r="O285" s="13" t="e">
        <f>IF(SUM(SUMIF([1]ข้อมูลทั้งหมด!$B$2:$B$7721,D285,[1]ข้อมูลทั้งหมด!$AB$2:$AB$7721),SUMIF([1]ข้อมูลทั้งหมด!$B$2:$B$7721,D285,[1]ข้อมูลทั้งหมด!$AD$2:$AD$7721))=0,"-",SUM(SUMIF([1]ข้อมูลทั้งหมด!$B$2:$B$7721,D285,[1]ข้อมูลทั้งหมด!$AB$2:$AB$7721),SUMIF([1]ข้อมูลทั้งหมด!$B$2:$B$7721,D285,[1]ข้อมูลทั้งหมด!$AD$2:$AD$7721)))</f>
        <v>#VALUE!</v>
      </c>
      <c r="P285" s="8" t="e">
        <f>IF(SUM(SUMIF([1]ข้อมูลทั้งหมด!$B$2:$B$7721,D285,[1]ข้อมูลทั้งหมด!$AE$2:$AE$7721),SUMIF([1]ข้อมูลทั้งหมด!$B$2:$B$7721,D285,[1]ข้อมูลทั้งหมด!$AG$2:$AG$7721))=0,"-",SUM(SUMIF([1]ข้อมูลทั้งหมด!$B$2:$B$7721,D285,[1]ข้อมูลทั้งหมด!$AE$2:$AE$7721),SUMIF([1]ข้อมูลทั้งหมด!$B$2:$B$7721,D285,[1]ข้อมูลทั้งหมด!$AG$2:$AG$7721)))</f>
        <v>#VALUE!</v>
      </c>
      <c r="Q285" s="13" t="e">
        <f>IF(SUM(SUMIF([1]ข้อมูลทั้งหมด!$B$2:$B$7721,D285,[1]ข้อมูลทั้งหมด!$AF$2:$AF$7721),SUMIF([1]ข้อมูลทั้งหมด!$B$2:$B$7721,D285,[1]ข้อมูลทั้งหมด!$AH$2:$AH$7721))=0,"-",SUM(SUMIF([1]ข้อมูลทั้งหมด!$B$2:$B$7721,D285,[1]ข้อมูลทั้งหมด!$AF$2:$AF$7721),SUMIF([1]ข้อมูลทั้งหมด!$B$2:$B$7721,D285,[1]ข้อมูลทั้งหมด!$AH$2:$AH$7721)))</f>
        <v>#VALUE!</v>
      </c>
      <c r="R285" s="12" t="e">
        <f>IF(SUM(SUMIF([1]ข้อมูลทั้งหมด!$B$2:$B$7721,D285,[1]ข้อมูลทั้งหมด!$BU$2:$BU$7721),SUMIF([1]ข้อมูลทั้งหมด!$B$2:$B$7721,D285,[1]ข้อมูลทั้งหมด!$BV$2:$BV$7721))=0,"-",SUM(SUMIF([1]ข้อมูลทั้งหมด!$B$2:$B$7721,D285,[1]ข้อมูลทั้งหมด!$BU$2:$BU$7721),SUMIF([1]ข้อมูลทั้งหมด!$B$2:$B$7721,D285,[1]ข้อมูลทั้งหมด!$BV$2:$BV$7721)))</f>
        <v>#VALUE!</v>
      </c>
      <c r="S285" s="14" t="e">
        <f>IF(SUMIF([1]ข้อมูลทั้งหมด!$B$2:$B$7721,D285,[1]ข้อมูลทั้งหมด!$BX$2:$BX$7721)=0,"-",SUMIF([1]ข้อมูลทั้งหมด!$B$2:$B$7721,D285,[1]ข้อมูลทั้งหมด!$BX$2:$BX$7721))</f>
        <v>#VALUE!</v>
      </c>
      <c r="T285" s="8" t="e">
        <f>IF(SUMIF([1]ข้อมูลทั้งหมด!$B$2:$B$7721,D285,[1]ข้อมูลทั้งหมด!$CV$2:$CV$7721)=0,"-",SUMIF([1]ข้อมูลทั้งหมด!$B$2:$B$7721,D285,[1]ข้อมูลทั้งหมด!$CV$2:$CV$7721))</f>
        <v>#VALUE!</v>
      </c>
      <c r="U285" s="13" t="e">
        <f>IF(SUMIF([1]ข้อมูลทั้งหมด!$B$2:$B$7721,D285,[1]ข้อมูลทั้งหมด!$CW$2:$CW$7721)=0,"-",SUMIF([1]ข้อมูลทั้งหมด!$B$2:$B$7721,D285,[1]ข้อมูลทั้งหมด!$CW$2:$CW$7721))</f>
        <v>#VALUE!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389"/>
      <c r="AM285" s="20"/>
      <c r="AN285" s="21"/>
      <c r="AO285" s="393"/>
      <c r="AP285" s="22"/>
      <c r="AQ285" s="22"/>
      <c r="AR285" s="22"/>
      <c r="AS285" s="394"/>
    </row>
    <row r="286" spans="1:45" s="60" customFormat="1" ht="21" hidden="1" x14ac:dyDescent="0.35">
      <c r="A286" s="524">
        <v>272</v>
      </c>
      <c r="B286" s="9">
        <v>240</v>
      </c>
      <c r="C286" s="10" t="s">
        <v>548</v>
      </c>
      <c r="D286" s="395" t="s">
        <v>548</v>
      </c>
      <c r="E286" s="8" t="e">
        <f>COUNTIFS([1]ข้อมูลทั้งหมด!$B$2:$B$7721,D286,[1]ข้อมูลทั้งหมด!$P$2:$P$7721,1)</f>
        <v>#VALUE!</v>
      </c>
      <c r="F286" s="8" t="e">
        <f>COUNTIFS([1]ข้อมูลทั้งหมด!$B$2:$B$7721,D286,[1]ข้อมูลทั้งหมด!$S$2:$S$7721,1)</f>
        <v>#VALUE!</v>
      </c>
      <c r="G286" s="8" t="e">
        <f>COUNTIFS([1]ข้อมูลทั้งหมด!$B$2:$B$7721,D286,[1]ข้อมูลทั้งหมด!$V$2:$V$7721,1)</f>
        <v>#VALUE!</v>
      </c>
      <c r="H286" s="11" t="e">
        <f t="shared" si="5"/>
        <v>#VALUE!</v>
      </c>
      <c r="I286" s="8" t="e">
        <f>SUMIFS([1]ข้อมูลทั้งหมด!$O$2:$O$7721,[1]ข้อมูลทั้งหมด!$B$2:$B$7721,D286)</f>
        <v>#VALUE!</v>
      </c>
      <c r="J286" s="8" t="e">
        <f>SUMIF([1]ข้อมูลทั้งหมด!$B$2:$B$7721,D286,[1]ข้อมูลทั้งหมด!$AN$2:$AN$7721)+(((((SUMIF([1]ข้อมูลทั้งหมด!$B$2:$B$7721,D286,[1]ข้อมูลทั้งหมด!$AO$2:$AO$7721)+((SUMIF([1]ข้อมูลทั้งหมด!$B$2:$B$7721,D286,[1]ข้อมูลทั้งหมด!$AP$2:$AP$7721)-MOD(SUMIF([1]ข้อมูลทั้งหมด!$B$2:$B$7721,D286,[1]ข้อมูลทั้งหมด!$AP$2:$AP$7721),100))/100)-K286)/4))))</f>
        <v>#VALUE!</v>
      </c>
      <c r="K286" s="8" t="e">
        <f>MOD(SUMIF([1]ข้อมูลทั้งหมด!$B$2:$B$7721,D286,[1]ข้อมูลทั้งหมด!$AO$2:$AO$7721)+((SUMIF([1]ข้อมูลทั้งหมด!$B$2:$B$7721,D286,[1]ข้อมูลทั้งหมด!$AP$2:$AP$7721)-MOD(SUMIF([1]ข้อมูลทั้งหมด!$B$2:$B$7721,D286,[1]ข้อมูลทั้งหมด!$AP$2:$AP$7721),100))/100),4)</f>
        <v>#VALUE!</v>
      </c>
      <c r="L286" s="8" t="e">
        <f>MOD(SUMIF([1]ข้อมูลทั้งหมด!$B$2:$B$7721,D286,[1]ข้อมูลทั้งหมด!$AP$2:$AP$7721),100)</f>
        <v>#VALUE!</v>
      </c>
      <c r="M286" s="12" t="e">
        <f>IF(SUM(SUMIF([1]ข้อมูลทั้งหมด!$B$2:$B$7721,D286,[1]ข้อมูลทั้งหมด!$BU$2:$BU$7721))=0,"-",SUM(SUMIF([1]ข้อมูลทั้งหมด!$B$2:$B$7721,D286,[1]ข้อมูลทั้งหมด!$BU$2:$BU$7721)))</f>
        <v>#VALUE!</v>
      </c>
      <c r="N286" s="8" t="e">
        <f>IF(SUM(SUMIF([1]ข้อมูลทั้งหมด!$B$2:$B$7721,D286,[1]ข้อมูลทั้งหมด!$AA$2:$AA$7721),SUMIF([1]ข้อมูลทั้งหมด!$B$2:$B$7721,D286,[1]ข้อมูลทั้งหมด!$AC$2:$AC$7721))=0,"-",SUM(SUMIF([1]ข้อมูลทั้งหมด!$B$2:$B$7721,D286,[1]ข้อมูลทั้งหมด!$AA$2:$AA$7721),SUMIF([1]ข้อมูลทั้งหมด!$B$2:$B$7721,D286,[1]ข้อมูลทั้งหมด!$AC$2:$AC$7721)))</f>
        <v>#VALUE!</v>
      </c>
      <c r="O286" s="13" t="e">
        <f>IF(SUM(SUMIF([1]ข้อมูลทั้งหมด!$B$2:$B$7721,D286,[1]ข้อมูลทั้งหมด!$AB$2:$AB$7721),SUMIF([1]ข้อมูลทั้งหมด!$B$2:$B$7721,D286,[1]ข้อมูลทั้งหมด!$AD$2:$AD$7721))=0,"-",SUM(SUMIF([1]ข้อมูลทั้งหมด!$B$2:$B$7721,D286,[1]ข้อมูลทั้งหมด!$AB$2:$AB$7721),SUMIF([1]ข้อมูลทั้งหมด!$B$2:$B$7721,D286,[1]ข้อมูลทั้งหมด!$AD$2:$AD$7721)))</f>
        <v>#VALUE!</v>
      </c>
      <c r="P286" s="8" t="e">
        <f>IF(SUM(SUMIF([1]ข้อมูลทั้งหมด!$B$2:$B$7721,D286,[1]ข้อมูลทั้งหมด!$AE$2:$AE$7721),SUMIF([1]ข้อมูลทั้งหมด!$B$2:$B$7721,D286,[1]ข้อมูลทั้งหมด!$AG$2:$AG$7721))=0,"-",SUM(SUMIF([1]ข้อมูลทั้งหมด!$B$2:$B$7721,D286,[1]ข้อมูลทั้งหมด!$AE$2:$AE$7721),SUMIF([1]ข้อมูลทั้งหมด!$B$2:$B$7721,D286,[1]ข้อมูลทั้งหมด!$AG$2:$AG$7721)))</f>
        <v>#VALUE!</v>
      </c>
      <c r="Q286" s="13" t="e">
        <f>IF(SUM(SUMIF([1]ข้อมูลทั้งหมด!$B$2:$B$7721,D286,[1]ข้อมูลทั้งหมด!$AF$2:$AF$7721),SUMIF([1]ข้อมูลทั้งหมด!$B$2:$B$7721,D286,[1]ข้อมูลทั้งหมด!$AH$2:$AH$7721))=0,"-",SUM(SUMIF([1]ข้อมูลทั้งหมด!$B$2:$B$7721,D286,[1]ข้อมูลทั้งหมด!$AF$2:$AF$7721),SUMIF([1]ข้อมูลทั้งหมด!$B$2:$B$7721,D286,[1]ข้อมูลทั้งหมด!$AH$2:$AH$7721)))</f>
        <v>#VALUE!</v>
      </c>
      <c r="R286" s="12" t="e">
        <f>IF(SUM(SUMIF([1]ข้อมูลทั้งหมด!$B$2:$B$7721,D286,[1]ข้อมูลทั้งหมด!$BU$2:$BU$7721),SUMIF([1]ข้อมูลทั้งหมด!$B$2:$B$7721,D286,[1]ข้อมูลทั้งหมด!$BV$2:$BV$7721))=0,"-",SUM(SUMIF([1]ข้อมูลทั้งหมด!$B$2:$B$7721,D286,[1]ข้อมูลทั้งหมด!$BU$2:$BU$7721),SUMIF([1]ข้อมูลทั้งหมด!$B$2:$B$7721,D286,[1]ข้อมูลทั้งหมด!$BV$2:$BV$7721)))</f>
        <v>#VALUE!</v>
      </c>
      <c r="S286" s="14" t="e">
        <f>IF(SUMIF([1]ข้อมูลทั้งหมด!$B$2:$B$7721,D286,[1]ข้อมูลทั้งหมด!$BX$2:$BX$7721)=0,"-",SUMIF([1]ข้อมูลทั้งหมด!$B$2:$B$7721,D286,[1]ข้อมูลทั้งหมด!$BX$2:$BX$7721))</f>
        <v>#VALUE!</v>
      </c>
      <c r="T286" s="8" t="e">
        <f>IF(SUMIF([1]ข้อมูลทั้งหมด!$B$2:$B$7721,D286,[1]ข้อมูลทั้งหมด!$CV$2:$CV$7721)=0,"-",SUMIF([1]ข้อมูลทั้งหมด!$B$2:$B$7721,D286,[1]ข้อมูลทั้งหมด!$CV$2:$CV$7721))</f>
        <v>#VALUE!</v>
      </c>
      <c r="U286" s="13" t="e">
        <f>IF(SUMIF([1]ข้อมูลทั้งหมด!$B$2:$B$7721,D286,[1]ข้อมูลทั้งหมด!$CW$2:$CW$7721)=0,"-",SUMIF([1]ข้อมูลทั้งหมด!$B$2:$B$7721,D286,[1]ข้อมูลทั้งหมด!$CW$2:$CW$7721))</f>
        <v>#VALUE!</v>
      </c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389"/>
      <c r="AM286" s="20"/>
      <c r="AN286" s="21"/>
      <c r="AO286" s="393"/>
      <c r="AP286" s="22"/>
      <c r="AQ286" s="22"/>
      <c r="AR286" s="22"/>
      <c r="AS286" s="394"/>
    </row>
    <row r="287" spans="1:45" s="60" customFormat="1" ht="21" hidden="1" x14ac:dyDescent="0.35">
      <c r="A287" s="524">
        <v>274</v>
      </c>
      <c r="B287" s="9">
        <v>244</v>
      </c>
      <c r="C287" s="10" t="s">
        <v>551</v>
      </c>
      <c r="D287" s="395" t="s">
        <v>551</v>
      </c>
      <c r="E287" s="8" t="e">
        <f>COUNTIFS([1]ข้อมูลทั้งหมด!$B$2:$B$7721,D287,[1]ข้อมูลทั้งหมด!$P$2:$P$7721,1)</f>
        <v>#VALUE!</v>
      </c>
      <c r="F287" s="8" t="e">
        <f>COUNTIFS([1]ข้อมูลทั้งหมด!$B$2:$B$7721,D287,[1]ข้อมูลทั้งหมด!$S$2:$S$7721,1)</f>
        <v>#VALUE!</v>
      </c>
      <c r="G287" s="8" t="e">
        <f>COUNTIFS([1]ข้อมูลทั้งหมด!$B$2:$B$7721,D287,[1]ข้อมูลทั้งหมด!$V$2:$V$7721,1)</f>
        <v>#VALUE!</v>
      </c>
      <c r="H287" s="11" t="e">
        <f t="shared" si="5"/>
        <v>#VALUE!</v>
      </c>
      <c r="I287" s="8" t="e">
        <f>SUMIFS([1]ข้อมูลทั้งหมด!$O$2:$O$7721,[1]ข้อมูลทั้งหมด!$B$2:$B$7721,D287)</f>
        <v>#VALUE!</v>
      </c>
      <c r="J287" s="8" t="e">
        <f>SUMIF([1]ข้อมูลทั้งหมด!$B$2:$B$7721,D287,[1]ข้อมูลทั้งหมด!$AN$2:$AN$7721)+(((((SUMIF([1]ข้อมูลทั้งหมด!$B$2:$B$7721,D287,[1]ข้อมูลทั้งหมด!$AO$2:$AO$7721)+((SUMIF([1]ข้อมูลทั้งหมด!$B$2:$B$7721,D287,[1]ข้อมูลทั้งหมด!$AP$2:$AP$7721)-MOD(SUMIF([1]ข้อมูลทั้งหมด!$B$2:$B$7721,D287,[1]ข้อมูลทั้งหมด!$AP$2:$AP$7721),100))/100)-K287)/4))))</f>
        <v>#VALUE!</v>
      </c>
      <c r="K287" s="8" t="e">
        <f>MOD(SUMIF([1]ข้อมูลทั้งหมด!$B$2:$B$7721,D287,[1]ข้อมูลทั้งหมด!$AO$2:$AO$7721)+((SUMIF([1]ข้อมูลทั้งหมด!$B$2:$B$7721,D287,[1]ข้อมูลทั้งหมด!$AP$2:$AP$7721)-MOD(SUMIF([1]ข้อมูลทั้งหมด!$B$2:$B$7721,D287,[1]ข้อมูลทั้งหมด!$AP$2:$AP$7721),100))/100),4)</f>
        <v>#VALUE!</v>
      </c>
      <c r="L287" s="8" t="e">
        <f>MOD(SUMIF([1]ข้อมูลทั้งหมด!$B$2:$B$7721,D287,[1]ข้อมูลทั้งหมด!$AP$2:$AP$7721),100)</f>
        <v>#VALUE!</v>
      </c>
      <c r="M287" s="12" t="e">
        <f>IF(SUM(SUMIF([1]ข้อมูลทั้งหมด!$B$2:$B$7721,D287,[1]ข้อมูลทั้งหมด!$BU$2:$BU$7721))=0,"-",SUM(SUMIF([1]ข้อมูลทั้งหมด!$B$2:$B$7721,D287,[1]ข้อมูลทั้งหมด!$BU$2:$BU$7721)))</f>
        <v>#VALUE!</v>
      </c>
      <c r="N287" s="8" t="e">
        <f>IF(SUM(SUMIF([1]ข้อมูลทั้งหมด!$B$2:$B$7721,D287,[1]ข้อมูลทั้งหมด!$AA$2:$AA$7721),SUMIF([1]ข้อมูลทั้งหมด!$B$2:$B$7721,D287,[1]ข้อมูลทั้งหมด!$AC$2:$AC$7721))=0,"-",SUM(SUMIF([1]ข้อมูลทั้งหมด!$B$2:$B$7721,D287,[1]ข้อมูลทั้งหมด!$AA$2:$AA$7721),SUMIF([1]ข้อมูลทั้งหมด!$B$2:$B$7721,D287,[1]ข้อมูลทั้งหมด!$AC$2:$AC$7721)))</f>
        <v>#VALUE!</v>
      </c>
      <c r="O287" s="13" t="e">
        <f>IF(SUM(SUMIF([1]ข้อมูลทั้งหมด!$B$2:$B$7721,D287,[1]ข้อมูลทั้งหมด!$AB$2:$AB$7721),SUMIF([1]ข้อมูลทั้งหมด!$B$2:$B$7721,D287,[1]ข้อมูลทั้งหมด!$AD$2:$AD$7721))=0,"-",SUM(SUMIF([1]ข้อมูลทั้งหมด!$B$2:$B$7721,D287,[1]ข้อมูลทั้งหมด!$AB$2:$AB$7721),SUMIF([1]ข้อมูลทั้งหมด!$B$2:$B$7721,D287,[1]ข้อมูลทั้งหมด!$AD$2:$AD$7721)))</f>
        <v>#VALUE!</v>
      </c>
      <c r="P287" s="8" t="e">
        <f>IF(SUM(SUMIF([1]ข้อมูลทั้งหมด!$B$2:$B$7721,D287,[1]ข้อมูลทั้งหมด!$AE$2:$AE$7721),SUMIF([1]ข้อมูลทั้งหมด!$B$2:$B$7721,D287,[1]ข้อมูลทั้งหมด!$AG$2:$AG$7721))=0,"-",SUM(SUMIF([1]ข้อมูลทั้งหมด!$B$2:$B$7721,D287,[1]ข้อมูลทั้งหมด!$AE$2:$AE$7721),SUMIF([1]ข้อมูลทั้งหมด!$B$2:$B$7721,D287,[1]ข้อมูลทั้งหมด!$AG$2:$AG$7721)))</f>
        <v>#VALUE!</v>
      </c>
      <c r="Q287" s="13" t="e">
        <f>IF(SUM(SUMIF([1]ข้อมูลทั้งหมด!$B$2:$B$7721,D287,[1]ข้อมูลทั้งหมด!$AF$2:$AF$7721),SUMIF([1]ข้อมูลทั้งหมด!$B$2:$B$7721,D287,[1]ข้อมูลทั้งหมด!$AH$2:$AH$7721))=0,"-",SUM(SUMIF([1]ข้อมูลทั้งหมด!$B$2:$B$7721,D287,[1]ข้อมูลทั้งหมด!$AF$2:$AF$7721),SUMIF([1]ข้อมูลทั้งหมด!$B$2:$B$7721,D287,[1]ข้อมูลทั้งหมด!$AH$2:$AH$7721)))</f>
        <v>#VALUE!</v>
      </c>
      <c r="R287" s="12" t="e">
        <f>IF(SUM(SUMIF([1]ข้อมูลทั้งหมด!$B$2:$B$7721,D287,[1]ข้อมูลทั้งหมด!$BU$2:$BU$7721),SUMIF([1]ข้อมูลทั้งหมด!$B$2:$B$7721,D287,[1]ข้อมูลทั้งหมด!$BV$2:$BV$7721))=0,"-",SUM(SUMIF([1]ข้อมูลทั้งหมด!$B$2:$B$7721,D287,[1]ข้อมูลทั้งหมด!$BU$2:$BU$7721),SUMIF([1]ข้อมูลทั้งหมด!$B$2:$B$7721,D287,[1]ข้อมูลทั้งหมด!$BV$2:$BV$7721)))</f>
        <v>#VALUE!</v>
      </c>
      <c r="S287" s="14" t="e">
        <f>IF(SUMIF([1]ข้อมูลทั้งหมด!$B$2:$B$7721,D287,[1]ข้อมูลทั้งหมด!$BX$2:$BX$7721)=0,"-",SUMIF([1]ข้อมูลทั้งหมด!$B$2:$B$7721,D287,[1]ข้อมูลทั้งหมด!$BX$2:$BX$7721))</f>
        <v>#VALUE!</v>
      </c>
      <c r="T287" s="8" t="e">
        <f>IF(SUMIF([1]ข้อมูลทั้งหมด!$B$2:$B$7721,D287,[1]ข้อมูลทั้งหมด!$CV$2:$CV$7721)=0,"-",SUMIF([1]ข้อมูลทั้งหมด!$B$2:$B$7721,D287,[1]ข้อมูลทั้งหมด!$CV$2:$CV$7721))</f>
        <v>#VALUE!</v>
      </c>
      <c r="U287" s="13" t="e">
        <f>IF(SUMIF([1]ข้อมูลทั้งหมด!$B$2:$B$7721,D287,[1]ข้อมูลทั้งหมด!$CW$2:$CW$7721)=0,"-",SUMIF([1]ข้อมูลทั้งหมด!$B$2:$B$7721,D287,[1]ข้อมูลทั้งหมด!$CW$2:$CW$7721))</f>
        <v>#VALUE!</v>
      </c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389"/>
      <c r="AM287" s="20"/>
      <c r="AN287" s="21"/>
      <c r="AO287" s="393"/>
      <c r="AP287" s="22"/>
      <c r="AQ287" s="22"/>
      <c r="AR287" s="22"/>
      <c r="AS287" s="394"/>
    </row>
    <row r="288" spans="1:45" s="60" customFormat="1" ht="21" hidden="1" x14ac:dyDescent="0.35">
      <c r="A288" s="524">
        <v>275</v>
      </c>
      <c r="B288" s="9">
        <v>247</v>
      </c>
      <c r="C288" s="10" t="s">
        <v>552</v>
      </c>
      <c r="D288" s="395" t="s">
        <v>552</v>
      </c>
      <c r="E288" s="8" t="e">
        <f>COUNTIFS([1]ข้อมูลทั้งหมด!$B$2:$B$7721,D288,[1]ข้อมูลทั้งหมด!$P$2:$P$7721,1)</f>
        <v>#VALUE!</v>
      </c>
      <c r="F288" s="8" t="e">
        <f>COUNTIFS([1]ข้อมูลทั้งหมด!$B$2:$B$7721,D288,[1]ข้อมูลทั้งหมด!$S$2:$S$7721,1)</f>
        <v>#VALUE!</v>
      </c>
      <c r="G288" s="8" t="e">
        <f>COUNTIFS([1]ข้อมูลทั้งหมด!$B$2:$B$7721,D288,[1]ข้อมูลทั้งหมด!$V$2:$V$7721,1)</f>
        <v>#VALUE!</v>
      </c>
      <c r="H288" s="11" t="e">
        <f t="shared" si="5"/>
        <v>#VALUE!</v>
      </c>
      <c r="I288" s="8" t="e">
        <f>SUMIFS([1]ข้อมูลทั้งหมด!$O$2:$O$7721,[1]ข้อมูลทั้งหมด!$B$2:$B$7721,D288)</f>
        <v>#VALUE!</v>
      </c>
      <c r="J288" s="8" t="e">
        <f>SUMIF([1]ข้อมูลทั้งหมด!$B$2:$B$7721,D288,[1]ข้อมูลทั้งหมด!$AN$2:$AN$7721)+(((((SUMIF([1]ข้อมูลทั้งหมด!$B$2:$B$7721,D288,[1]ข้อมูลทั้งหมด!$AO$2:$AO$7721)+((SUMIF([1]ข้อมูลทั้งหมด!$B$2:$B$7721,D288,[1]ข้อมูลทั้งหมด!$AP$2:$AP$7721)-MOD(SUMIF([1]ข้อมูลทั้งหมด!$B$2:$B$7721,D288,[1]ข้อมูลทั้งหมด!$AP$2:$AP$7721),100))/100)-K288)/4))))</f>
        <v>#VALUE!</v>
      </c>
      <c r="K288" s="8" t="e">
        <f>MOD(SUMIF([1]ข้อมูลทั้งหมด!$B$2:$B$7721,D288,[1]ข้อมูลทั้งหมด!$AO$2:$AO$7721)+((SUMIF([1]ข้อมูลทั้งหมด!$B$2:$B$7721,D288,[1]ข้อมูลทั้งหมด!$AP$2:$AP$7721)-MOD(SUMIF([1]ข้อมูลทั้งหมด!$B$2:$B$7721,D288,[1]ข้อมูลทั้งหมด!$AP$2:$AP$7721),100))/100),4)</f>
        <v>#VALUE!</v>
      </c>
      <c r="L288" s="8" t="e">
        <f>MOD(SUMIF([1]ข้อมูลทั้งหมด!$B$2:$B$7721,D288,[1]ข้อมูลทั้งหมด!$AP$2:$AP$7721),100)</f>
        <v>#VALUE!</v>
      </c>
      <c r="M288" s="12" t="e">
        <f>IF(SUM(SUMIF([1]ข้อมูลทั้งหมด!$B$2:$B$7721,D288,[1]ข้อมูลทั้งหมด!$BU$2:$BU$7721))=0,"-",SUM(SUMIF([1]ข้อมูลทั้งหมด!$B$2:$B$7721,D288,[1]ข้อมูลทั้งหมด!$BU$2:$BU$7721)))</f>
        <v>#VALUE!</v>
      </c>
      <c r="N288" s="8" t="e">
        <f>IF(SUM(SUMIF([1]ข้อมูลทั้งหมด!$B$2:$B$7721,D288,[1]ข้อมูลทั้งหมด!$AA$2:$AA$7721),SUMIF([1]ข้อมูลทั้งหมด!$B$2:$B$7721,D288,[1]ข้อมูลทั้งหมด!$AC$2:$AC$7721))=0,"-",SUM(SUMIF([1]ข้อมูลทั้งหมด!$B$2:$B$7721,D288,[1]ข้อมูลทั้งหมด!$AA$2:$AA$7721),SUMIF([1]ข้อมูลทั้งหมด!$B$2:$B$7721,D288,[1]ข้อมูลทั้งหมด!$AC$2:$AC$7721)))</f>
        <v>#VALUE!</v>
      </c>
      <c r="O288" s="13" t="e">
        <f>IF(SUM(SUMIF([1]ข้อมูลทั้งหมด!$B$2:$B$7721,D288,[1]ข้อมูลทั้งหมด!$AB$2:$AB$7721),SUMIF([1]ข้อมูลทั้งหมด!$B$2:$B$7721,D288,[1]ข้อมูลทั้งหมด!$AD$2:$AD$7721))=0,"-",SUM(SUMIF([1]ข้อมูลทั้งหมด!$B$2:$B$7721,D288,[1]ข้อมูลทั้งหมด!$AB$2:$AB$7721),SUMIF([1]ข้อมูลทั้งหมด!$B$2:$B$7721,D288,[1]ข้อมูลทั้งหมด!$AD$2:$AD$7721)))</f>
        <v>#VALUE!</v>
      </c>
      <c r="P288" s="8" t="e">
        <f>IF(SUM(SUMIF([1]ข้อมูลทั้งหมด!$B$2:$B$7721,D288,[1]ข้อมูลทั้งหมด!$AE$2:$AE$7721),SUMIF([1]ข้อมูลทั้งหมด!$B$2:$B$7721,D288,[1]ข้อมูลทั้งหมด!$AG$2:$AG$7721))=0,"-",SUM(SUMIF([1]ข้อมูลทั้งหมด!$B$2:$B$7721,D288,[1]ข้อมูลทั้งหมด!$AE$2:$AE$7721),SUMIF([1]ข้อมูลทั้งหมด!$B$2:$B$7721,D288,[1]ข้อมูลทั้งหมด!$AG$2:$AG$7721)))</f>
        <v>#VALUE!</v>
      </c>
      <c r="Q288" s="13" t="e">
        <f>IF(SUM(SUMIF([1]ข้อมูลทั้งหมด!$B$2:$B$7721,D288,[1]ข้อมูลทั้งหมด!$AF$2:$AF$7721),SUMIF([1]ข้อมูลทั้งหมด!$B$2:$B$7721,D288,[1]ข้อมูลทั้งหมด!$AH$2:$AH$7721))=0,"-",SUM(SUMIF([1]ข้อมูลทั้งหมด!$B$2:$B$7721,D288,[1]ข้อมูลทั้งหมด!$AF$2:$AF$7721),SUMIF([1]ข้อมูลทั้งหมด!$B$2:$B$7721,D288,[1]ข้อมูลทั้งหมด!$AH$2:$AH$7721)))</f>
        <v>#VALUE!</v>
      </c>
      <c r="R288" s="12" t="e">
        <f>IF(SUM(SUMIF([1]ข้อมูลทั้งหมด!$B$2:$B$7721,D288,[1]ข้อมูลทั้งหมด!$BU$2:$BU$7721),SUMIF([1]ข้อมูลทั้งหมด!$B$2:$B$7721,D288,[1]ข้อมูลทั้งหมด!$BV$2:$BV$7721))=0,"-",SUM(SUMIF([1]ข้อมูลทั้งหมด!$B$2:$B$7721,D288,[1]ข้อมูลทั้งหมด!$BU$2:$BU$7721),SUMIF([1]ข้อมูลทั้งหมด!$B$2:$B$7721,D288,[1]ข้อมูลทั้งหมด!$BV$2:$BV$7721)))</f>
        <v>#VALUE!</v>
      </c>
      <c r="S288" s="14" t="e">
        <f>IF(SUMIF([1]ข้อมูลทั้งหมด!$B$2:$B$7721,D288,[1]ข้อมูลทั้งหมด!$BX$2:$BX$7721)=0,"-",SUMIF([1]ข้อมูลทั้งหมด!$B$2:$B$7721,D288,[1]ข้อมูลทั้งหมด!$BX$2:$BX$7721))</f>
        <v>#VALUE!</v>
      </c>
      <c r="T288" s="8" t="e">
        <f>IF(SUMIF([1]ข้อมูลทั้งหมด!$B$2:$B$7721,D288,[1]ข้อมูลทั้งหมด!$CV$2:$CV$7721)=0,"-",SUMIF([1]ข้อมูลทั้งหมด!$B$2:$B$7721,D288,[1]ข้อมูลทั้งหมด!$CV$2:$CV$7721))</f>
        <v>#VALUE!</v>
      </c>
      <c r="U288" s="13" t="e">
        <f>IF(SUMIF([1]ข้อมูลทั้งหมด!$B$2:$B$7721,D288,[1]ข้อมูลทั้งหมด!$CW$2:$CW$7721)=0,"-",SUMIF([1]ข้อมูลทั้งหมด!$B$2:$B$7721,D288,[1]ข้อมูลทั้งหมด!$CW$2:$CW$7721))</f>
        <v>#VALUE!</v>
      </c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389"/>
      <c r="AM288" s="20"/>
      <c r="AN288" s="21"/>
      <c r="AO288" s="393"/>
      <c r="AP288" s="22"/>
      <c r="AQ288" s="22"/>
      <c r="AR288" s="22"/>
      <c r="AS288" s="394"/>
    </row>
    <row r="289" spans="1:45" s="60" customFormat="1" ht="21" hidden="1" x14ac:dyDescent="0.35">
      <c r="A289" s="524">
        <v>276</v>
      </c>
      <c r="B289" s="9">
        <v>248</v>
      </c>
      <c r="C289" s="10" t="s">
        <v>553</v>
      </c>
      <c r="D289" s="395" t="s">
        <v>553</v>
      </c>
      <c r="E289" s="8" t="e">
        <f>COUNTIFS([1]ข้อมูลทั้งหมด!$B$2:$B$7721,D289,[1]ข้อมูลทั้งหมด!$P$2:$P$7721,1)</f>
        <v>#VALUE!</v>
      </c>
      <c r="F289" s="8" t="e">
        <f>COUNTIFS([1]ข้อมูลทั้งหมด!$B$2:$B$7721,D289,[1]ข้อมูลทั้งหมด!$S$2:$S$7721,1)</f>
        <v>#VALUE!</v>
      </c>
      <c r="G289" s="8" t="e">
        <f>COUNTIFS([1]ข้อมูลทั้งหมด!$B$2:$B$7721,D289,[1]ข้อมูลทั้งหมด!$V$2:$V$7721,1)</f>
        <v>#VALUE!</v>
      </c>
      <c r="H289" s="11" t="e">
        <f t="shared" si="5"/>
        <v>#VALUE!</v>
      </c>
      <c r="I289" s="8" t="e">
        <f>SUMIFS([1]ข้อมูลทั้งหมด!$O$2:$O$7721,[1]ข้อมูลทั้งหมด!$B$2:$B$7721,D289)</f>
        <v>#VALUE!</v>
      </c>
      <c r="J289" s="8" t="e">
        <f>SUMIF([1]ข้อมูลทั้งหมด!$B$2:$B$7721,D289,[1]ข้อมูลทั้งหมด!$AN$2:$AN$7721)+(((((SUMIF([1]ข้อมูลทั้งหมด!$B$2:$B$7721,D289,[1]ข้อมูลทั้งหมด!$AO$2:$AO$7721)+((SUMIF([1]ข้อมูลทั้งหมด!$B$2:$B$7721,D289,[1]ข้อมูลทั้งหมด!$AP$2:$AP$7721)-MOD(SUMIF([1]ข้อมูลทั้งหมด!$B$2:$B$7721,D289,[1]ข้อมูลทั้งหมด!$AP$2:$AP$7721),100))/100)-K289)/4))))</f>
        <v>#VALUE!</v>
      </c>
      <c r="K289" s="8" t="e">
        <f>MOD(SUMIF([1]ข้อมูลทั้งหมด!$B$2:$B$7721,D289,[1]ข้อมูลทั้งหมด!$AO$2:$AO$7721)+((SUMIF([1]ข้อมูลทั้งหมด!$B$2:$B$7721,D289,[1]ข้อมูลทั้งหมด!$AP$2:$AP$7721)-MOD(SUMIF([1]ข้อมูลทั้งหมด!$B$2:$B$7721,D289,[1]ข้อมูลทั้งหมด!$AP$2:$AP$7721),100))/100),4)</f>
        <v>#VALUE!</v>
      </c>
      <c r="L289" s="8" t="e">
        <f>MOD(SUMIF([1]ข้อมูลทั้งหมด!$B$2:$B$7721,D289,[1]ข้อมูลทั้งหมด!$AP$2:$AP$7721),100)</f>
        <v>#VALUE!</v>
      </c>
      <c r="M289" s="12" t="e">
        <f>IF(SUM(SUMIF([1]ข้อมูลทั้งหมด!$B$2:$B$7721,D289,[1]ข้อมูลทั้งหมด!$BU$2:$BU$7721))=0,"-",SUM(SUMIF([1]ข้อมูลทั้งหมด!$B$2:$B$7721,D289,[1]ข้อมูลทั้งหมด!$BU$2:$BU$7721)))</f>
        <v>#VALUE!</v>
      </c>
      <c r="N289" s="8" t="e">
        <f>IF(SUM(SUMIF([1]ข้อมูลทั้งหมด!$B$2:$B$7721,D289,[1]ข้อมูลทั้งหมด!$AA$2:$AA$7721),SUMIF([1]ข้อมูลทั้งหมด!$B$2:$B$7721,D289,[1]ข้อมูลทั้งหมด!$AC$2:$AC$7721))=0,"-",SUM(SUMIF([1]ข้อมูลทั้งหมด!$B$2:$B$7721,D289,[1]ข้อมูลทั้งหมด!$AA$2:$AA$7721),SUMIF([1]ข้อมูลทั้งหมด!$B$2:$B$7721,D289,[1]ข้อมูลทั้งหมด!$AC$2:$AC$7721)))</f>
        <v>#VALUE!</v>
      </c>
      <c r="O289" s="13" t="e">
        <f>IF(SUM(SUMIF([1]ข้อมูลทั้งหมด!$B$2:$B$7721,D289,[1]ข้อมูลทั้งหมด!$AB$2:$AB$7721),SUMIF([1]ข้อมูลทั้งหมด!$B$2:$B$7721,D289,[1]ข้อมูลทั้งหมด!$AD$2:$AD$7721))=0,"-",SUM(SUMIF([1]ข้อมูลทั้งหมด!$B$2:$B$7721,D289,[1]ข้อมูลทั้งหมด!$AB$2:$AB$7721),SUMIF([1]ข้อมูลทั้งหมด!$B$2:$B$7721,D289,[1]ข้อมูลทั้งหมด!$AD$2:$AD$7721)))</f>
        <v>#VALUE!</v>
      </c>
      <c r="P289" s="8" t="e">
        <f>IF(SUM(SUMIF([1]ข้อมูลทั้งหมด!$B$2:$B$7721,D289,[1]ข้อมูลทั้งหมด!$AE$2:$AE$7721),SUMIF([1]ข้อมูลทั้งหมด!$B$2:$B$7721,D289,[1]ข้อมูลทั้งหมด!$AG$2:$AG$7721))=0,"-",SUM(SUMIF([1]ข้อมูลทั้งหมด!$B$2:$B$7721,D289,[1]ข้อมูลทั้งหมด!$AE$2:$AE$7721),SUMIF([1]ข้อมูลทั้งหมด!$B$2:$B$7721,D289,[1]ข้อมูลทั้งหมด!$AG$2:$AG$7721)))</f>
        <v>#VALUE!</v>
      </c>
      <c r="Q289" s="13" t="e">
        <f>IF(SUM(SUMIF([1]ข้อมูลทั้งหมด!$B$2:$B$7721,D289,[1]ข้อมูลทั้งหมด!$AF$2:$AF$7721),SUMIF([1]ข้อมูลทั้งหมด!$B$2:$B$7721,D289,[1]ข้อมูลทั้งหมด!$AH$2:$AH$7721))=0,"-",SUM(SUMIF([1]ข้อมูลทั้งหมด!$B$2:$B$7721,D289,[1]ข้อมูลทั้งหมด!$AF$2:$AF$7721),SUMIF([1]ข้อมูลทั้งหมด!$B$2:$B$7721,D289,[1]ข้อมูลทั้งหมด!$AH$2:$AH$7721)))</f>
        <v>#VALUE!</v>
      </c>
      <c r="R289" s="12" t="e">
        <f>IF(SUM(SUMIF([1]ข้อมูลทั้งหมด!$B$2:$B$7721,D289,[1]ข้อมูลทั้งหมด!$BU$2:$BU$7721),SUMIF([1]ข้อมูลทั้งหมด!$B$2:$B$7721,D289,[1]ข้อมูลทั้งหมด!$BV$2:$BV$7721))=0,"-",SUM(SUMIF([1]ข้อมูลทั้งหมด!$B$2:$B$7721,D289,[1]ข้อมูลทั้งหมด!$BU$2:$BU$7721),SUMIF([1]ข้อมูลทั้งหมด!$B$2:$B$7721,D289,[1]ข้อมูลทั้งหมด!$BV$2:$BV$7721)))</f>
        <v>#VALUE!</v>
      </c>
      <c r="S289" s="14" t="e">
        <f>IF(SUMIF([1]ข้อมูลทั้งหมด!$B$2:$B$7721,D289,[1]ข้อมูลทั้งหมด!$BX$2:$BX$7721)=0,"-",SUMIF([1]ข้อมูลทั้งหมด!$B$2:$B$7721,D289,[1]ข้อมูลทั้งหมด!$BX$2:$BX$7721))</f>
        <v>#VALUE!</v>
      </c>
      <c r="T289" s="8" t="e">
        <f>IF(SUMIF([1]ข้อมูลทั้งหมด!$B$2:$B$7721,D289,[1]ข้อมูลทั้งหมด!$CV$2:$CV$7721)=0,"-",SUMIF([1]ข้อมูลทั้งหมด!$B$2:$B$7721,D289,[1]ข้อมูลทั้งหมด!$CV$2:$CV$7721))</f>
        <v>#VALUE!</v>
      </c>
      <c r="U289" s="13" t="e">
        <f>IF(SUMIF([1]ข้อมูลทั้งหมด!$B$2:$B$7721,D289,[1]ข้อมูลทั้งหมด!$CW$2:$CW$7721)=0,"-",SUMIF([1]ข้อมูลทั้งหมด!$B$2:$B$7721,D289,[1]ข้อมูลทั้งหมด!$CW$2:$CW$7721))</f>
        <v>#VALUE!</v>
      </c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389"/>
      <c r="AM289" s="20"/>
      <c r="AN289" s="21"/>
      <c r="AO289" s="393"/>
      <c r="AP289" s="22"/>
      <c r="AQ289" s="22"/>
      <c r="AR289" s="22"/>
      <c r="AS289" s="394"/>
    </row>
    <row r="290" spans="1:45" s="60" customFormat="1" ht="21" hidden="1" x14ac:dyDescent="0.35">
      <c r="A290" s="524">
        <v>277</v>
      </c>
      <c r="B290" s="9">
        <v>251</v>
      </c>
      <c r="C290" s="10" t="s">
        <v>555</v>
      </c>
      <c r="D290" s="395" t="s">
        <v>555</v>
      </c>
      <c r="E290" s="8" t="e">
        <f>COUNTIFS([1]ข้อมูลทั้งหมด!$B$2:$B$7721,D290,[1]ข้อมูลทั้งหมด!$P$2:$P$7721,1)</f>
        <v>#VALUE!</v>
      </c>
      <c r="F290" s="8" t="e">
        <f>COUNTIFS([1]ข้อมูลทั้งหมด!$B$2:$B$7721,D290,[1]ข้อมูลทั้งหมด!$S$2:$S$7721,1)</f>
        <v>#VALUE!</v>
      </c>
      <c r="G290" s="8" t="e">
        <f>COUNTIFS([1]ข้อมูลทั้งหมด!$B$2:$B$7721,D290,[1]ข้อมูลทั้งหมด!$V$2:$V$7721,1)</f>
        <v>#VALUE!</v>
      </c>
      <c r="H290" s="11" t="e">
        <f t="shared" si="5"/>
        <v>#VALUE!</v>
      </c>
      <c r="I290" s="8" t="e">
        <f>SUMIFS([1]ข้อมูลทั้งหมด!$O$2:$O$7721,[1]ข้อมูลทั้งหมด!$B$2:$B$7721,D290)</f>
        <v>#VALUE!</v>
      </c>
      <c r="J290" s="8" t="e">
        <f>SUMIF([1]ข้อมูลทั้งหมด!$B$2:$B$7721,D290,[1]ข้อมูลทั้งหมด!$AN$2:$AN$7721)+(((((SUMIF([1]ข้อมูลทั้งหมด!$B$2:$B$7721,D290,[1]ข้อมูลทั้งหมด!$AO$2:$AO$7721)+((SUMIF([1]ข้อมูลทั้งหมด!$B$2:$B$7721,D290,[1]ข้อมูลทั้งหมด!$AP$2:$AP$7721)-MOD(SUMIF([1]ข้อมูลทั้งหมด!$B$2:$B$7721,D290,[1]ข้อมูลทั้งหมด!$AP$2:$AP$7721),100))/100)-K290)/4))))</f>
        <v>#VALUE!</v>
      </c>
      <c r="K290" s="8" t="e">
        <f>MOD(SUMIF([1]ข้อมูลทั้งหมด!$B$2:$B$7721,D290,[1]ข้อมูลทั้งหมด!$AO$2:$AO$7721)+((SUMIF([1]ข้อมูลทั้งหมด!$B$2:$B$7721,D290,[1]ข้อมูลทั้งหมด!$AP$2:$AP$7721)-MOD(SUMIF([1]ข้อมูลทั้งหมด!$B$2:$B$7721,D290,[1]ข้อมูลทั้งหมด!$AP$2:$AP$7721),100))/100),4)</f>
        <v>#VALUE!</v>
      </c>
      <c r="L290" s="8" t="e">
        <f>MOD(SUMIF([1]ข้อมูลทั้งหมด!$B$2:$B$7721,D290,[1]ข้อมูลทั้งหมด!$AP$2:$AP$7721),100)</f>
        <v>#VALUE!</v>
      </c>
      <c r="M290" s="12" t="e">
        <f>IF(SUM(SUMIF([1]ข้อมูลทั้งหมด!$B$2:$B$7721,D290,[1]ข้อมูลทั้งหมด!$BU$2:$BU$7721))=0,"-",SUM(SUMIF([1]ข้อมูลทั้งหมด!$B$2:$B$7721,D290,[1]ข้อมูลทั้งหมด!$BU$2:$BU$7721)))</f>
        <v>#VALUE!</v>
      </c>
      <c r="N290" s="8" t="e">
        <f>IF(SUM(SUMIF([1]ข้อมูลทั้งหมด!$B$2:$B$7721,D290,[1]ข้อมูลทั้งหมด!$AA$2:$AA$7721),SUMIF([1]ข้อมูลทั้งหมด!$B$2:$B$7721,D290,[1]ข้อมูลทั้งหมด!$AC$2:$AC$7721))=0,"-",SUM(SUMIF([1]ข้อมูลทั้งหมด!$B$2:$B$7721,D290,[1]ข้อมูลทั้งหมด!$AA$2:$AA$7721),SUMIF([1]ข้อมูลทั้งหมด!$B$2:$B$7721,D290,[1]ข้อมูลทั้งหมด!$AC$2:$AC$7721)))</f>
        <v>#VALUE!</v>
      </c>
      <c r="O290" s="13" t="e">
        <f>IF(SUM(SUMIF([1]ข้อมูลทั้งหมด!$B$2:$B$7721,D290,[1]ข้อมูลทั้งหมด!$AB$2:$AB$7721),SUMIF([1]ข้อมูลทั้งหมด!$B$2:$B$7721,D290,[1]ข้อมูลทั้งหมด!$AD$2:$AD$7721))=0,"-",SUM(SUMIF([1]ข้อมูลทั้งหมด!$B$2:$B$7721,D290,[1]ข้อมูลทั้งหมด!$AB$2:$AB$7721),SUMIF([1]ข้อมูลทั้งหมด!$B$2:$B$7721,D290,[1]ข้อมูลทั้งหมด!$AD$2:$AD$7721)))</f>
        <v>#VALUE!</v>
      </c>
      <c r="P290" s="8" t="e">
        <f>IF(SUM(SUMIF([1]ข้อมูลทั้งหมด!$B$2:$B$7721,D290,[1]ข้อมูลทั้งหมด!$AE$2:$AE$7721),SUMIF([1]ข้อมูลทั้งหมด!$B$2:$B$7721,D290,[1]ข้อมูลทั้งหมด!$AG$2:$AG$7721))=0,"-",SUM(SUMIF([1]ข้อมูลทั้งหมด!$B$2:$B$7721,D290,[1]ข้อมูลทั้งหมด!$AE$2:$AE$7721),SUMIF([1]ข้อมูลทั้งหมด!$B$2:$B$7721,D290,[1]ข้อมูลทั้งหมด!$AG$2:$AG$7721)))</f>
        <v>#VALUE!</v>
      </c>
      <c r="Q290" s="13" t="e">
        <f>IF(SUM(SUMIF([1]ข้อมูลทั้งหมด!$B$2:$B$7721,D290,[1]ข้อมูลทั้งหมด!$AF$2:$AF$7721),SUMIF([1]ข้อมูลทั้งหมด!$B$2:$B$7721,D290,[1]ข้อมูลทั้งหมด!$AH$2:$AH$7721))=0,"-",SUM(SUMIF([1]ข้อมูลทั้งหมด!$B$2:$B$7721,D290,[1]ข้อมูลทั้งหมด!$AF$2:$AF$7721),SUMIF([1]ข้อมูลทั้งหมด!$B$2:$B$7721,D290,[1]ข้อมูลทั้งหมด!$AH$2:$AH$7721)))</f>
        <v>#VALUE!</v>
      </c>
      <c r="R290" s="12" t="e">
        <f>IF(SUM(SUMIF([1]ข้อมูลทั้งหมด!$B$2:$B$7721,D290,[1]ข้อมูลทั้งหมด!$BU$2:$BU$7721),SUMIF([1]ข้อมูลทั้งหมด!$B$2:$B$7721,D290,[1]ข้อมูลทั้งหมด!$BV$2:$BV$7721))=0,"-",SUM(SUMIF([1]ข้อมูลทั้งหมด!$B$2:$B$7721,D290,[1]ข้อมูลทั้งหมด!$BU$2:$BU$7721),SUMIF([1]ข้อมูลทั้งหมด!$B$2:$B$7721,D290,[1]ข้อมูลทั้งหมด!$BV$2:$BV$7721)))</f>
        <v>#VALUE!</v>
      </c>
      <c r="S290" s="14" t="e">
        <f>IF(SUMIF([1]ข้อมูลทั้งหมด!$B$2:$B$7721,D290,[1]ข้อมูลทั้งหมด!$BX$2:$BX$7721)=0,"-",SUMIF([1]ข้อมูลทั้งหมด!$B$2:$B$7721,D290,[1]ข้อมูลทั้งหมด!$BX$2:$BX$7721))</f>
        <v>#VALUE!</v>
      </c>
      <c r="T290" s="8" t="e">
        <f>IF(SUMIF([1]ข้อมูลทั้งหมด!$B$2:$B$7721,D290,[1]ข้อมูลทั้งหมด!$CV$2:$CV$7721)=0,"-",SUMIF([1]ข้อมูลทั้งหมด!$B$2:$B$7721,D290,[1]ข้อมูลทั้งหมด!$CV$2:$CV$7721))</f>
        <v>#VALUE!</v>
      </c>
      <c r="U290" s="13" t="e">
        <f>IF(SUMIF([1]ข้อมูลทั้งหมด!$B$2:$B$7721,D290,[1]ข้อมูลทั้งหมด!$CW$2:$CW$7721)=0,"-",SUMIF([1]ข้อมูลทั้งหมด!$B$2:$B$7721,D290,[1]ข้อมูลทั้งหมด!$CW$2:$CW$7721))</f>
        <v>#VALUE!</v>
      </c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389"/>
      <c r="AM290" s="20"/>
      <c r="AN290" s="21"/>
      <c r="AO290" s="393"/>
      <c r="AP290" s="22"/>
      <c r="AQ290" s="22"/>
      <c r="AR290" s="22"/>
      <c r="AS290" s="394"/>
    </row>
    <row r="291" spans="1:45" s="60" customFormat="1" ht="21" hidden="1" x14ac:dyDescent="0.35">
      <c r="A291" s="524">
        <v>278</v>
      </c>
      <c r="B291" s="9">
        <v>252</v>
      </c>
      <c r="C291" s="10" t="s">
        <v>556</v>
      </c>
      <c r="D291" s="395" t="s">
        <v>556</v>
      </c>
      <c r="E291" s="8" t="e">
        <f>COUNTIFS([1]ข้อมูลทั้งหมด!$B$2:$B$7721,D291,[1]ข้อมูลทั้งหมด!$P$2:$P$7721,1)</f>
        <v>#VALUE!</v>
      </c>
      <c r="F291" s="8" t="e">
        <f>COUNTIFS([1]ข้อมูลทั้งหมด!$B$2:$B$7721,D291,[1]ข้อมูลทั้งหมด!$S$2:$S$7721,1)</f>
        <v>#VALUE!</v>
      </c>
      <c r="G291" s="8" t="e">
        <f>COUNTIFS([1]ข้อมูลทั้งหมด!$B$2:$B$7721,D291,[1]ข้อมูลทั้งหมด!$V$2:$V$7721,1)</f>
        <v>#VALUE!</v>
      </c>
      <c r="H291" s="11" t="e">
        <f t="shared" si="5"/>
        <v>#VALUE!</v>
      </c>
      <c r="I291" s="8" t="e">
        <f>SUMIFS([1]ข้อมูลทั้งหมด!$O$2:$O$7721,[1]ข้อมูลทั้งหมด!$B$2:$B$7721,D291)</f>
        <v>#VALUE!</v>
      </c>
      <c r="J291" s="8" t="e">
        <f>SUMIF([1]ข้อมูลทั้งหมด!$B$2:$B$7721,D291,[1]ข้อมูลทั้งหมด!$AN$2:$AN$7721)+(((((SUMIF([1]ข้อมูลทั้งหมด!$B$2:$B$7721,D291,[1]ข้อมูลทั้งหมด!$AO$2:$AO$7721)+((SUMIF([1]ข้อมูลทั้งหมด!$B$2:$B$7721,D291,[1]ข้อมูลทั้งหมด!$AP$2:$AP$7721)-MOD(SUMIF([1]ข้อมูลทั้งหมด!$B$2:$B$7721,D291,[1]ข้อมูลทั้งหมด!$AP$2:$AP$7721),100))/100)-K291)/4))))</f>
        <v>#VALUE!</v>
      </c>
      <c r="K291" s="8" t="e">
        <f>MOD(SUMIF([1]ข้อมูลทั้งหมด!$B$2:$B$7721,D291,[1]ข้อมูลทั้งหมด!$AO$2:$AO$7721)+((SUMIF([1]ข้อมูลทั้งหมด!$B$2:$B$7721,D291,[1]ข้อมูลทั้งหมด!$AP$2:$AP$7721)-MOD(SUMIF([1]ข้อมูลทั้งหมด!$B$2:$B$7721,D291,[1]ข้อมูลทั้งหมด!$AP$2:$AP$7721),100))/100),4)</f>
        <v>#VALUE!</v>
      </c>
      <c r="L291" s="8" t="e">
        <f>MOD(SUMIF([1]ข้อมูลทั้งหมด!$B$2:$B$7721,D291,[1]ข้อมูลทั้งหมด!$AP$2:$AP$7721),100)</f>
        <v>#VALUE!</v>
      </c>
      <c r="M291" s="12" t="e">
        <f>IF(SUM(SUMIF([1]ข้อมูลทั้งหมด!$B$2:$B$7721,D291,[1]ข้อมูลทั้งหมด!$BU$2:$BU$7721))=0,"-",SUM(SUMIF([1]ข้อมูลทั้งหมด!$B$2:$B$7721,D291,[1]ข้อมูลทั้งหมด!$BU$2:$BU$7721)))</f>
        <v>#VALUE!</v>
      </c>
      <c r="N291" s="8" t="e">
        <f>IF(SUM(SUMIF([1]ข้อมูลทั้งหมด!$B$2:$B$7721,D291,[1]ข้อมูลทั้งหมด!$AA$2:$AA$7721),SUMIF([1]ข้อมูลทั้งหมด!$B$2:$B$7721,D291,[1]ข้อมูลทั้งหมด!$AC$2:$AC$7721))=0,"-",SUM(SUMIF([1]ข้อมูลทั้งหมด!$B$2:$B$7721,D291,[1]ข้อมูลทั้งหมด!$AA$2:$AA$7721),SUMIF([1]ข้อมูลทั้งหมด!$B$2:$B$7721,D291,[1]ข้อมูลทั้งหมด!$AC$2:$AC$7721)))</f>
        <v>#VALUE!</v>
      </c>
      <c r="O291" s="13" t="e">
        <f>IF(SUM(SUMIF([1]ข้อมูลทั้งหมด!$B$2:$B$7721,D291,[1]ข้อมูลทั้งหมด!$AB$2:$AB$7721),SUMIF([1]ข้อมูลทั้งหมด!$B$2:$B$7721,D291,[1]ข้อมูลทั้งหมด!$AD$2:$AD$7721))=0,"-",SUM(SUMIF([1]ข้อมูลทั้งหมด!$B$2:$B$7721,D291,[1]ข้อมูลทั้งหมด!$AB$2:$AB$7721),SUMIF([1]ข้อมูลทั้งหมด!$B$2:$B$7721,D291,[1]ข้อมูลทั้งหมด!$AD$2:$AD$7721)))</f>
        <v>#VALUE!</v>
      </c>
      <c r="P291" s="8" t="e">
        <f>IF(SUM(SUMIF([1]ข้อมูลทั้งหมด!$B$2:$B$7721,D291,[1]ข้อมูลทั้งหมด!$AE$2:$AE$7721),SUMIF([1]ข้อมูลทั้งหมด!$B$2:$B$7721,D291,[1]ข้อมูลทั้งหมด!$AG$2:$AG$7721))=0,"-",SUM(SUMIF([1]ข้อมูลทั้งหมด!$B$2:$B$7721,D291,[1]ข้อมูลทั้งหมด!$AE$2:$AE$7721),SUMIF([1]ข้อมูลทั้งหมด!$B$2:$B$7721,D291,[1]ข้อมูลทั้งหมด!$AG$2:$AG$7721)))</f>
        <v>#VALUE!</v>
      </c>
      <c r="Q291" s="13" t="e">
        <f>IF(SUM(SUMIF([1]ข้อมูลทั้งหมด!$B$2:$B$7721,D291,[1]ข้อมูลทั้งหมด!$AF$2:$AF$7721),SUMIF([1]ข้อมูลทั้งหมด!$B$2:$B$7721,D291,[1]ข้อมูลทั้งหมด!$AH$2:$AH$7721))=0,"-",SUM(SUMIF([1]ข้อมูลทั้งหมด!$B$2:$B$7721,D291,[1]ข้อมูลทั้งหมด!$AF$2:$AF$7721),SUMIF([1]ข้อมูลทั้งหมด!$B$2:$B$7721,D291,[1]ข้อมูลทั้งหมด!$AH$2:$AH$7721)))</f>
        <v>#VALUE!</v>
      </c>
      <c r="R291" s="12" t="e">
        <f>IF(SUM(SUMIF([1]ข้อมูลทั้งหมด!$B$2:$B$7721,D291,[1]ข้อมูลทั้งหมด!$BU$2:$BU$7721),SUMIF([1]ข้อมูลทั้งหมด!$B$2:$B$7721,D291,[1]ข้อมูลทั้งหมด!$BV$2:$BV$7721))=0,"-",SUM(SUMIF([1]ข้อมูลทั้งหมด!$B$2:$B$7721,D291,[1]ข้อมูลทั้งหมด!$BU$2:$BU$7721),SUMIF([1]ข้อมูลทั้งหมด!$B$2:$B$7721,D291,[1]ข้อมูลทั้งหมด!$BV$2:$BV$7721)))</f>
        <v>#VALUE!</v>
      </c>
      <c r="S291" s="14" t="e">
        <f>IF(SUMIF([1]ข้อมูลทั้งหมด!$B$2:$B$7721,D291,[1]ข้อมูลทั้งหมด!$BX$2:$BX$7721)=0,"-",SUMIF([1]ข้อมูลทั้งหมด!$B$2:$B$7721,D291,[1]ข้อมูลทั้งหมด!$BX$2:$BX$7721))</f>
        <v>#VALUE!</v>
      </c>
      <c r="T291" s="8" t="e">
        <f>IF(SUMIF([1]ข้อมูลทั้งหมด!$B$2:$B$7721,D291,[1]ข้อมูลทั้งหมด!$CV$2:$CV$7721)=0,"-",SUMIF([1]ข้อมูลทั้งหมด!$B$2:$B$7721,D291,[1]ข้อมูลทั้งหมด!$CV$2:$CV$7721))</f>
        <v>#VALUE!</v>
      </c>
      <c r="U291" s="13" t="e">
        <f>IF(SUMIF([1]ข้อมูลทั้งหมด!$B$2:$B$7721,D291,[1]ข้อมูลทั้งหมด!$CW$2:$CW$7721)=0,"-",SUMIF([1]ข้อมูลทั้งหมด!$B$2:$B$7721,D291,[1]ข้อมูลทั้งหมด!$CW$2:$CW$7721))</f>
        <v>#VALUE!</v>
      </c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389"/>
      <c r="AM291" s="20"/>
      <c r="AN291" s="21"/>
      <c r="AO291" s="393"/>
      <c r="AP291" s="22"/>
      <c r="AQ291" s="22"/>
      <c r="AR291" s="22"/>
      <c r="AS291" s="394"/>
    </row>
    <row r="292" spans="1:45" s="60" customFormat="1" ht="21" hidden="1" x14ac:dyDescent="0.35">
      <c r="A292" s="524">
        <v>279</v>
      </c>
      <c r="B292" s="9">
        <v>253</v>
      </c>
      <c r="C292" s="10" t="s">
        <v>557</v>
      </c>
      <c r="D292" s="395" t="s">
        <v>557</v>
      </c>
      <c r="E292" s="8" t="e">
        <f>COUNTIFS([1]ข้อมูลทั้งหมด!$B$2:$B$7721,D292,[1]ข้อมูลทั้งหมด!$P$2:$P$7721,1)</f>
        <v>#VALUE!</v>
      </c>
      <c r="F292" s="8" t="e">
        <f>COUNTIFS([1]ข้อมูลทั้งหมด!$B$2:$B$7721,D292,[1]ข้อมูลทั้งหมด!$S$2:$S$7721,1)</f>
        <v>#VALUE!</v>
      </c>
      <c r="G292" s="8" t="e">
        <f>COUNTIFS([1]ข้อมูลทั้งหมด!$B$2:$B$7721,D292,[1]ข้อมูลทั้งหมด!$V$2:$V$7721,1)</f>
        <v>#VALUE!</v>
      </c>
      <c r="H292" s="11" t="e">
        <f t="shared" si="5"/>
        <v>#VALUE!</v>
      </c>
      <c r="I292" s="8" t="e">
        <f>SUMIFS([1]ข้อมูลทั้งหมด!$O$2:$O$7721,[1]ข้อมูลทั้งหมด!$B$2:$B$7721,D292)</f>
        <v>#VALUE!</v>
      </c>
      <c r="J292" s="8" t="e">
        <f>SUMIF([1]ข้อมูลทั้งหมด!$B$2:$B$7721,D292,[1]ข้อมูลทั้งหมด!$AN$2:$AN$7721)+(((((SUMIF([1]ข้อมูลทั้งหมด!$B$2:$B$7721,D292,[1]ข้อมูลทั้งหมด!$AO$2:$AO$7721)+((SUMIF([1]ข้อมูลทั้งหมด!$B$2:$B$7721,D292,[1]ข้อมูลทั้งหมด!$AP$2:$AP$7721)-MOD(SUMIF([1]ข้อมูลทั้งหมด!$B$2:$B$7721,D292,[1]ข้อมูลทั้งหมด!$AP$2:$AP$7721),100))/100)-K292)/4))))</f>
        <v>#VALUE!</v>
      </c>
      <c r="K292" s="8" t="e">
        <f>MOD(SUMIF([1]ข้อมูลทั้งหมด!$B$2:$B$7721,D292,[1]ข้อมูลทั้งหมด!$AO$2:$AO$7721)+((SUMIF([1]ข้อมูลทั้งหมด!$B$2:$B$7721,D292,[1]ข้อมูลทั้งหมด!$AP$2:$AP$7721)-MOD(SUMIF([1]ข้อมูลทั้งหมด!$B$2:$B$7721,D292,[1]ข้อมูลทั้งหมด!$AP$2:$AP$7721),100))/100),4)</f>
        <v>#VALUE!</v>
      </c>
      <c r="L292" s="8" t="e">
        <f>MOD(SUMIF([1]ข้อมูลทั้งหมด!$B$2:$B$7721,D292,[1]ข้อมูลทั้งหมด!$AP$2:$AP$7721),100)</f>
        <v>#VALUE!</v>
      </c>
      <c r="M292" s="12" t="e">
        <f>IF(SUM(SUMIF([1]ข้อมูลทั้งหมด!$B$2:$B$7721,D292,[1]ข้อมูลทั้งหมด!$BU$2:$BU$7721))=0,"-",SUM(SUMIF([1]ข้อมูลทั้งหมด!$B$2:$B$7721,D292,[1]ข้อมูลทั้งหมด!$BU$2:$BU$7721)))</f>
        <v>#VALUE!</v>
      </c>
      <c r="N292" s="8" t="e">
        <f>IF(SUM(SUMIF([1]ข้อมูลทั้งหมด!$B$2:$B$7721,D292,[1]ข้อมูลทั้งหมด!$AA$2:$AA$7721),SUMIF([1]ข้อมูลทั้งหมด!$B$2:$B$7721,D292,[1]ข้อมูลทั้งหมด!$AC$2:$AC$7721))=0,"-",SUM(SUMIF([1]ข้อมูลทั้งหมด!$B$2:$B$7721,D292,[1]ข้อมูลทั้งหมด!$AA$2:$AA$7721),SUMIF([1]ข้อมูลทั้งหมด!$B$2:$B$7721,D292,[1]ข้อมูลทั้งหมด!$AC$2:$AC$7721)))</f>
        <v>#VALUE!</v>
      </c>
      <c r="O292" s="13" t="e">
        <f>IF(SUM(SUMIF([1]ข้อมูลทั้งหมด!$B$2:$B$7721,D292,[1]ข้อมูลทั้งหมด!$AB$2:$AB$7721),SUMIF([1]ข้อมูลทั้งหมด!$B$2:$B$7721,D292,[1]ข้อมูลทั้งหมด!$AD$2:$AD$7721))=0,"-",SUM(SUMIF([1]ข้อมูลทั้งหมด!$B$2:$B$7721,D292,[1]ข้อมูลทั้งหมด!$AB$2:$AB$7721),SUMIF([1]ข้อมูลทั้งหมด!$B$2:$B$7721,D292,[1]ข้อมูลทั้งหมด!$AD$2:$AD$7721)))</f>
        <v>#VALUE!</v>
      </c>
      <c r="P292" s="8" t="e">
        <f>IF(SUM(SUMIF([1]ข้อมูลทั้งหมด!$B$2:$B$7721,D292,[1]ข้อมูลทั้งหมด!$AE$2:$AE$7721),SUMIF([1]ข้อมูลทั้งหมด!$B$2:$B$7721,D292,[1]ข้อมูลทั้งหมด!$AG$2:$AG$7721))=0,"-",SUM(SUMIF([1]ข้อมูลทั้งหมด!$B$2:$B$7721,D292,[1]ข้อมูลทั้งหมด!$AE$2:$AE$7721),SUMIF([1]ข้อมูลทั้งหมด!$B$2:$B$7721,D292,[1]ข้อมูลทั้งหมด!$AG$2:$AG$7721)))</f>
        <v>#VALUE!</v>
      </c>
      <c r="Q292" s="13" t="e">
        <f>IF(SUM(SUMIF([1]ข้อมูลทั้งหมด!$B$2:$B$7721,D292,[1]ข้อมูลทั้งหมด!$AF$2:$AF$7721),SUMIF([1]ข้อมูลทั้งหมด!$B$2:$B$7721,D292,[1]ข้อมูลทั้งหมด!$AH$2:$AH$7721))=0,"-",SUM(SUMIF([1]ข้อมูลทั้งหมด!$B$2:$B$7721,D292,[1]ข้อมูลทั้งหมด!$AF$2:$AF$7721),SUMIF([1]ข้อมูลทั้งหมด!$B$2:$B$7721,D292,[1]ข้อมูลทั้งหมด!$AH$2:$AH$7721)))</f>
        <v>#VALUE!</v>
      </c>
      <c r="R292" s="12" t="e">
        <f>IF(SUM(SUMIF([1]ข้อมูลทั้งหมด!$B$2:$B$7721,D292,[1]ข้อมูลทั้งหมด!$BU$2:$BU$7721),SUMIF([1]ข้อมูลทั้งหมด!$B$2:$B$7721,D292,[1]ข้อมูลทั้งหมด!$BV$2:$BV$7721))=0,"-",SUM(SUMIF([1]ข้อมูลทั้งหมด!$B$2:$B$7721,D292,[1]ข้อมูลทั้งหมด!$BU$2:$BU$7721),SUMIF([1]ข้อมูลทั้งหมด!$B$2:$B$7721,D292,[1]ข้อมูลทั้งหมด!$BV$2:$BV$7721)))</f>
        <v>#VALUE!</v>
      </c>
      <c r="S292" s="14" t="e">
        <f>IF(SUMIF([1]ข้อมูลทั้งหมด!$B$2:$B$7721,D292,[1]ข้อมูลทั้งหมด!$BX$2:$BX$7721)=0,"-",SUMIF([1]ข้อมูลทั้งหมด!$B$2:$B$7721,D292,[1]ข้อมูลทั้งหมด!$BX$2:$BX$7721))</f>
        <v>#VALUE!</v>
      </c>
      <c r="T292" s="8" t="e">
        <f>IF(SUMIF([1]ข้อมูลทั้งหมด!$B$2:$B$7721,D292,[1]ข้อมูลทั้งหมด!$CV$2:$CV$7721)=0,"-",SUMIF([1]ข้อมูลทั้งหมด!$B$2:$B$7721,D292,[1]ข้อมูลทั้งหมด!$CV$2:$CV$7721))</f>
        <v>#VALUE!</v>
      </c>
      <c r="U292" s="13" t="e">
        <f>IF(SUMIF([1]ข้อมูลทั้งหมด!$B$2:$B$7721,D292,[1]ข้อมูลทั้งหมด!$CW$2:$CW$7721)=0,"-",SUMIF([1]ข้อมูลทั้งหมด!$B$2:$B$7721,D292,[1]ข้อมูลทั้งหมด!$CW$2:$CW$7721))</f>
        <v>#VALUE!</v>
      </c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389"/>
      <c r="AM292" s="20"/>
      <c r="AN292" s="21"/>
      <c r="AO292" s="393"/>
      <c r="AP292" s="22"/>
      <c r="AQ292" s="22"/>
      <c r="AR292" s="22"/>
      <c r="AS292" s="394"/>
    </row>
    <row r="293" spans="1:45" s="60" customFormat="1" ht="21" hidden="1" x14ac:dyDescent="0.35">
      <c r="A293" s="524">
        <v>280</v>
      </c>
      <c r="B293" s="9">
        <v>257</v>
      </c>
      <c r="C293" s="10" t="s">
        <v>558</v>
      </c>
      <c r="D293" s="395" t="s">
        <v>559</v>
      </c>
      <c r="E293" s="8" t="e">
        <f>COUNTIFS([1]ข้อมูลทั้งหมด!$B$2:$B$7721,D293,[1]ข้อมูลทั้งหมด!$P$2:$P$7721,1)</f>
        <v>#VALUE!</v>
      </c>
      <c r="F293" s="8" t="e">
        <f>COUNTIFS([1]ข้อมูลทั้งหมด!$B$2:$B$7721,D293,[1]ข้อมูลทั้งหมด!$S$2:$S$7721,1)</f>
        <v>#VALUE!</v>
      </c>
      <c r="G293" s="8" t="e">
        <f>COUNTIFS([1]ข้อมูลทั้งหมด!$B$2:$B$7721,D293,[1]ข้อมูลทั้งหมด!$V$2:$V$7721,1)</f>
        <v>#VALUE!</v>
      </c>
      <c r="H293" s="11" t="e">
        <f t="shared" si="5"/>
        <v>#VALUE!</v>
      </c>
      <c r="I293" s="8" t="e">
        <f>SUMIFS([1]ข้อมูลทั้งหมด!$O$2:$O$7721,[1]ข้อมูลทั้งหมด!$B$2:$B$7721,D293)</f>
        <v>#VALUE!</v>
      </c>
      <c r="J293" s="8" t="e">
        <f>SUMIF([1]ข้อมูลทั้งหมด!$B$2:$B$7721,D293,[1]ข้อมูลทั้งหมด!$AN$2:$AN$7721)+(((((SUMIF([1]ข้อมูลทั้งหมด!$B$2:$B$7721,D293,[1]ข้อมูลทั้งหมด!$AO$2:$AO$7721)+((SUMIF([1]ข้อมูลทั้งหมด!$B$2:$B$7721,D293,[1]ข้อมูลทั้งหมด!$AP$2:$AP$7721)-MOD(SUMIF([1]ข้อมูลทั้งหมด!$B$2:$B$7721,D293,[1]ข้อมูลทั้งหมด!$AP$2:$AP$7721),100))/100)-K293)/4))))</f>
        <v>#VALUE!</v>
      </c>
      <c r="K293" s="8" t="e">
        <f>MOD(SUMIF([1]ข้อมูลทั้งหมด!$B$2:$B$7721,D293,[1]ข้อมูลทั้งหมด!$AO$2:$AO$7721)+((SUMIF([1]ข้อมูลทั้งหมด!$B$2:$B$7721,D293,[1]ข้อมูลทั้งหมด!$AP$2:$AP$7721)-MOD(SUMIF([1]ข้อมูลทั้งหมด!$B$2:$B$7721,D293,[1]ข้อมูลทั้งหมด!$AP$2:$AP$7721),100))/100),4)</f>
        <v>#VALUE!</v>
      </c>
      <c r="L293" s="8" t="e">
        <f>MOD(SUMIF([1]ข้อมูลทั้งหมด!$B$2:$B$7721,D293,[1]ข้อมูลทั้งหมด!$AP$2:$AP$7721),100)</f>
        <v>#VALUE!</v>
      </c>
      <c r="M293" s="12" t="e">
        <f>IF(SUM(SUMIF([1]ข้อมูลทั้งหมด!$B$2:$B$7721,D293,[1]ข้อมูลทั้งหมด!$BU$2:$BU$7721))=0,"-",SUM(SUMIF([1]ข้อมูลทั้งหมด!$B$2:$B$7721,D293,[1]ข้อมูลทั้งหมด!$BU$2:$BU$7721)))</f>
        <v>#VALUE!</v>
      </c>
      <c r="N293" s="8" t="e">
        <f>IF(SUM(SUMIF([1]ข้อมูลทั้งหมด!$B$2:$B$7721,D293,[1]ข้อมูลทั้งหมด!$AA$2:$AA$7721),SUMIF([1]ข้อมูลทั้งหมด!$B$2:$B$7721,D293,[1]ข้อมูลทั้งหมด!$AC$2:$AC$7721))=0,"-",SUM(SUMIF([1]ข้อมูลทั้งหมด!$B$2:$B$7721,D293,[1]ข้อมูลทั้งหมด!$AA$2:$AA$7721),SUMIF([1]ข้อมูลทั้งหมด!$B$2:$B$7721,D293,[1]ข้อมูลทั้งหมด!$AC$2:$AC$7721)))</f>
        <v>#VALUE!</v>
      </c>
      <c r="O293" s="13" t="e">
        <f>IF(SUM(SUMIF([1]ข้อมูลทั้งหมด!$B$2:$B$7721,D293,[1]ข้อมูลทั้งหมด!$AB$2:$AB$7721),SUMIF([1]ข้อมูลทั้งหมด!$B$2:$B$7721,D293,[1]ข้อมูลทั้งหมด!$AD$2:$AD$7721))=0,"-",SUM(SUMIF([1]ข้อมูลทั้งหมด!$B$2:$B$7721,D293,[1]ข้อมูลทั้งหมด!$AB$2:$AB$7721),SUMIF([1]ข้อมูลทั้งหมด!$B$2:$B$7721,D293,[1]ข้อมูลทั้งหมด!$AD$2:$AD$7721)))</f>
        <v>#VALUE!</v>
      </c>
      <c r="P293" s="8" t="e">
        <f>IF(SUM(SUMIF([1]ข้อมูลทั้งหมด!$B$2:$B$7721,D293,[1]ข้อมูลทั้งหมด!$AE$2:$AE$7721),SUMIF([1]ข้อมูลทั้งหมด!$B$2:$B$7721,D293,[1]ข้อมูลทั้งหมด!$AG$2:$AG$7721))=0,"-",SUM(SUMIF([1]ข้อมูลทั้งหมด!$B$2:$B$7721,D293,[1]ข้อมูลทั้งหมด!$AE$2:$AE$7721),SUMIF([1]ข้อมูลทั้งหมด!$B$2:$B$7721,D293,[1]ข้อมูลทั้งหมด!$AG$2:$AG$7721)))</f>
        <v>#VALUE!</v>
      </c>
      <c r="Q293" s="13" t="e">
        <f>IF(SUM(SUMIF([1]ข้อมูลทั้งหมด!$B$2:$B$7721,D293,[1]ข้อมูลทั้งหมด!$AF$2:$AF$7721),SUMIF([1]ข้อมูลทั้งหมด!$B$2:$B$7721,D293,[1]ข้อมูลทั้งหมด!$AH$2:$AH$7721))=0,"-",SUM(SUMIF([1]ข้อมูลทั้งหมด!$B$2:$B$7721,D293,[1]ข้อมูลทั้งหมด!$AF$2:$AF$7721),SUMIF([1]ข้อมูลทั้งหมด!$B$2:$B$7721,D293,[1]ข้อมูลทั้งหมด!$AH$2:$AH$7721)))</f>
        <v>#VALUE!</v>
      </c>
      <c r="R293" s="12" t="e">
        <f>IF(SUM(SUMIF([1]ข้อมูลทั้งหมด!$B$2:$B$7721,D293,[1]ข้อมูลทั้งหมด!$BU$2:$BU$7721),SUMIF([1]ข้อมูลทั้งหมด!$B$2:$B$7721,D293,[1]ข้อมูลทั้งหมด!$BV$2:$BV$7721))=0,"-",SUM(SUMIF([1]ข้อมูลทั้งหมด!$B$2:$B$7721,D293,[1]ข้อมูลทั้งหมด!$BU$2:$BU$7721),SUMIF([1]ข้อมูลทั้งหมด!$B$2:$B$7721,D293,[1]ข้อมูลทั้งหมด!$BV$2:$BV$7721)))</f>
        <v>#VALUE!</v>
      </c>
      <c r="S293" s="14" t="e">
        <f>IF(SUMIF([1]ข้อมูลทั้งหมด!$B$2:$B$7721,D293,[1]ข้อมูลทั้งหมด!$BX$2:$BX$7721)=0,"-",SUMIF([1]ข้อมูลทั้งหมด!$B$2:$B$7721,D293,[1]ข้อมูลทั้งหมด!$BX$2:$BX$7721))</f>
        <v>#VALUE!</v>
      </c>
      <c r="T293" s="8" t="e">
        <f>IF(SUMIF([1]ข้อมูลทั้งหมด!$B$2:$B$7721,D293,[1]ข้อมูลทั้งหมด!$CV$2:$CV$7721)=0,"-",SUMIF([1]ข้อมูลทั้งหมด!$B$2:$B$7721,D293,[1]ข้อมูลทั้งหมด!$CV$2:$CV$7721))</f>
        <v>#VALUE!</v>
      </c>
      <c r="U293" s="13" t="e">
        <f>IF(SUMIF([1]ข้อมูลทั้งหมด!$B$2:$B$7721,D293,[1]ข้อมูลทั้งหมด!$CW$2:$CW$7721)=0,"-",SUMIF([1]ข้อมูลทั้งหมด!$B$2:$B$7721,D293,[1]ข้อมูลทั้งหมด!$CW$2:$CW$7721))</f>
        <v>#VALUE!</v>
      </c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389"/>
      <c r="AM293" s="20"/>
      <c r="AN293" s="21"/>
      <c r="AO293" s="393"/>
      <c r="AP293" s="22"/>
      <c r="AQ293" s="22"/>
      <c r="AR293" s="22"/>
      <c r="AS293" s="394"/>
    </row>
    <row r="294" spans="1:45" s="60" customFormat="1" ht="21" hidden="1" x14ac:dyDescent="0.35">
      <c r="A294" s="524">
        <v>281</v>
      </c>
      <c r="B294" s="9">
        <v>258</v>
      </c>
      <c r="C294" s="10" t="s">
        <v>560</v>
      </c>
      <c r="D294" s="395" t="s">
        <v>561</v>
      </c>
      <c r="E294" s="8" t="e">
        <f>COUNTIFS([1]ข้อมูลทั้งหมด!$B$2:$B$7721,D294,[1]ข้อมูลทั้งหมด!$P$2:$P$7721,1)</f>
        <v>#VALUE!</v>
      </c>
      <c r="F294" s="8" t="e">
        <f>COUNTIFS([1]ข้อมูลทั้งหมด!$B$2:$B$7721,D294,[1]ข้อมูลทั้งหมด!$S$2:$S$7721,1)</f>
        <v>#VALUE!</v>
      </c>
      <c r="G294" s="8" t="e">
        <f>COUNTIFS([1]ข้อมูลทั้งหมด!$B$2:$B$7721,D294,[1]ข้อมูลทั้งหมด!$V$2:$V$7721,1)</f>
        <v>#VALUE!</v>
      </c>
      <c r="H294" s="11" t="e">
        <f t="shared" si="5"/>
        <v>#VALUE!</v>
      </c>
      <c r="I294" s="8" t="e">
        <f>SUMIFS([1]ข้อมูลทั้งหมด!$O$2:$O$7721,[1]ข้อมูลทั้งหมด!$B$2:$B$7721,D294)</f>
        <v>#VALUE!</v>
      </c>
      <c r="J294" s="8" t="e">
        <f>SUMIF([1]ข้อมูลทั้งหมด!$B$2:$B$7721,D294,[1]ข้อมูลทั้งหมด!$AN$2:$AN$7721)+(((((SUMIF([1]ข้อมูลทั้งหมด!$B$2:$B$7721,D294,[1]ข้อมูลทั้งหมด!$AO$2:$AO$7721)+((SUMIF([1]ข้อมูลทั้งหมด!$B$2:$B$7721,D294,[1]ข้อมูลทั้งหมด!$AP$2:$AP$7721)-MOD(SUMIF([1]ข้อมูลทั้งหมด!$B$2:$B$7721,D294,[1]ข้อมูลทั้งหมด!$AP$2:$AP$7721),100))/100)-K294)/4))))</f>
        <v>#VALUE!</v>
      </c>
      <c r="K294" s="8" t="e">
        <f>MOD(SUMIF([1]ข้อมูลทั้งหมด!$B$2:$B$7721,D294,[1]ข้อมูลทั้งหมด!$AO$2:$AO$7721)+((SUMIF([1]ข้อมูลทั้งหมด!$B$2:$B$7721,D294,[1]ข้อมูลทั้งหมด!$AP$2:$AP$7721)-MOD(SUMIF([1]ข้อมูลทั้งหมด!$B$2:$B$7721,D294,[1]ข้อมูลทั้งหมด!$AP$2:$AP$7721),100))/100),4)</f>
        <v>#VALUE!</v>
      </c>
      <c r="L294" s="8" t="e">
        <f>MOD(SUMIF([1]ข้อมูลทั้งหมด!$B$2:$B$7721,D294,[1]ข้อมูลทั้งหมด!$AP$2:$AP$7721),100)</f>
        <v>#VALUE!</v>
      </c>
      <c r="M294" s="12" t="e">
        <f>IF(SUM(SUMIF([1]ข้อมูลทั้งหมด!$B$2:$B$7721,D294,[1]ข้อมูลทั้งหมด!$BU$2:$BU$7721))=0,"-",SUM(SUMIF([1]ข้อมูลทั้งหมด!$B$2:$B$7721,D294,[1]ข้อมูลทั้งหมด!$BU$2:$BU$7721)))</f>
        <v>#VALUE!</v>
      </c>
      <c r="N294" s="8" t="e">
        <f>IF(SUM(SUMIF([1]ข้อมูลทั้งหมด!$B$2:$B$7721,D294,[1]ข้อมูลทั้งหมด!$AA$2:$AA$7721),SUMIF([1]ข้อมูลทั้งหมด!$B$2:$B$7721,D294,[1]ข้อมูลทั้งหมด!$AC$2:$AC$7721))=0,"-",SUM(SUMIF([1]ข้อมูลทั้งหมด!$B$2:$B$7721,D294,[1]ข้อมูลทั้งหมด!$AA$2:$AA$7721),SUMIF([1]ข้อมูลทั้งหมด!$B$2:$B$7721,D294,[1]ข้อมูลทั้งหมด!$AC$2:$AC$7721)))</f>
        <v>#VALUE!</v>
      </c>
      <c r="O294" s="13" t="e">
        <f>IF(SUM(SUMIF([1]ข้อมูลทั้งหมด!$B$2:$B$7721,D294,[1]ข้อมูลทั้งหมด!$AB$2:$AB$7721),SUMIF([1]ข้อมูลทั้งหมด!$B$2:$B$7721,D294,[1]ข้อมูลทั้งหมด!$AD$2:$AD$7721))=0,"-",SUM(SUMIF([1]ข้อมูลทั้งหมด!$B$2:$B$7721,D294,[1]ข้อมูลทั้งหมด!$AB$2:$AB$7721),SUMIF([1]ข้อมูลทั้งหมด!$B$2:$B$7721,D294,[1]ข้อมูลทั้งหมด!$AD$2:$AD$7721)))</f>
        <v>#VALUE!</v>
      </c>
      <c r="P294" s="8" t="e">
        <f>IF(SUM(SUMIF([1]ข้อมูลทั้งหมด!$B$2:$B$7721,D294,[1]ข้อมูลทั้งหมด!$AE$2:$AE$7721),SUMIF([1]ข้อมูลทั้งหมด!$B$2:$B$7721,D294,[1]ข้อมูลทั้งหมด!$AG$2:$AG$7721))=0,"-",SUM(SUMIF([1]ข้อมูลทั้งหมด!$B$2:$B$7721,D294,[1]ข้อมูลทั้งหมด!$AE$2:$AE$7721),SUMIF([1]ข้อมูลทั้งหมด!$B$2:$B$7721,D294,[1]ข้อมูลทั้งหมด!$AG$2:$AG$7721)))</f>
        <v>#VALUE!</v>
      </c>
      <c r="Q294" s="13" t="e">
        <f>IF(SUM(SUMIF([1]ข้อมูลทั้งหมด!$B$2:$B$7721,D294,[1]ข้อมูลทั้งหมด!$AF$2:$AF$7721),SUMIF([1]ข้อมูลทั้งหมด!$B$2:$B$7721,D294,[1]ข้อมูลทั้งหมด!$AH$2:$AH$7721))=0,"-",SUM(SUMIF([1]ข้อมูลทั้งหมด!$B$2:$B$7721,D294,[1]ข้อมูลทั้งหมด!$AF$2:$AF$7721),SUMIF([1]ข้อมูลทั้งหมด!$B$2:$B$7721,D294,[1]ข้อมูลทั้งหมด!$AH$2:$AH$7721)))</f>
        <v>#VALUE!</v>
      </c>
      <c r="R294" s="12" t="e">
        <f>IF(SUM(SUMIF([1]ข้อมูลทั้งหมด!$B$2:$B$7721,D294,[1]ข้อมูลทั้งหมด!$BU$2:$BU$7721),SUMIF([1]ข้อมูลทั้งหมด!$B$2:$B$7721,D294,[1]ข้อมูลทั้งหมด!$BV$2:$BV$7721))=0,"-",SUM(SUMIF([1]ข้อมูลทั้งหมด!$B$2:$B$7721,D294,[1]ข้อมูลทั้งหมด!$BU$2:$BU$7721),SUMIF([1]ข้อมูลทั้งหมด!$B$2:$B$7721,D294,[1]ข้อมูลทั้งหมด!$BV$2:$BV$7721)))</f>
        <v>#VALUE!</v>
      </c>
      <c r="S294" s="14" t="e">
        <f>IF(SUMIF([1]ข้อมูลทั้งหมด!$B$2:$B$7721,D294,[1]ข้อมูลทั้งหมด!$BX$2:$BX$7721)=0,"-",SUMIF([1]ข้อมูลทั้งหมด!$B$2:$B$7721,D294,[1]ข้อมูลทั้งหมด!$BX$2:$BX$7721))</f>
        <v>#VALUE!</v>
      </c>
      <c r="T294" s="8" t="e">
        <f>IF(SUMIF([1]ข้อมูลทั้งหมด!$B$2:$B$7721,D294,[1]ข้อมูลทั้งหมด!$CV$2:$CV$7721)=0,"-",SUMIF([1]ข้อมูลทั้งหมด!$B$2:$B$7721,D294,[1]ข้อมูลทั้งหมด!$CV$2:$CV$7721))</f>
        <v>#VALUE!</v>
      </c>
      <c r="U294" s="13" t="e">
        <f>IF(SUMIF([1]ข้อมูลทั้งหมด!$B$2:$B$7721,D294,[1]ข้อมูลทั้งหมด!$CW$2:$CW$7721)=0,"-",SUMIF([1]ข้อมูลทั้งหมด!$B$2:$B$7721,D294,[1]ข้อมูลทั้งหมด!$CW$2:$CW$7721))</f>
        <v>#VALUE!</v>
      </c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389"/>
      <c r="AM294" s="20"/>
      <c r="AN294" s="21"/>
      <c r="AO294" s="393"/>
      <c r="AP294" s="22"/>
      <c r="AQ294" s="22"/>
      <c r="AR294" s="22"/>
      <c r="AS294" s="394"/>
    </row>
    <row r="295" spans="1:45" s="60" customFormat="1" ht="21" hidden="1" x14ac:dyDescent="0.35">
      <c r="A295" s="524">
        <v>282</v>
      </c>
      <c r="B295" s="9">
        <v>260</v>
      </c>
      <c r="C295" s="10" t="s">
        <v>563</v>
      </c>
      <c r="D295" s="395" t="s">
        <v>564</v>
      </c>
      <c r="E295" s="8" t="e">
        <f>COUNTIFS([1]ข้อมูลทั้งหมด!$B$2:$B$7721,D295,[1]ข้อมูลทั้งหมด!$P$2:$P$7721,1)</f>
        <v>#VALUE!</v>
      </c>
      <c r="F295" s="8" t="e">
        <f>COUNTIFS([1]ข้อมูลทั้งหมด!$B$2:$B$7721,D295,[1]ข้อมูลทั้งหมด!$S$2:$S$7721,1)</f>
        <v>#VALUE!</v>
      </c>
      <c r="G295" s="8" t="e">
        <f>COUNTIFS([1]ข้อมูลทั้งหมด!$B$2:$B$7721,D295,[1]ข้อมูลทั้งหมด!$V$2:$V$7721,1)</f>
        <v>#VALUE!</v>
      </c>
      <c r="H295" s="11" t="e">
        <f t="shared" si="5"/>
        <v>#VALUE!</v>
      </c>
      <c r="I295" s="8" t="e">
        <f>SUMIFS([1]ข้อมูลทั้งหมด!$O$2:$O$7721,[1]ข้อมูลทั้งหมด!$B$2:$B$7721,D295)</f>
        <v>#VALUE!</v>
      </c>
      <c r="J295" s="8" t="e">
        <f>SUMIF([1]ข้อมูลทั้งหมด!$B$2:$B$7721,D295,[1]ข้อมูลทั้งหมด!$AN$2:$AN$7721)+(((((SUMIF([1]ข้อมูลทั้งหมด!$B$2:$B$7721,D295,[1]ข้อมูลทั้งหมด!$AO$2:$AO$7721)+((SUMIF([1]ข้อมูลทั้งหมด!$B$2:$B$7721,D295,[1]ข้อมูลทั้งหมด!$AP$2:$AP$7721)-MOD(SUMIF([1]ข้อมูลทั้งหมด!$B$2:$B$7721,D295,[1]ข้อมูลทั้งหมด!$AP$2:$AP$7721),100))/100)-K295)/4))))</f>
        <v>#VALUE!</v>
      </c>
      <c r="K295" s="8" t="e">
        <f>MOD(SUMIF([1]ข้อมูลทั้งหมด!$B$2:$B$7721,D295,[1]ข้อมูลทั้งหมด!$AO$2:$AO$7721)+((SUMIF([1]ข้อมูลทั้งหมด!$B$2:$B$7721,D295,[1]ข้อมูลทั้งหมด!$AP$2:$AP$7721)-MOD(SUMIF([1]ข้อมูลทั้งหมด!$B$2:$B$7721,D295,[1]ข้อมูลทั้งหมด!$AP$2:$AP$7721),100))/100),4)</f>
        <v>#VALUE!</v>
      </c>
      <c r="L295" s="8" t="e">
        <f>MOD(SUMIF([1]ข้อมูลทั้งหมด!$B$2:$B$7721,D295,[1]ข้อมูลทั้งหมด!$AP$2:$AP$7721),100)</f>
        <v>#VALUE!</v>
      </c>
      <c r="M295" s="12" t="e">
        <f>IF(SUM(SUMIF([1]ข้อมูลทั้งหมด!$B$2:$B$7721,D295,[1]ข้อมูลทั้งหมด!$BU$2:$BU$7721))=0,"-",SUM(SUMIF([1]ข้อมูลทั้งหมด!$B$2:$B$7721,D295,[1]ข้อมูลทั้งหมด!$BU$2:$BU$7721)))</f>
        <v>#VALUE!</v>
      </c>
      <c r="N295" s="8" t="e">
        <f>IF(SUM(SUMIF([1]ข้อมูลทั้งหมด!$B$2:$B$7721,D295,[1]ข้อมูลทั้งหมด!$AA$2:$AA$7721),SUMIF([1]ข้อมูลทั้งหมด!$B$2:$B$7721,D295,[1]ข้อมูลทั้งหมด!$AC$2:$AC$7721))=0,"-",SUM(SUMIF([1]ข้อมูลทั้งหมด!$B$2:$B$7721,D295,[1]ข้อมูลทั้งหมด!$AA$2:$AA$7721),SUMIF([1]ข้อมูลทั้งหมด!$B$2:$B$7721,D295,[1]ข้อมูลทั้งหมด!$AC$2:$AC$7721)))</f>
        <v>#VALUE!</v>
      </c>
      <c r="O295" s="13" t="e">
        <f>IF(SUM(SUMIF([1]ข้อมูลทั้งหมด!$B$2:$B$7721,D295,[1]ข้อมูลทั้งหมด!$AB$2:$AB$7721),SUMIF([1]ข้อมูลทั้งหมด!$B$2:$B$7721,D295,[1]ข้อมูลทั้งหมด!$AD$2:$AD$7721))=0,"-",SUM(SUMIF([1]ข้อมูลทั้งหมด!$B$2:$B$7721,D295,[1]ข้อมูลทั้งหมด!$AB$2:$AB$7721),SUMIF([1]ข้อมูลทั้งหมด!$B$2:$B$7721,D295,[1]ข้อมูลทั้งหมด!$AD$2:$AD$7721)))</f>
        <v>#VALUE!</v>
      </c>
      <c r="P295" s="8" t="e">
        <f>IF(SUM(SUMIF([1]ข้อมูลทั้งหมด!$B$2:$B$7721,D295,[1]ข้อมูลทั้งหมด!$AE$2:$AE$7721),SUMIF([1]ข้อมูลทั้งหมด!$B$2:$B$7721,D295,[1]ข้อมูลทั้งหมด!$AG$2:$AG$7721))=0,"-",SUM(SUMIF([1]ข้อมูลทั้งหมด!$B$2:$B$7721,D295,[1]ข้อมูลทั้งหมด!$AE$2:$AE$7721),SUMIF([1]ข้อมูลทั้งหมด!$B$2:$B$7721,D295,[1]ข้อมูลทั้งหมด!$AG$2:$AG$7721)))</f>
        <v>#VALUE!</v>
      </c>
      <c r="Q295" s="13" t="e">
        <f>IF(SUM(SUMIF([1]ข้อมูลทั้งหมด!$B$2:$B$7721,D295,[1]ข้อมูลทั้งหมด!$AF$2:$AF$7721),SUMIF([1]ข้อมูลทั้งหมด!$B$2:$B$7721,D295,[1]ข้อมูลทั้งหมด!$AH$2:$AH$7721))=0,"-",SUM(SUMIF([1]ข้อมูลทั้งหมด!$B$2:$B$7721,D295,[1]ข้อมูลทั้งหมด!$AF$2:$AF$7721),SUMIF([1]ข้อมูลทั้งหมด!$B$2:$B$7721,D295,[1]ข้อมูลทั้งหมด!$AH$2:$AH$7721)))</f>
        <v>#VALUE!</v>
      </c>
      <c r="R295" s="12" t="e">
        <f>IF(SUM(SUMIF([1]ข้อมูลทั้งหมด!$B$2:$B$7721,D295,[1]ข้อมูลทั้งหมด!$BU$2:$BU$7721),SUMIF([1]ข้อมูลทั้งหมด!$B$2:$B$7721,D295,[1]ข้อมูลทั้งหมด!$BV$2:$BV$7721))=0,"-",SUM(SUMIF([1]ข้อมูลทั้งหมด!$B$2:$B$7721,D295,[1]ข้อมูลทั้งหมด!$BU$2:$BU$7721),SUMIF([1]ข้อมูลทั้งหมด!$B$2:$B$7721,D295,[1]ข้อมูลทั้งหมด!$BV$2:$BV$7721)))</f>
        <v>#VALUE!</v>
      </c>
      <c r="S295" s="14" t="e">
        <f>IF(SUMIF([1]ข้อมูลทั้งหมด!$B$2:$B$7721,D295,[1]ข้อมูลทั้งหมด!$BX$2:$BX$7721)=0,"-",SUMIF([1]ข้อมูลทั้งหมด!$B$2:$B$7721,D295,[1]ข้อมูลทั้งหมด!$BX$2:$BX$7721))</f>
        <v>#VALUE!</v>
      </c>
      <c r="T295" s="8" t="e">
        <f>IF(SUMIF([1]ข้อมูลทั้งหมด!$B$2:$B$7721,D295,[1]ข้อมูลทั้งหมด!$CV$2:$CV$7721)=0,"-",SUMIF([1]ข้อมูลทั้งหมด!$B$2:$B$7721,D295,[1]ข้อมูลทั้งหมด!$CV$2:$CV$7721))</f>
        <v>#VALUE!</v>
      </c>
      <c r="U295" s="13" t="e">
        <f>IF(SUMIF([1]ข้อมูลทั้งหมด!$B$2:$B$7721,D295,[1]ข้อมูลทั้งหมด!$CW$2:$CW$7721)=0,"-",SUMIF([1]ข้อมูลทั้งหมด!$B$2:$B$7721,D295,[1]ข้อมูลทั้งหมด!$CW$2:$CW$7721))</f>
        <v>#VALUE!</v>
      </c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389"/>
      <c r="AM295" s="20"/>
      <c r="AN295" s="21"/>
      <c r="AO295" s="393"/>
      <c r="AP295" s="22"/>
      <c r="AQ295" s="22"/>
      <c r="AR295" s="22"/>
      <c r="AS295" s="394"/>
    </row>
    <row r="296" spans="1:45" s="60" customFormat="1" ht="21" hidden="1" x14ac:dyDescent="0.35">
      <c r="A296" s="524">
        <v>283</v>
      </c>
      <c r="B296" s="9">
        <v>261</v>
      </c>
      <c r="C296" s="10" t="s">
        <v>565</v>
      </c>
      <c r="D296" s="395" t="s">
        <v>566</v>
      </c>
      <c r="E296" s="8" t="e">
        <f>COUNTIFS([1]ข้อมูลทั้งหมด!$B$2:$B$7721,D296,[1]ข้อมูลทั้งหมด!$P$2:$P$7721,1)</f>
        <v>#VALUE!</v>
      </c>
      <c r="F296" s="8" t="e">
        <f>COUNTIFS([1]ข้อมูลทั้งหมด!$B$2:$B$7721,D296,[1]ข้อมูลทั้งหมด!$S$2:$S$7721,1)</f>
        <v>#VALUE!</v>
      </c>
      <c r="G296" s="8" t="e">
        <f>COUNTIFS([1]ข้อมูลทั้งหมด!$B$2:$B$7721,D296,[1]ข้อมูลทั้งหมด!$V$2:$V$7721,1)</f>
        <v>#VALUE!</v>
      </c>
      <c r="H296" s="11" t="e">
        <f t="shared" si="5"/>
        <v>#VALUE!</v>
      </c>
      <c r="I296" s="8" t="e">
        <f>SUMIFS([1]ข้อมูลทั้งหมด!$O$2:$O$7721,[1]ข้อมูลทั้งหมด!$B$2:$B$7721,D296)</f>
        <v>#VALUE!</v>
      </c>
      <c r="J296" s="8" t="e">
        <f>SUMIF([1]ข้อมูลทั้งหมด!$B$2:$B$7721,D296,[1]ข้อมูลทั้งหมด!$AN$2:$AN$7721)+(((((SUMIF([1]ข้อมูลทั้งหมด!$B$2:$B$7721,D296,[1]ข้อมูลทั้งหมด!$AO$2:$AO$7721)+((SUMIF([1]ข้อมูลทั้งหมด!$B$2:$B$7721,D296,[1]ข้อมูลทั้งหมด!$AP$2:$AP$7721)-MOD(SUMIF([1]ข้อมูลทั้งหมด!$B$2:$B$7721,D296,[1]ข้อมูลทั้งหมด!$AP$2:$AP$7721),100))/100)-K296)/4))))</f>
        <v>#VALUE!</v>
      </c>
      <c r="K296" s="8" t="e">
        <f>MOD(SUMIF([1]ข้อมูลทั้งหมด!$B$2:$B$7721,D296,[1]ข้อมูลทั้งหมด!$AO$2:$AO$7721)+((SUMIF([1]ข้อมูลทั้งหมด!$B$2:$B$7721,D296,[1]ข้อมูลทั้งหมด!$AP$2:$AP$7721)-MOD(SUMIF([1]ข้อมูลทั้งหมด!$B$2:$B$7721,D296,[1]ข้อมูลทั้งหมด!$AP$2:$AP$7721),100))/100),4)</f>
        <v>#VALUE!</v>
      </c>
      <c r="L296" s="8" t="e">
        <f>MOD(SUMIF([1]ข้อมูลทั้งหมด!$B$2:$B$7721,D296,[1]ข้อมูลทั้งหมด!$AP$2:$AP$7721),100)</f>
        <v>#VALUE!</v>
      </c>
      <c r="M296" s="12" t="e">
        <f>IF(SUM(SUMIF([1]ข้อมูลทั้งหมด!$B$2:$B$7721,D296,[1]ข้อมูลทั้งหมด!$BU$2:$BU$7721))=0,"-",SUM(SUMIF([1]ข้อมูลทั้งหมด!$B$2:$B$7721,D296,[1]ข้อมูลทั้งหมด!$BU$2:$BU$7721)))</f>
        <v>#VALUE!</v>
      </c>
      <c r="N296" s="8" t="e">
        <f>IF(SUM(SUMIF([1]ข้อมูลทั้งหมด!$B$2:$B$7721,D296,[1]ข้อมูลทั้งหมด!$AA$2:$AA$7721),SUMIF([1]ข้อมูลทั้งหมด!$B$2:$B$7721,D296,[1]ข้อมูลทั้งหมด!$AC$2:$AC$7721))=0,"-",SUM(SUMIF([1]ข้อมูลทั้งหมด!$B$2:$B$7721,D296,[1]ข้อมูลทั้งหมด!$AA$2:$AA$7721),SUMIF([1]ข้อมูลทั้งหมด!$B$2:$B$7721,D296,[1]ข้อมูลทั้งหมด!$AC$2:$AC$7721)))</f>
        <v>#VALUE!</v>
      </c>
      <c r="O296" s="13" t="e">
        <f>IF(SUM(SUMIF([1]ข้อมูลทั้งหมด!$B$2:$B$7721,D296,[1]ข้อมูลทั้งหมด!$AB$2:$AB$7721),SUMIF([1]ข้อมูลทั้งหมด!$B$2:$B$7721,D296,[1]ข้อมูลทั้งหมด!$AD$2:$AD$7721))=0,"-",SUM(SUMIF([1]ข้อมูลทั้งหมด!$B$2:$B$7721,D296,[1]ข้อมูลทั้งหมด!$AB$2:$AB$7721),SUMIF([1]ข้อมูลทั้งหมด!$B$2:$B$7721,D296,[1]ข้อมูลทั้งหมด!$AD$2:$AD$7721)))</f>
        <v>#VALUE!</v>
      </c>
      <c r="P296" s="8" t="e">
        <f>IF(SUM(SUMIF([1]ข้อมูลทั้งหมด!$B$2:$B$7721,D296,[1]ข้อมูลทั้งหมด!$AE$2:$AE$7721),SUMIF([1]ข้อมูลทั้งหมด!$B$2:$B$7721,D296,[1]ข้อมูลทั้งหมด!$AG$2:$AG$7721))=0,"-",SUM(SUMIF([1]ข้อมูลทั้งหมด!$B$2:$B$7721,D296,[1]ข้อมูลทั้งหมด!$AE$2:$AE$7721),SUMIF([1]ข้อมูลทั้งหมด!$B$2:$B$7721,D296,[1]ข้อมูลทั้งหมด!$AG$2:$AG$7721)))</f>
        <v>#VALUE!</v>
      </c>
      <c r="Q296" s="13" t="e">
        <f>IF(SUM(SUMIF([1]ข้อมูลทั้งหมด!$B$2:$B$7721,D296,[1]ข้อมูลทั้งหมด!$AF$2:$AF$7721),SUMIF([1]ข้อมูลทั้งหมด!$B$2:$B$7721,D296,[1]ข้อมูลทั้งหมด!$AH$2:$AH$7721))=0,"-",SUM(SUMIF([1]ข้อมูลทั้งหมด!$B$2:$B$7721,D296,[1]ข้อมูลทั้งหมด!$AF$2:$AF$7721),SUMIF([1]ข้อมูลทั้งหมด!$B$2:$B$7721,D296,[1]ข้อมูลทั้งหมด!$AH$2:$AH$7721)))</f>
        <v>#VALUE!</v>
      </c>
      <c r="R296" s="12" t="e">
        <f>IF(SUM(SUMIF([1]ข้อมูลทั้งหมด!$B$2:$B$7721,D296,[1]ข้อมูลทั้งหมด!$BU$2:$BU$7721),SUMIF([1]ข้อมูลทั้งหมด!$B$2:$B$7721,D296,[1]ข้อมูลทั้งหมด!$BV$2:$BV$7721))=0,"-",SUM(SUMIF([1]ข้อมูลทั้งหมด!$B$2:$B$7721,D296,[1]ข้อมูลทั้งหมด!$BU$2:$BU$7721),SUMIF([1]ข้อมูลทั้งหมด!$B$2:$B$7721,D296,[1]ข้อมูลทั้งหมด!$BV$2:$BV$7721)))</f>
        <v>#VALUE!</v>
      </c>
      <c r="S296" s="14" t="e">
        <f>IF(SUMIF([1]ข้อมูลทั้งหมด!$B$2:$B$7721,D296,[1]ข้อมูลทั้งหมด!$BX$2:$BX$7721)=0,"-",SUMIF([1]ข้อมูลทั้งหมด!$B$2:$B$7721,D296,[1]ข้อมูลทั้งหมด!$BX$2:$BX$7721))</f>
        <v>#VALUE!</v>
      </c>
      <c r="T296" s="8" t="e">
        <f>IF(SUMIF([1]ข้อมูลทั้งหมด!$B$2:$B$7721,D296,[1]ข้อมูลทั้งหมด!$CV$2:$CV$7721)=0,"-",SUMIF([1]ข้อมูลทั้งหมด!$B$2:$B$7721,D296,[1]ข้อมูลทั้งหมด!$CV$2:$CV$7721))</f>
        <v>#VALUE!</v>
      </c>
      <c r="U296" s="13" t="e">
        <f>IF(SUMIF([1]ข้อมูลทั้งหมด!$B$2:$B$7721,D296,[1]ข้อมูลทั้งหมด!$CW$2:$CW$7721)=0,"-",SUMIF([1]ข้อมูลทั้งหมด!$B$2:$B$7721,D296,[1]ข้อมูลทั้งหมด!$CW$2:$CW$7721))</f>
        <v>#VALUE!</v>
      </c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389"/>
      <c r="AM296" s="20"/>
      <c r="AN296" s="21"/>
      <c r="AO296" s="393"/>
      <c r="AP296" s="22"/>
      <c r="AQ296" s="22"/>
      <c r="AR296" s="22"/>
      <c r="AS296" s="394"/>
    </row>
    <row r="297" spans="1:45" s="60" customFormat="1" ht="21" hidden="1" x14ac:dyDescent="0.35">
      <c r="A297" s="524">
        <v>284</v>
      </c>
      <c r="B297" s="9">
        <v>263</v>
      </c>
      <c r="C297" s="10" t="s">
        <v>567</v>
      </c>
      <c r="D297" s="395" t="s">
        <v>568</v>
      </c>
      <c r="E297" s="8" t="e">
        <f>COUNTIFS([1]ข้อมูลทั้งหมด!$B$2:$B$7721,D297,[1]ข้อมูลทั้งหมด!$P$2:$P$7721,1)</f>
        <v>#VALUE!</v>
      </c>
      <c r="F297" s="8" t="e">
        <f>COUNTIFS([1]ข้อมูลทั้งหมด!$B$2:$B$7721,D297,[1]ข้อมูลทั้งหมด!$S$2:$S$7721,1)</f>
        <v>#VALUE!</v>
      </c>
      <c r="G297" s="8" t="e">
        <f>COUNTIFS([1]ข้อมูลทั้งหมด!$B$2:$B$7721,D297,[1]ข้อมูลทั้งหมด!$V$2:$V$7721,1)</f>
        <v>#VALUE!</v>
      </c>
      <c r="H297" s="11" t="e">
        <f t="shared" si="5"/>
        <v>#VALUE!</v>
      </c>
      <c r="I297" s="8" t="e">
        <f>SUMIFS([1]ข้อมูลทั้งหมด!$O$2:$O$7721,[1]ข้อมูลทั้งหมด!$B$2:$B$7721,D297)</f>
        <v>#VALUE!</v>
      </c>
      <c r="J297" s="8" t="e">
        <f>SUMIF([1]ข้อมูลทั้งหมด!$B$2:$B$7721,D297,[1]ข้อมูลทั้งหมด!$AN$2:$AN$7721)+(((((SUMIF([1]ข้อมูลทั้งหมด!$B$2:$B$7721,D297,[1]ข้อมูลทั้งหมด!$AO$2:$AO$7721)+((SUMIF([1]ข้อมูลทั้งหมด!$B$2:$B$7721,D297,[1]ข้อมูลทั้งหมด!$AP$2:$AP$7721)-MOD(SUMIF([1]ข้อมูลทั้งหมด!$B$2:$B$7721,D297,[1]ข้อมูลทั้งหมด!$AP$2:$AP$7721),100))/100)-K297)/4))))</f>
        <v>#VALUE!</v>
      </c>
      <c r="K297" s="8" t="e">
        <f>MOD(SUMIF([1]ข้อมูลทั้งหมด!$B$2:$B$7721,D297,[1]ข้อมูลทั้งหมด!$AO$2:$AO$7721)+((SUMIF([1]ข้อมูลทั้งหมด!$B$2:$B$7721,D297,[1]ข้อมูลทั้งหมด!$AP$2:$AP$7721)-MOD(SUMIF([1]ข้อมูลทั้งหมด!$B$2:$B$7721,D297,[1]ข้อมูลทั้งหมด!$AP$2:$AP$7721),100))/100),4)</f>
        <v>#VALUE!</v>
      </c>
      <c r="L297" s="8" t="e">
        <f>MOD(SUMIF([1]ข้อมูลทั้งหมด!$B$2:$B$7721,D297,[1]ข้อมูลทั้งหมด!$AP$2:$AP$7721),100)</f>
        <v>#VALUE!</v>
      </c>
      <c r="M297" s="12" t="e">
        <f>IF(SUM(SUMIF([1]ข้อมูลทั้งหมด!$B$2:$B$7721,D297,[1]ข้อมูลทั้งหมด!$BU$2:$BU$7721))=0,"-",SUM(SUMIF([1]ข้อมูลทั้งหมด!$B$2:$B$7721,D297,[1]ข้อมูลทั้งหมด!$BU$2:$BU$7721)))</f>
        <v>#VALUE!</v>
      </c>
      <c r="N297" s="8" t="e">
        <f>IF(SUM(SUMIF([1]ข้อมูลทั้งหมด!$B$2:$B$7721,D297,[1]ข้อมูลทั้งหมด!$AA$2:$AA$7721),SUMIF([1]ข้อมูลทั้งหมด!$B$2:$B$7721,D297,[1]ข้อมูลทั้งหมด!$AC$2:$AC$7721))=0,"-",SUM(SUMIF([1]ข้อมูลทั้งหมด!$B$2:$B$7721,D297,[1]ข้อมูลทั้งหมด!$AA$2:$AA$7721),SUMIF([1]ข้อมูลทั้งหมด!$B$2:$B$7721,D297,[1]ข้อมูลทั้งหมด!$AC$2:$AC$7721)))</f>
        <v>#VALUE!</v>
      </c>
      <c r="O297" s="13" t="e">
        <f>IF(SUM(SUMIF([1]ข้อมูลทั้งหมด!$B$2:$B$7721,D297,[1]ข้อมูลทั้งหมด!$AB$2:$AB$7721),SUMIF([1]ข้อมูลทั้งหมด!$B$2:$B$7721,D297,[1]ข้อมูลทั้งหมด!$AD$2:$AD$7721))=0,"-",SUM(SUMIF([1]ข้อมูลทั้งหมด!$B$2:$B$7721,D297,[1]ข้อมูลทั้งหมด!$AB$2:$AB$7721),SUMIF([1]ข้อมูลทั้งหมด!$B$2:$B$7721,D297,[1]ข้อมูลทั้งหมด!$AD$2:$AD$7721)))</f>
        <v>#VALUE!</v>
      </c>
      <c r="P297" s="8" t="e">
        <f>IF(SUM(SUMIF([1]ข้อมูลทั้งหมด!$B$2:$B$7721,D297,[1]ข้อมูลทั้งหมด!$AE$2:$AE$7721),SUMIF([1]ข้อมูลทั้งหมด!$B$2:$B$7721,D297,[1]ข้อมูลทั้งหมด!$AG$2:$AG$7721))=0,"-",SUM(SUMIF([1]ข้อมูลทั้งหมด!$B$2:$B$7721,D297,[1]ข้อมูลทั้งหมด!$AE$2:$AE$7721),SUMIF([1]ข้อมูลทั้งหมด!$B$2:$B$7721,D297,[1]ข้อมูลทั้งหมด!$AG$2:$AG$7721)))</f>
        <v>#VALUE!</v>
      </c>
      <c r="Q297" s="13" t="e">
        <f>IF(SUM(SUMIF([1]ข้อมูลทั้งหมด!$B$2:$B$7721,D297,[1]ข้อมูลทั้งหมด!$AF$2:$AF$7721),SUMIF([1]ข้อมูลทั้งหมด!$B$2:$B$7721,D297,[1]ข้อมูลทั้งหมด!$AH$2:$AH$7721))=0,"-",SUM(SUMIF([1]ข้อมูลทั้งหมด!$B$2:$B$7721,D297,[1]ข้อมูลทั้งหมด!$AF$2:$AF$7721),SUMIF([1]ข้อมูลทั้งหมด!$B$2:$B$7721,D297,[1]ข้อมูลทั้งหมด!$AH$2:$AH$7721)))</f>
        <v>#VALUE!</v>
      </c>
      <c r="R297" s="12" t="e">
        <f>IF(SUM(SUMIF([1]ข้อมูลทั้งหมด!$B$2:$B$7721,D297,[1]ข้อมูลทั้งหมด!$BU$2:$BU$7721),SUMIF([1]ข้อมูลทั้งหมด!$B$2:$B$7721,D297,[1]ข้อมูลทั้งหมด!$BV$2:$BV$7721))=0,"-",SUM(SUMIF([1]ข้อมูลทั้งหมด!$B$2:$B$7721,D297,[1]ข้อมูลทั้งหมด!$BU$2:$BU$7721),SUMIF([1]ข้อมูลทั้งหมด!$B$2:$B$7721,D297,[1]ข้อมูลทั้งหมด!$BV$2:$BV$7721)))</f>
        <v>#VALUE!</v>
      </c>
      <c r="S297" s="14" t="e">
        <f>IF(SUMIF([1]ข้อมูลทั้งหมด!$B$2:$B$7721,D297,[1]ข้อมูลทั้งหมด!$BX$2:$BX$7721)=0,"-",SUMIF([1]ข้อมูลทั้งหมด!$B$2:$B$7721,D297,[1]ข้อมูลทั้งหมด!$BX$2:$BX$7721))</f>
        <v>#VALUE!</v>
      </c>
      <c r="T297" s="8" t="e">
        <f>IF(SUMIF([1]ข้อมูลทั้งหมด!$B$2:$B$7721,D297,[1]ข้อมูลทั้งหมด!$CV$2:$CV$7721)=0,"-",SUMIF([1]ข้อมูลทั้งหมด!$B$2:$B$7721,D297,[1]ข้อมูลทั้งหมด!$CV$2:$CV$7721))</f>
        <v>#VALUE!</v>
      </c>
      <c r="U297" s="13" t="e">
        <f>IF(SUMIF([1]ข้อมูลทั้งหมด!$B$2:$B$7721,D297,[1]ข้อมูลทั้งหมด!$CW$2:$CW$7721)=0,"-",SUMIF([1]ข้อมูลทั้งหมด!$B$2:$B$7721,D297,[1]ข้อมูลทั้งหมด!$CW$2:$CW$7721))</f>
        <v>#VALUE!</v>
      </c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389"/>
      <c r="AM297" s="20"/>
      <c r="AN297" s="21"/>
      <c r="AO297" s="393"/>
      <c r="AP297" s="22"/>
      <c r="AQ297" s="22"/>
      <c r="AR297" s="22"/>
      <c r="AS297" s="394"/>
    </row>
    <row r="298" spans="1:45" s="60" customFormat="1" ht="21" hidden="1" x14ac:dyDescent="0.35">
      <c r="A298" s="524">
        <v>285</v>
      </c>
      <c r="B298" s="9">
        <v>264</v>
      </c>
      <c r="C298" s="10" t="s">
        <v>569</v>
      </c>
      <c r="D298" s="395" t="s">
        <v>570</v>
      </c>
      <c r="E298" s="8" t="e">
        <f>COUNTIFS([1]ข้อมูลทั้งหมด!$B$2:$B$7721,D298,[1]ข้อมูลทั้งหมด!$P$2:$P$7721,1)</f>
        <v>#VALUE!</v>
      </c>
      <c r="F298" s="8" t="e">
        <f>COUNTIFS([1]ข้อมูลทั้งหมด!$B$2:$B$7721,D298,[1]ข้อมูลทั้งหมด!$S$2:$S$7721,1)</f>
        <v>#VALUE!</v>
      </c>
      <c r="G298" s="8" t="e">
        <f>COUNTIFS([1]ข้อมูลทั้งหมด!$B$2:$B$7721,D298,[1]ข้อมูลทั้งหมด!$V$2:$V$7721,1)</f>
        <v>#VALUE!</v>
      </c>
      <c r="H298" s="11" t="e">
        <f t="shared" si="5"/>
        <v>#VALUE!</v>
      </c>
      <c r="I298" s="8" t="e">
        <f>SUMIFS([1]ข้อมูลทั้งหมด!$O$2:$O$7721,[1]ข้อมูลทั้งหมด!$B$2:$B$7721,D298)</f>
        <v>#VALUE!</v>
      </c>
      <c r="J298" s="8" t="e">
        <f>SUMIF([1]ข้อมูลทั้งหมด!$B$2:$B$7721,D298,[1]ข้อมูลทั้งหมด!$AN$2:$AN$7721)+(((((SUMIF([1]ข้อมูลทั้งหมด!$B$2:$B$7721,D298,[1]ข้อมูลทั้งหมด!$AO$2:$AO$7721)+((SUMIF([1]ข้อมูลทั้งหมด!$B$2:$B$7721,D298,[1]ข้อมูลทั้งหมด!$AP$2:$AP$7721)-MOD(SUMIF([1]ข้อมูลทั้งหมด!$B$2:$B$7721,D298,[1]ข้อมูลทั้งหมด!$AP$2:$AP$7721),100))/100)-K298)/4))))</f>
        <v>#VALUE!</v>
      </c>
      <c r="K298" s="8" t="e">
        <f>MOD(SUMIF([1]ข้อมูลทั้งหมด!$B$2:$B$7721,D298,[1]ข้อมูลทั้งหมด!$AO$2:$AO$7721)+((SUMIF([1]ข้อมูลทั้งหมด!$B$2:$B$7721,D298,[1]ข้อมูลทั้งหมด!$AP$2:$AP$7721)-MOD(SUMIF([1]ข้อมูลทั้งหมด!$B$2:$B$7721,D298,[1]ข้อมูลทั้งหมด!$AP$2:$AP$7721),100))/100),4)</f>
        <v>#VALUE!</v>
      </c>
      <c r="L298" s="8" t="e">
        <f>MOD(SUMIF([1]ข้อมูลทั้งหมด!$B$2:$B$7721,D298,[1]ข้อมูลทั้งหมด!$AP$2:$AP$7721),100)</f>
        <v>#VALUE!</v>
      </c>
      <c r="M298" s="12" t="e">
        <f>IF(SUM(SUMIF([1]ข้อมูลทั้งหมด!$B$2:$B$7721,D298,[1]ข้อมูลทั้งหมด!$BU$2:$BU$7721))=0,"-",SUM(SUMIF([1]ข้อมูลทั้งหมด!$B$2:$B$7721,D298,[1]ข้อมูลทั้งหมด!$BU$2:$BU$7721)))</f>
        <v>#VALUE!</v>
      </c>
      <c r="N298" s="8" t="e">
        <f>IF(SUM(SUMIF([1]ข้อมูลทั้งหมด!$B$2:$B$7721,D298,[1]ข้อมูลทั้งหมด!$AA$2:$AA$7721),SUMIF([1]ข้อมูลทั้งหมด!$B$2:$B$7721,D298,[1]ข้อมูลทั้งหมด!$AC$2:$AC$7721))=0,"-",SUM(SUMIF([1]ข้อมูลทั้งหมด!$B$2:$B$7721,D298,[1]ข้อมูลทั้งหมด!$AA$2:$AA$7721),SUMIF([1]ข้อมูลทั้งหมด!$B$2:$B$7721,D298,[1]ข้อมูลทั้งหมด!$AC$2:$AC$7721)))</f>
        <v>#VALUE!</v>
      </c>
      <c r="O298" s="13" t="e">
        <f>IF(SUM(SUMIF([1]ข้อมูลทั้งหมด!$B$2:$B$7721,D298,[1]ข้อมูลทั้งหมด!$AB$2:$AB$7721),SUMIF([1]ข้อมูลทั้งหมด!$B$2:$B$7721,D298,[1]ข้อมูลทั้งหมด!$AD$2:$AD$7721))=0,"-",SUM(SUMIF([1]ข้อมูลทั้งหมด!$B$2:$B$7721,D298,[1]ข้อมูลทั้งหมด!$AB$2:$AB$7721),SUMIF([1]ข้อมูลทั้งหมด!$B$2:$B$7721,D298,[1]ข้อมูลทั้งหมด!$AD$2:$AD$7721)))</f>
        <v>#VALUE!</v>
      </c>
      <c r="P298" s="8" t="e">
        <f>IF(SUM(SUMIF([1]ข้อมูลทั้งหมด!$B$2:$B$7721,D298,[1]ข้อมูลทั้งหมด!$AE$2:$AE$7721),SUMIF([1]ข้อมูลทั้งหมด!$B$2:$B$7721,D298,[1]ข้อมูลทั้งหมด!$AG$2:$AG$7721))=0,"-",SUM(SUMIF([1]ข้อมูลทั้งหมด!$B$2:$B$7721,D298,[1]ข้อมูลทั้งหมด!$AE$2:$AE$7721),SUMIF([1]ข้อมูลทั้งหมด!$B$2:$B$7721,D298,[1]ข้อมูลทั้งหมด!$AG$2:$AG$7721)))</f>
        <v>#VALUE!</v>
      </c>
      <c r="Q298" s="13" t="e">
        <f>IF(SUM(SUMIF([1]ข้อมูลทั้งหมด!$B$2:$B$7721,D298,[1]ข้อมูลทั้งหมด!$AF$2:$AF$7721),SUMIF([1]ข้อมูลทั้งหมด!$B$2:$B$7721,D298,[1]ข้อมูลทั้งหมด!$AH$2:$AH$7721))=0,"-",SUM(SUMIF([1]ข้อมูลทั้งหมด!$B$2:$B$7721,D298,[1]ข้อมูลทั้งหมด!$AF$2:$AF$7721),SUMIF([1]ข้อมูลทั้งหมด!$B$2:$B$7721,D298,[1]ข้อมูลทั้งหมด!$AH$2:$AH$7721)))</f>
        <v>#VALUE!</v>
      </c>
      <c r="R298" s="12" t="e">
        <f>IF(SUM(SUMIF([1]ข้อมูลทั้งหมด!$B$2:$B$7721,D298,[1]ข้อมูลทั้งหมด!$BU$2:$BU$7721),SUMIF([1]ข้อมูลทั้งหมด!$B$2:$B$7721,D298,[1]ข้อมูลทั้งหมด!$BV$2:$BV$7721))=0,"-",SUM(SUMIF([1]ข้อมูลทั้งหมด!$B$2:$B$7721,D298,[1]ข้อมูลทั้งหมด!$BU$2:$BU$7721),SUMIF([1]ข้อมูลทั้งหมด!$B$2:$B$7721,D298,[1]ข้อมูลทั้งหมด!$BV$2:$BV$7721)))</f>
        <v>#VALUE!</v>
      </c>
      <c r="S298" s="14" t="e">
        <f>IF(SUMIF([1]ข้อมูลทั้งหมด!$B$2:$B$7721,D298,[1]ข้อมูลทั้งหมด!$BX$2:$BX$7721)=0,"-",SUMIF([1]ข้อมูลทั้งหมด!$B$2:$B$7721,D298,[1]ข้อมูลทั้งหมด!$BX$2:$BX$7721))</f>
        <v>#VALUE!</v>
      </c>
      <c r="T298" s="8" t="e">
        <f>IF(SUMIF([1]ข้อมูลทั้งหมด!$B$2:$B$7721,D298,[1]ข้อมูลทั้งหมด!$CV$2:$CV$7721)=0,"-",SUMIF([1]ข้อมูลทั้งหมด!$B$2:$B$7721,D298,[1]ข้อมูลทั้งหมด!$CV$2:$CV$7721))</f>
        <v>#VALUE!</v>
      </c>
      <c r="U298" s="13" t="e">
        <f>IF(SUMIF([1]ข้อมูลทั้งหมด!$B$2:$B$7721,D298,[1]ข้อมูลทั้งหมด!$CW$2:$CW$7721)=0,"-",SUMIF([1]ข้อมูลทั้งหมด!$B$2:$B$7721,D298,[1]ข้อมูลทั้งหมด!$CW$2:$CW$7721))</f>
        <v>#VALUE!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389"/>
      <c r="AM298" s="20"/>
      <c r="AN298" s="21"/>
      <c r="AO298" s="393"/>
      <c r="AP298" s="22"/>
      <c r="AQ298" s="22"/>
      <c r="AR298" s="22"/>
      <c r="AS298" s="394"/>
    </row>
    <row r="299" spans="1:45" s="60" customFormat="1" ht="21" hidden="1" x14ac:dyDescent="0.35">
      <c r="A299" s="524">
        <v>286</v>
      </c>
      <c r="B299" s="9">
        <v>265</v>
      </c>
      <c r="C299" s="396" t="s">
        <v>571</v>
      </c>
      <c r="D299" s="395" t="s">
        <v>571</v>
      </c>
      <c r="E299" s="8" t="e">
        <f>COUNTIFS([1]ข้อมูลทั้งหมด!$B$2:$B$7721,D299,[1]ข้อมูลทั้งหมด!$P$2:$P$7721,1)</f>
        <v>#VALUE!</v>
      </c>
      <c r="F299" s="8" t="e">
        <f>COUNTIFS([1]ข้อมูลทั้งหมด!$B$2:$B$7721,D299,[1]ข้อมูลทั้งหมด!$S$2:$S$7721,1)</f>
        <v>#VALUE!</v>
      </c>
      <c r="G299" s="8" t="e">
        <f>COUNTIFS([1]ข้อมูลทั้งหมด!$B$2:$B$7721,D299,[1]ข้อมูลทั้งหมด!$V$2:$V$7721,1)</f>
        <v>#VALUE!</v>
      </c>
      <c r="H299" s="11" t="e">
        <f t="shared" si="5"/>
        <v>#VALUE!</v>
      </c>
      <c r="I299" s="8" t="e">
        <f>SUMIFS([1]ข้อมูลทั้งหมด!$O$2:$O$7721,[1]ข้อมูลทั้งหมด!$B$2:$B$7721,D299)</f>
        <v>#VALUE!</v>
      </c>
      <c r="J299" s="8" t="e">
        <f>SUMIF([1]ข้อมูลทั้งหมด!$B$2:$B$7721,D299,[1]ข้อมูลทั้งหมด!$AN$2:$AN$7721)+(((((SUMIF([1]ข้อมูลทั้งหมด!$B$2:$B$7721,D299,[1]ข้อมูลทั้งหมด!$AO$2:$AO$7721)+((SUMIF([1]ข้อมูลทั้งหมด!$B$2:$B$7721,D299,[1]ข้อมูลทั้งหมด!$AP$2:$AP$7721)-MOD(SUMIF([1]ข้อมูลทั้งหมด!$B$2:$B$7721,D299,[1]ข้อมูลทั้งหมด!$AP$2:$AP$7721),100))/100)-K299)/4))))</f>
        <v>#VALUE!</v>
      </c>
      <c r="K299" s="8" t="e">
        <f>MOD(SUMIF([1]ข้อมูลทั้งหมด!$B$2:$B$7721,D299,[1]ข้อมูลทั้งหมด!$AO$2:$AO$7721)+((SUMIF([1]ข้อมูลทั้งหมด!$B$2:$B$7721,D299,[1]ข้อมูลทั้งหมด!$AP$2:$AP$7721)-MOD(SUMIF([1]ข้อมูลทั้งหมด!$B$2:$B$7721,D299,[1]ข้อมูลทั้งหมด!$AP$2:$AP$7721),100))/100),4)</f>
        <v>#VALUE!</v>
      </c>
      <c r="L299" s="8" t="e">
        <f>MOD(SUMIF([1]ข้อมูลทั้งหมด!$B$2:$B$7721,D299,[1]ข้อมูลทั้งหมด!$AP$2:$AP$7721),100)</f>
        <v>#VALUE!</v>
      </c>
      <c r="M299" s="12" t="e">
        <f>IF(SUM(SUMIF([1]ข้อมูลทั้งหมด!$B$2:$B$7721,D299,[1]ข้อมูลทั้งหมด!$BU$2:$BU$7721))=0,"-",SUM(SUMIF([1]ข้อมูลทั้งหมด!$B$2:$B$7721,D299,[1]ข้อมูลทั้งหมด!$BU$2:$BU$7721)))</f>
        <v>#VALUE!</v>
      </c>
      <c r="N299" s="8" t="e">
        <f>IF(SUM(SUMIF([1]ข้อมูลทั้งหมด!$B$2:$B$7721,D299,[1]ข้อมูลทั้งหมด!$AA$2:$AA$7721),SUMIF([1]ข้อมูลทั้งหมด!$B$2:$B$7721,D299,[1]ข้อมูลทั้งหมด!$AC$2:$AC$7721))=0,"-",SUM(SUMIF([1]ข้อมูลทั้งหมด!$B$2:$B$7721,D299,[1]ข้อมูลทั้งหมด!$AA$2:$AA$7721),SUMIF([1]ข้อมูลทั้งหมด!$B$2:$B$7721,D299,[1]ข้อมูลทั้งหมด!$AC$2:$AC$7721)))</f>
        <v>#VALUE!</v>
      </c>
      <c r="O299" s="13" t="e">
        <f>IF(SUM(SUMIF([1]ข้อมูลทั้งหมด!$B$2:$B$7721,D299,[1]ข้อมูลทั้งหมด!$AB$2:$AB$7721),SUMIF([1]ข้อมูลทั้งหมด!$B$2:$B$7721,D299,[1]ข้อมูลทั้งหมด!$AD$2:$AD$7721))=0,"-",SUM(SUMIF([1]ข้อมูลทั้งหมด!$B$2:$B$7721,D299,[1]ข้อมูลทั้งหมด!$AB$2:$AB$7721),SUMIF([1]ข้อมูลทั้งหมด!$B$2:$B$7721,D299,[1]ข้อมูลทั้งหมด!$AD$2:$AD$7721)))</f>
        <v>#VALUE!</v>
      </c>
      <c r="P299" s="8" t="e">
        <f>IF(SUM(SUMIF([1]ข้อมูลทั้งหมด!$B$2:$B$7721,D299,[1]ข้อมูลทั้งหมด!$AE$2:$AE$7721),SUMIF([1]ข้อมูลทั้งหมด!$B$2:$B$7721,D299,[1]ข้อมูลทั้งหมด!$AG$2:$AG$7721))=0,"-",SUM(SUMIF([1]ข้อมูลทั้งหมด!$B$2:$B$7721,D299,[1]ข้อมูลทั้งหมด!$AE$2:$AE$7721),SUMIF([1]ข้อมูลทั้งหมด!$B$2:$B$7721,D299,[1]ข้อมูลทั้งหมด!$AG$2:$AG$7721)))</f>
        <v>#VALUE!</v>
      </c>
      <c r="Q299" s="13" t="e">
        <f>IF(SUM(SUMIF([1]ข้อมูลทั้งหมด!$B$2:$B$7721,D299,[1]ข้อมูลทั้งหมด!$AF$2:$AF$7721),SUMIF([1]ข้อมูลทั้งหมด!$B$2:$B$7721,D299,[1]ข้อมูลทั้งหมด!$AH$2:$AH$7721))=0,"-",SUM(SUMIF([1]ข้อมูลทั้งหมด!$B$2:$B$7721,D299,[1]ข้อมูลทั้งหมด!$AF$2:$AF$7721),SUMIF([1]ข้อมูลทั้งหมด!$B$2:$B$7721,D299,[1]ข้อมูลทั้งหมด!$AH$2:$AH$7721)))</f>
        <v>#VALUE!</v>
      </c>
      <c r="R299" s="12" t="e">
        <f>IF(SUM(SUMIF([1]ข้อมูลทั้งหมด!$B$2:$B$7721,D299,[1]ข้อมูลทั้งหมด!$BU$2:$BU$7721),SUMIF([1]ข้อมูลทั้งหมด!$B$2:$B$7721,D299,[1]ข้อมูลทั้งหมด!$BV$2:$BV$7721))=0,"-",SUM(SUMIF([1]ข้อมูลทั้งหมด!$B$2:$B$7721,D299,[1]ข้อมูลทั้งหมด!$BU$2:$BU$7721),SUMIF([1]ข้อมูลทั้งหมด!$B$2:$B$7721,D299,[1]ข้อมูลทั้งหมด!$BV$2:$BV$7721)))</f>
        <v>#VALUE!</v>
      </c>
      <c r="S299" s="14" t="e">
        <f>IF(SUMIF([1]ข้อมูลทั้งหมด!$B$2:$B$7721,D299,[1]ข้อมูลทั้งหมด!$BX$2:$BX$7721)=0,"-",SUMIF([1]ข้อมูลทั้งหมด!$B$2:$B$7721,D299,[1]ข้อมูลทั้งหมด!$BX$2:$BX$7721))</f>
        <v>#VALUE!</v>
      </c>
      <c r="T299" s="8" t="e">
        <f>IF(SUMIF([1]ข้อมูลทั้งหมด!$B$2:$B$7721,D299,[1]ข้อมูลทั้งหมด!$CV$2:$CV$7721)=0,"-",SUMIF([1]ข้อมูลทั้งหมด!$B$2:$B$7721,D299,[1]ข้อมูลทั้งหมด!$CV$2:$CV$7721))</f>
        <v>#VALUE!</v>
      </c>
      <c r="U299" s="13" t="e">
        <f>IF(SUMIF([1]ข้อมูลทั้งหมด!$B$2:$B$7721,D299,[1]ข้อมูลทั้งหมด!$CW$2:$CW$7721)=0,"-",SUMIF([1]ข้อมูลทั้งหมด!$B$2:$B$7721,D299,[1]ข้อมูลทั้งหมด!$CW$2:$CW$7721))</f>
        <v>#VALUE!</v>
      </c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389"/>
      <c r="AM299" s="20"/>
      <c r="AN299" s="21"/>
      <c r="AO299" s="393"/>
      <c r="AP299" s="22"/>
      <c r="AQ299" s="22"/>
      <c r="AR299" s="22"/>
      <c r="AS299" s="394"/>
    </row>
    <row r="300" spans="1:45" s="60" customFormat="1" ht="21" hidden="1" x14ac:dyDescent="0.35">
      <c r="A300" s="524">
        <v>287</v>
      </c>
      <c r="B300" s="9">
        <v>266</v>
      </c>
      <c r="C300" s="396" t="s">
        <v>572</v>
      </c>
      <c r="D300" s="395" t="s">
        <v>572</v>
      </c>
      <c r="E300" s="8" t="e">
        <f>COUNTIFS([1]ข้อมูลทั้งหมด!$B$2:$B$7721,D300,[1]ข้อมูลทั้งหมด!$P$2:$P$7721,1)</f>
        <v>#VALUE!</v>
      </c>
      <c r="F300" s="8" t="e">
        <f>COUNTIFS([1]ข้อมูลทั้งหมด!$B$2:$B$7721,D300,[1]ข้อมูลทั้งหมด!$S$2:$S$7721,1)</f>
        <v>#VALUE!</v>
      </c>
      <c r="G300" s="8" t="e">
        <f>COUNTIFS([1]ข้อมูลทั้งหมด!$B$2:$B$7721,D300,[1]ข้อมูลทั้งหมด!$V$2:$V$7721,1)</f>
        <v>#VALUE!</v>
      </c>
      <c r="H300" s="11" t="e">
        <f t="shared" si="5"/>
        <v>#VALUE!</v>
      </c>
      <c r="I300" s="8" t="e">
        <f>SUMIFS([1]ข้อมูลทั้งหมด!$O$2:$O$7721,[1]ข้อมูลทั้งหมด!$B$2:$B$7721,D300)</f>
        <v>#VALUE!</v>
      </c>
      <c r="J300" s="8" t="e">
        <f>SUMIF([1]ข้อมูลทั้งหมด!$B$2:$B$7721,D300,[1]ข้อมูลทั้งหมด!$AN$2:$AN$7721)+(((((SUMIF([1]ข้อมูลทั้งหมด!$B$2:$B$7721,D300,[1]ข้อมูลทั้งหมด!$AO$2:$AO$7721)+((SUMIF([1]ข้อมูลทั้งหมด!$B$2:$B$7721,D300,[1]ข้อมูลทั้งหมด!$AP$2:$AP$7721)-MOD(SUMIF([1]ข้อมูลทั้งหมด!$B$2:$B$7721,D300,[1]ข้อมูลทั้งหมด!$AP$2:$AP$7721),100))/100)-K300)/4))))</f>
        <v>#VALUE!</v>
      </c>
      <c r="K300" s="8" t="e">
        <f>MOD(SUMIF([1]ข้อมูลทั้งหมด!$B$2:$B$7721,D300,[1]ข้อมูลทั้งหมด!$AO$2:$AO$7721)+((SUMIF([1]ข้อมูลทั้งหมด!$B$2:$B$7721,D300,[1]ข้อมูลทั้งหมด!$AP$2:$AP$7721)-MOD(SUMIF([1]ข้อมูลทั้งหมด!$B$2:$B$7721,D300,[1]ข้อมูลทั้งหมด!$AP$2:$AP$7721),100))/100),4)</f>
        <v>#VALUE!</v>
      </c>
      <c r="L300" s="8" t="e">
        <f>MOD(SUMIF([1]ข้อมูลทั้งหมด!$B$2:$B$7721,D300,[1]ข้อมูลทั้งหมด!$AP$2:$AP$7721),100)</f>
        <v>#VALUE!</v>
      </c>
      <c r="M300" s="12" t="e">
        <f>IF(SUM(SUMIF([1]ข้อมูลทั้งหมด!$B$2:$B$7721,D300,[1]ข้อมูลทั้งหมด!$BU$2:$BU$7721))=0,"-",SUM(SUMIF([1]ข้อมูลทั้งหมด!$B$2:$B$7721,D300,[1]ข้อมูลทั้งหมด!$BU$2:$BU$7721)))</f>
        <v>#VALUE!</v>
      </c>
      <c r="N300" s="8" t="e">
        <f>IF(SUM(SUMIF([1]ข้อมูลทั้งหมด!$B$2:$B$7721,D300,[1]ข้อมูลทั้งหมด!$AA$2:$AA$7721),SUMIF([1]ข้อมูลทั้งหมด!$B$2:$B$7721,D300,[1]ข้อมูลทั้งหมด!$AC$2:$AC$7721))=0,"-",SUM(SUMIF([1]ข้อมูลทั้งหมด!$B$2:$B$7721,D300,[1]ข้อมูลทั้งหมด!$AA$2:$AA$7721),SUMIF([1]ข้อมูลทั้งหมด!$B$2:$B$7721,D300,[1]ข้อมูลทั้งหมด!$AC$2:$AC$7721)))</f>
        <v>#VALUE!</v>
      </c>
      <c r="O300" s="13" t="e">
        <f>IF(SUM(SUMIF([1]ข้อมูลทั้งหมด!$B$2:$B$7721,D300,[1]ข้อมูลทั้งหมด!$AB$2:$AB$7721),SUMIF([1]ข้อมูลทั้งหมด!$B$2:$B$7721,D300,[1]ข้อมูลทั้งหมด!$AD$2:$AD$7721))=0,"-",SUM(SUMIF([1]ข้อมูลทั้งหมด!$B$2:$B$7721,D300,[1]ข้อมูลทั้งหมด!$AB$2:$AB$7721),SUMIF([1]ข้อมูลทั้งหมด!$B$2:$B$7721,D300,[1]ข้อมูลทั้งหมด!$AD$2:$AD$7721)))</f>
        <v>#VALUE!</v>
      </c>
      <c r="P300" s="8" t="e">
        <f>IF(SUM(SUMIF([1]ข้อมูลทั้งหมด!$B$2:$B$7721,D300,[1]ข้อมูลทั้งหมด!$AE$2:$AE$7721),SUMIF([1]ข้อมูลทั้งหมด!$B$2:$B$7721,D300,[1]ข้อมูลทั้งหมด!$AG$2:$AG$7721))=0,"-",SUM(SUMIF([1]ข้อมูลทั้งหมด!$B$2:$B$7721,D300,[1]ข้อมูลทั้งหมด!$AE$2:$AE$7721),SUMIF([1]ข้อมูลทั้งหมด!$B$2:$B$7721,D300,[1]ข้อมูลทั้งหมด!$AG$2:$AG$7721)))</f>
        <v>#VALUE!</v>
      </c>
      <c r="Q300" s="13" t="e">
        <f>IF(SUM(SUMIF([1]ข้อมูลทั้งหมด!$B$2:$B$7721,D300,[1]ข้อมูลทั้งหมด!$AF$2:$AF$7721),SUMIF([1]ข้อมูลทั้งหมด!$B$2:$B$7721,D300,[1]ข้อมูลทั้งหมด!$AH$2:$AH$7721))=0,"-",SUM(SUMIF([1]ข้อมูลทั้งหมด!$B$2:$B$7721,D300,[1]ข้อมูลทั้งหมด!$AF$2:$AF$7721),SUMIF([1]ข้อมูลทั้งหมด!$B$2:$B$7721,D300,[1]ข้อมูลทั้งหมด!$AH$2:$AH$7721)))</f>
        <v>#VALUE!</v>
      </c>
      <c r="R300" s="12" t="e">
        <f>IF(SUM(SUMIF([1]ข้อมูลทั้งหมด!$B$2:$B$7721,D300,[1]ข้อมูลทั้งหมด!$BU$2:$BU$7721),SUMIF([1]ข้อมูลทั้งหมด!$B$2:$B$7721,D300,[1]ข้อมูลทั้งหมด!$BV$2:$BV$7721))=0,"-",SUM(SUMIF([1]ข้อมูลทั้งหมด!$B$2:$B$7721,D300,[1]ข้อมูลทั้งหมด!$BU$2:$BU$7721),SUMIF([1]ข้อมูลทั้งหมด!$B$2:$B$7721,D300,[1]ข้อมูลทั้งหมด!$BV$2:$BV$7721)))</f>
        <v>#VALUE!</v>
      </c>
      <c r="S300" s="14" t="e">
        <f>IF(SUMIF([1]ข้อมูลทั้งหมด!$B$2:$B$7721,D300,[1]ข้อมูลทั้งหมด!$BX$2:$BX$7721)=0,"-",SUMIF([1]ข้อมูลทั้งหมด!$B$2:$B$7721,D300,[1]ข้อมูลทั้งหมด!$BX$2:$BX$7721))</f>
        <v>#VALUE!</v>
      </c>
      <c r="T300" s="8" t="e">
        <f>IF(SUMIF([1]ข้อมูลทั้งหมด!$B$2:$B$7721,D300,[1]ข้อมูลทั้งหมด!$CV$2:$CV$7721)=0,"-",SUMIF([1]ข้อมูลทั้งหมด!$B$2:$B$7721,D300,[1]ข้อมูลทั้งหมด!$CV$2:$CV$7721))</f>
        <v>#VALUE!</v>
      </c>
      <c r="U300" s="13" t="e">
        <f>IF(SUMIF([1]ข้อมูลทั้งหมด!$B$2:$B$7721,D300,[1]ข้อมูลทั้งหมด!$CW$2:$CW$7721)=0,"-",SUMIF([1]ข้อมูลทั้งหมด!$B$2:$B$7721,D300,[1]ข้อมูลทั้งหมด!$CW$2:$CW$7721))</f>
        <v>#VALUE!</v>
      </c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389"/>
      <c r="AM300" s="20"/>
      <c r="AN300" s="21"/>
      <c r="AO300" s="393"/>
      <c r="AP300" s="22"/>
      <c r="AQ300" s="22"/>
      <c r="AR300" s="22"/>
      <c r="AS300" s="394"/>
    </row>
    <row r="301" spans="1:45" s="60" customFormat="1" ht="21" hidden="1" x14ac:dyDescent="0.35">
      <c r="A301" s="524">
        <v>289</v>
      </c>
      <c r="B301" s="9">
        <v>268</v>
      </c>
      <c r="C301" s="396" t="s">
        <v>574</v>
      </c>
      <c r="D301" s="395" t="s">
        <v>574</v>
      </c>
      <c r="E301" s="8" t="e">
        <f>COUNTIFS([1]ข้อมูลทั้งหมด!$B$2:$B$7721,D301,[1]ข้อมูลทั้งหมด!$P$2:$P$7721,1)</f>
        <v>#VALUE!</v>
      </c>
      <c r="F301" s="8" t="e">
        <f>COUNTIFS([1]ข้อมูลทั้งหมด!$B$2:$B$7721,D301,[1]ข้อมูลทั้งหมด!$S$2:$S$7721,1)</f>
        <v>#VALUE!</v>
      </c>
      <c r="G301" s="8" t="e">
        <f>COUNTIFS([1]ข้อมูลทั้งหมด!$B$2:$B$7721,D301,[1]ข้อมูลทั้งหมด!$V$2:$V$7721,1)</f>
        <v>#VALUE!</v>
      </c>
      <c r="H301" s="11" t="e">
        <f t="shared" si="5"/>
        <v>#VALUE!</v>
      </c>
      <c r="I301" s="8" t="e">
        <f>SUMIFS([1]ข้อมูลทั้งหมด!$O$2:$O$7721,[1]ข้อมูลทั้งหมด!$B$2:$B$7721,D301)</f>
        <v>#VALUE!</v>
      </c>
      <c r="J301" s="8" t="e">
        <f>SUMIF([1]ข้อมูลทั้งหมด!$B$2:$B$7721,D301,[1]ข้อมูลทั้งหมด!$AN$2:$AN$7721)+(((((SUMIF([1]ข้อมูลทั้งหมด!$B$2:$B$7721,D301,[1]ข้อมูลทั้งหมด!$AO$2:$AO$7721)+((SUMIF([1]ข้อมูลทั้งหมด!$B$2:$B$7721,D301,[1]ข้อมูลทั้งหมด!$AP$2:$AP$7721)-MOD(SUMIF([1]ข้อมูลทั้งหมด!$B$2:$B$7721,D301,[1]ข้อมูลทั้งหมด!$AP$2:$AP$7721),100))/100)-K301)/4))))</f>
        <v>#VALUE!</v>
      </c>
      <c r="K301" s="8" t="e">
        <f>MOD(SUMIF([1]ข้อมูลทั้งหมด!$B$2:$B$7721,D301,[1]ข้อมูลทั้งหมด!$AO$2:$AO$7721)+((SUMIF([1]ข้อมูลทั้งหมด!$B$2:$B$7721,D301,[1]ข้อมูลทั้งหมด!$AP$2:$AP$7721)-MOD(SUMIF([1]ข้อมูลทั้งหมด!$B$2:$B$7721,D301,[1]ข้อมูลทั้งหมด!$AP$2:$AP$7721),100))/100),4)</f>
        <v>#VALUE!</v>
      </c>
      <c r="L301" s="8" t="e">
        <f>MOD(SUMIF([1]ข้อมูลทั้งหมด!$B$2:$B$7721,D301,[1]ข้อมูลทั้งหมด!$AP$2:$AP$7721),100)</f>
        <v>#VALUE!</v>
      </c>
      <c r="M301" s="12" t="e">
        <f>IF(SUM(SUMIF([1]ข้อมูลทั้งหมด!$B$2:$B$7721,D301,[1]ข้อมูลทั้งหมด!$BU$2:$BU$7721))=0,"-",SUM(SUMIF([1]ข้อมูลทั้งหมด!$B$2:$B$7721,D301,[1]ข้อมูลทั้งหมด!$BU$2:$BU$7721)))</f>
        <v>#VALUE!</v>
      </c>
      <c r="N301" s="8" t="e">
        <f>IF(SUM(SUMIF([1]ข้อมูลทั้งหมด!$B$2:$B$7721,D301,[1]ข้อมูลทั้งหมด!$AA$2:$AA$7721),SUMIF([1]ข้อมูลทั้งหมด!$B$2:$B$7721,D301,[1]ข้อมูลทั้งหมด!$AC$2:$AC$7721))=0,"-",SUM(SUMIF([1]ข้อมูลทั้งหมด!$B$2:$B$7721,D301,[1]ข้อมูลทั้งหมด!$AA$2:$AA$7721),SUMIF([1]ข้อมูลทั้งหมด!$B$2:$B$7721,D301,[1]ข้อมูลทั้งหมด!$AC$2:$AC$7721)))</f>
        <v>#VALUE!</v>
      </c>
      <c r="O301" s="13" t="e">
        <f>IF(SUM(SUMIF([1]ข้อมูลทั้งหมด!$B$2:$B$7721,D301,[1]ข้อมูลทั้งหมด!$AB$2:$AB$7721),SUMIF([1]ข้อมูลทั้งหมด!$B$2:$B$7721,D301,[1]ข้อมูลทั้งหมด!$AD$2:$AD$7721))=0,"-",SUM(SUMIF([1]ข้อมูลทั้งหมด!$B$2:$B$7721,D301,[1]ข้อมูลทั้งหมด!$AB$2:$AB$7721),SUMIF([1]ข้อมูลทั้งหมด!$B$2:$B$7721,D301,[1]ข้อมูลทั้งหมด!$AD$2:$AD$7721)))</f>
        <v>#VALUE!</v>
      </c>
      <c r="P301" s="8" t="e">
        <f>IF(SUM(SUMIF([1]ข้อมูลทั้งหมด!$B$2:$B$7721,D301,[1]ข้อมูลทั้งหมด!$AE$2:$AE$7721),SUMIF([1]ข้อมูลทั้งหมด!$B$2:$B$7721,D301,[1]ข้อมูลทั้งหมด!$AG$2:$AG$7721))=0,"-",SUM(SUMIF([1]ข้อมูลทั้งหมด!$B$2:$B$7721,D301,[1]ข้อมูลทั้งหมด!$AE$2:$AE$7721),SUMIF([1]ข้อมูลทั้งหมด!$B$2:$B$7721,D301,[1]ข้อมูลทั้งหมด!$AG$2:$AG$7721)))</f>
        <v>#VALUE!</v>
      </c>
      <c r="Q301" s="13" t="e">
        <f>IF(SUM(SUMIF([1]ข้อมูลทั้งหมด!$B$2:$B$7721,D301,[1]ข้อมูลทั้งหมด!$AF$2:$AF$7721),SUMIF([1]ข้อมูลทั้งหมด!$B$2:$B$7721,D301,[1]ข้อมูลทั้งหมด!$AH$2:$AH$7721))=0,"-",SUM(SUMIF([1]ข้อมูลทั้งหมด!$B$2:$B$7721,D301,[1]ข้อมูลทั้งหมด!$AF$2:$AF$7721),SUMIF([1]ข้อมูลทั้งหมด!$B$2:$B$7721,D301,[1]ข้อมูลทั้งหมด!$AH$2:$AH$7721)))</f>
        <v>#VALUE!</v>
      </c>
      <c r="R301" s="12" t="e">
        <f>IF(SUM(SUMIF([1]ข้อมูลทั้งหมด!$B$2:$B$7721,D301,[1]ข้อมูลทั้งหมด!$BU$2:$BU$7721),SUMIF([1]ข้อมูลทั้งหมด!$B$2:$B$7721,D301,[1]ข้อมูลทั้งหมด!$BV$2:$BV$7721))=0,"-",SUM(SUMIF([1]ข้อมูลทั้งหมด!$B$2:$B$7721,D301,[1]ข้อมูลทั้งหมด!$BU$2:$BU$7721),SUMIF([1]ข้อมูลทั้งหมด!$B$2:$B$7721,D301,[1]ข้อมูลทั้งหมด!$BV$2:$BV$7721)))</f>
        <v>#VALUE!</v>
      </c>
      <c r="S301" s="14" t="e">
        <f>IF(SUMIF([1]ข้อมูลทั้งหมด!$B$2:$B$7721,D301,[1]ข้อมูลทั้งหมด!$BX$2:$BX$7721)=0,"-",SUMIF([1]ข้อมูลทั้งหมด!$B$2:$B$7721,D301,[1]ข้อมูลทั้งหมด!$BX$2:$BX$7721))</f>
        <v>#VALUE!</v>
      </c>
      <c r="T301" s="8" t="e">
        <f>IF(SUMIF([1]ข้อมูลทั้งหมด!$B$2:$B$7721,D301,[1]ข้อมูลทั้งหมด!$CV$2:$CV$7721)=0,"-",SUMIF([1]ข้อมูลทั้งหมด!$B$2:$B$7721,D301,[1]ข้อมูลทั้งหมด!$CV$2:$CV$7721))</f>
        <v>#VALUE!</v>
      </c>
      <c r="U301" s="13" t="e">
        <f>IF(SUMIF([1]ข้อมูลทั้งหมด!$B$2:$B$7721,D301,[1]ข้อมูลทั้งหมด!$CW$2:$CW$7721)=0,"-",SUMIF([1]ข้อมูลทั้งหมด!$B$2:$B$7721,D301,[1]ข้อมูลทั้งหมด!$CW$2:$CW$7721))</f>
        <v>#VALUE!</v>
      </c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389"/>
      <c r="AM301" s="20"/>
      <c r="AN301" s="21"/>
      <c r="AO301" s="393"/>
      <c r="AP301" s="22"/>
      <c r="AQ301" s="22"/>
      <c r="AR301" s="22"/>
      <c r="AS301" s="394"/>
    </row>
    <row r="302" spans="1:45" s="60" customFormat="1" ht="21" hidden="1" x14ac:dyDescent="0.35">
      <c r="A302" s="524">
        <v>290</v>
      </c>
      <c r="B302" s="9">
        <v>271</v>
      </c>
      <c r="C302" s="396" t="s">
        <v>575</v>
      </c>
      <c r="D302" s="395" t="s">
        <v>575</v>
      </c>
      <c r="E302" s="8" t="e">
        <f>COUNTIFS([1]ข้อมูลทั้งหมด!$B$2:$B$7721,D302,[1]ข้อมูลทั้งหมด!$P$2:$P$7721,1)</f>
        <v>#VALUE!</v>
      </c>
      <c r="F302" s="8" t="e">
        <f>COUNTIFS([1]ข้อมูลทั้งหมด!$B$2:$B$7721,D302,[1]ข้อมูลทั้งหมด!$S$2:$S$7721,1)</f>
        <v>#VALUE!</v>
      </c>
      <c r="G302" s="8" t="e">
        <f>COUNTIFS([1]ข้อมูลทั้งหมด!$B$2:$B$7721,D302,[1]ข้อมูลทั้งหมด!$V$2:$V$7721,1)</f>
        <v>#VALUE!</v>
      </c>
      <c r="H302" s="11" t="e">
        <f t="shared" si="5"/>
        <v>#VALUE!</v>
      </c>
      <c r="I302" s="8" t="e">
        <f>SUMIFS([1]ข้อมูลทั้งหมด!$O$2:$O$7721,[1]ข้อมูลทั้งหมด!$B$2:$B$7721,D302)</f>
        <v>#VALUE!</v>
      </c>
      <c r="J302" s="8" t="e">
        <f>SUMIF([1]ข้อมูลทั้งหมด!$B$2:$B$7721,D302,[1]ข้อมูลทั้งหมด!$AN$2:$AN$7721)+(((((SUMIF([1]ข้อมูลทั้งหมด!$B$2:$B$7721,D302,[1]ข้อมูลทั้งหมด!$AO$2:$AO$7721)+((SUMIF([1]ข้อมูลทั้งหมด!$B$2:$B$7721,D302,[1]ข้อมูลทั้งหมด!$AP$2:$AP$7721)-MOD(SUMIF([1]ข้อมูลทั้งหมด!$B$2:$B$7721,D302,[1]ข้อมูลทั้งหมด!$AP$2:$AP$7721),100))/100)-K302)/4))))</f>
        <v>#VALUE!</v>
      </c>
      <c r="K302" s="8" t="e">
        <f>MOD(SUMIF([1]ข้อมูลทั้งหมด!$B$2:$B$7721,D302,[1]ข้อมูลทั้งหมด!$AO$2:$AO$7721)+((SUMIF([1]ข้อมูลทั้งหมด!$B$2:$B$7721,D302,[1]ข้อมูลทั้งหมด!$AP$2:$AP$7721)-MOD(SUMIF([1]ข้อมูลทั้งหมด!$B$2:$B$7721,D302,[1]ข้อมูลทั้งหมด!$AP$2:$AP$7721),100))/100),4)</f>
        <v>#VALUE!</v>
      </c>
      <c r="L302" s="8" t="e">
        <f>MOD(SUMIF([1]ข้อมูลทั้งหมด!$B$2:$B$7721,D302,[1]ข้อมูลทั้งหมด!$AP$2:$AP$7721),100)</f>
        <v>#VALUE!</v>
      </c>
      <c r="M302" s="12" t="e">
        <f>IF(SUM(SUMIF([1]ข้อมูลทั้งหมด!$B$2:$B$7721,D302,[1]ข้อมูลทั้งหมด!$BU$2:$BU$7721))=0,"-",SUM(SUMIF([1]ข้อมูลทั้งหมด!$B$2:$B$7721,D302,[1]ข้อมูลทั้งหมด!$BU$2:$BU$7721)))</f>
        <v>#VALUE!</v>
      </c>
      <c r="N302" s="8" t="e">
        <f>IF(SUM(SUMIF([1]ข้อมูลทั้งหมด!$B$2:$B$7721,D302,[1]ข้อมูลทั้งหมด!$AA$2:$AA$7721),SUMIF([1]ข้อมูลทั้งหมด!$B$2:$B$7721,D302,[1]ข้อมูลทั้งหมด!$AC$2:$AC$7721))=0,"-",SUM(SUMIF([1]ข้อมูลทั้งหมด!$B$2:$B$7721,D302,[1]ข้อมูลทั้งหมด!$AA$2:$AA$7721),SUMIF([1]ข้อมูลทั้งหมด!$B$2:$B$7721,D302,[1]ข้อมูลทั้งหมด!$AC$2:$AC$7721)))</f>
        <v>#VALUE!</v>
      </c>
      <c r="O302" s="13" t="e">
        <f>IF(SUM(SUMIF([1]ข้อมูลทั้งหมด!$B$2:$B$7721,D302,[1]ข้อมูลทั้งหมด!$AB$2:$AB$7721),SUMIF([1]ข้อมูลทั้งหมด!$B$2:$B$7721,D302,[1]ข้อมูลทั้งหมด!$AD$2:$AD$7721))=0,"-",SUM(SUMIF([1]ข้อมูลทั้งหมด!$B$2:$B$7721,D302,[1]ข้อมูลทั้งหมด!$AB$2:$AB$7721),SUMIF([1]ข้อมูลทั้งหมด!$B$2:$B$7721,D302,[1]ข้อมูลทั้งหมด!$AD$2:$AD$7721)))</f>
        <v>#VALUE!</v>
      </c>
      <c r="P302" s="8" t="e">
        <f>IF(SUM(SUMIF([1]ข้อมูลทั้งหมด!$B$2:$B$7721,D302,[1]ข้อมูลทั้งหมด!$AE$2:$AE$7721),SUMIF([1]ข้อมูลทั้งหมด!$B$2:$B$7721,D302,[1]ข้อมูลทั้งหมด!$AG$2:$AG$7721))=0,"-",SUM(SUMIF([1]ข้อมูลทั้งหมด!$B$2:$B$7721,D302,[1]ข้อมูลทั้งหมด!$AE$2:$AE$7721),SUMIF([1]ข้อมูลทั้งหมด!$B$2:$B$7721,D302,[1]ข้อมูลทั้งหมด!$AG$2:$AG$7721)))</f>
        <v>#VALUE!</v>
      </c>
      <c r="Q302" s="13" t="e">
        <f>IF(SUM(SUMIF([1]ข้อมูลทั้งหมด!$B$2:$B$7721,D302,[1]ข้อมูลทั้งหมด!$AF$2:$AF$7721),SUMIF([1]ข้อมูลทั้งหมด!$B$2:$B$7721,D302,[1]ข้อมูลทั้งหมด!$AH$2:$AH$7721))=0,"-",SUM(SUMIF([1]ข้อมูลทั้งหมด!$B$2:$B$7721,D302,[1]ข้อมูลทั้งหมด!$AF$2:$AF$7721),SUMIF([1]ข้อมูลทั้งหมด!$B$2:$B$7721,D302,[1]ข้อมูลทั้งหมด!$AH$2:$AH$7721)))</f>
        <v>#VALUE!</v>
      </c>
      <c r="R302" s="12" t="e">
        <f>IF(SUM(SUMIF([1]ข้อมูลทั้งหมด!$B$2:$B$7721,D302,[1]ข้อมูลทั้งหมด!$BU$2:$BU$7721),SUMIF([1]ข้อมูลทั้งหมด!$B$2:$B$7721,D302,[1]ข้อมูลทั้งหมด!$BV$2:$BV$7721))=0,"-",SUM(SUMIF([1]ข้อมูลทั้งหมด!$B$2:$B$7721,D302,[1]ข้อมูลทั้งหมด!$BU$2:$BU$7721),SUMIF([1]ข้อมูลทั้งหมด!$B$2:$B$7721,D302,[1]ข้อมูลทั้งหมด!$BV$2:$BV$7721)))</f>
        <v>#VALUE!</v>
      </c>
      <c r="S302" s="14" t="e">
        <f>IF(SUMIF([1]ข้อมูลทั้งหมด!$B$2:$B$7721,D302,[1]ข้อมูลทั้งหมด!$BX$2:$BX$7721)=0,"-",SUMIF([1]ข้อมูลทั้งหมด!$B$2:$B$7721,D302,[1]ข้อมูลทั้งหมด!$BX$2:$BX$7721))</f>
        <v>#VALUE!</v>
      </c>
      <c r="T302" s="8" t="e">
        <f>IF(SUMIF([1]ข้อมูลทั้งหมด!$B$2:$B$7721,D302,[1]ข้อมูลทั้งหมด!$CV$2:$CV$7721)=0,"-",SUMIF([1]ข้อมูลทั้งหมด!$B$2:$B$7721,D302,[1]ข้อมูลทั้งหมด!$CV$2:$CV$7721))</f>
        <v>#VALUE!</v>
      </c>
      <c r="U302" s="13" t="e">
        <f>IF(SUMIF([1]ข้อมูลทั้งหมด!$B$2:$B$7721,D302,[1]ข้อมูลทั้งหมด!$CW$2:$CW$7721)=0,"-",SUMIF([1]ข้อมูลทั้งหมด!$B$2:$B$7721,D302,[1]ข้อมูลทั้งหมด!$CW$2:$CW$7721))</f>
        <v>#VALUE!</v>
      </c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389"/>
      <c r="AM302" s="20"/>
      <c r="AN302" s="21"/>
      <c r="AO302" s="393"/>
      <c r="AP302" s="22"/>
      <c r="AQ302" s="22"/>
      <c r="AR302" s="22"/>
      <c r="AS302" s="394"/>
    </row>
    <row r="303" spans="1:45" s="60" customFormat="1" ht="21" hidden="1" x14ac:dyDescent="0.35">
      <c r="A303" s="524">
        <v>291</v>
      </c>
      <c r="B303" s="9">
        <v>272</v>
      </c>
      <c r="C303" s="10" t="s">
        <v>576</v>
      </c>
      <c r="D303" s="395" t="s">
        <v>577</v>
      </c>
      <c r="E303" s="8" t="e">
        <f>COUNTIFS([1]ข้อมูลทั้งหมด!$B$2:$B$7721,D303,[1]ข้อมูลทั้งหมด!$P$2:$P$7721,1)</f>
        <v>#VALUE!</v>
      </c>
      <c r="F303" s="8" t="e">
        <f>COUNTIFS([1]ข้อมูลทั้งหมด!$B$2:$B$7721,D303,[1]ข้อมูลทั้งหมด!$S$2:$S$7721,1)</f>
        <v>#VALUE!</v>
      </c>
      <c r="G303" s="8" t="e">
        <f>COUNTIFS([1]ข้อมูลทั้งหมด!$B$2:$B$7721,D303,[1]ข้อมูลทั้งหมด!$V$2:$V$7721,1)</f>
        <v>#VALUE!</v>
      </c>
      <c r="H303" s="11" t="e">
        <f t="shared" si="5"/>
        <v>#VALUE!</v>
      </c>
      <c r="I303" s="8" t="e">
        <f>SUMIFS([1]ข้อมูลทั้งหมด!$O$2:$O$7721,[1]ข้อมูลทั้งหมด!$B$2:$B$7721,D303)</f>
        <v>#VALUE!</v>
      </c>
      <c r="J303" s="8" t="e">
        <f>SUMIF([1]ข้อมูลทั้งหมด!$B$2:$B$7721,D303,[1]ข้อมูลทั้งหมด!$AN$2:$AN$7721)+(((((SUMIF([1]ข้อมูลทั้งหมด!$B$2:$B$7721,D303,[1]ข้อมูลทั้งหมด!$AO$2:$AO$7721)+((SUMIF([1]ข้อมูลทั้งหมด!$B$2:$B$7721,D303,[1]ข้อมูลทั้งหมด!$AP$2:$AP$7721)-MOD(SUMIF([1]ข้อมูลทั้งหมด!$B$2:$B$7721,D303,[1]ข้อมูลทั้งหมด!$AP$2:$AP$7721),100))/100)-K303)/4))))</f>
        <v>#VALUE!</v>
      </c>
      <c r="K303" s="8" t="e">
        <f>MOD(SUMIF([1]ข้อมูลทั้งหมด!$B$2:$B$7721,D303,[1]ข้อมูลทั้งหมด!$AO$2:$AO$7721)+((SUMIF([1]ข้อมูลทั้งหมด!$B$2:$B$7721,D303,[1]ข้อมูลทั้งหมด!$AP$2:$AP$7721)-MOD(SUMIF([1]ข้อมูลทั้งหมด!$B$2:$B$7721,D303,[1]ข้อมูลทั้งหมด!$AP$2:$AP$7721),100))/100),4)</f>
        <v>#VALUE!</v>
      </c>
      <c r="L303" s="8" t="e">
        <f>MOD(SUMIF([1]ข้อมูลทั้งหมด!$B$2:$B$7721,D303,[1]ข้อมูลทั้งหมด!$AP$2:$AP$7721),100)</f>
        <v>#VALUE!</v>
      </c>
      <c r="M303" s="12" t="e">
        <f>IF(SUM(SUMIF([1]ข้อมูลทั้งหมด!$B$2:$B$7721,D303,[1]ข้อมูลทั้งหมด!$BU$2:$BU$7721))=0,"-",SUM(SUMIF([1]ข้อมูลทั้งหมด!$B$2:$B$7721,D303,[1]ข้อมูลทั้งหมด!$BU$2:$BU$7721)))</f>
        <v>#VALUE!</v>
      </c>
      <c r="N303" s="8" t="e">
        <f>IF(SUM(SUMIF([1]ข้อมูลทั้งหมด!$B$2:$B$7721,D303,[1]ข้อมูลทั้งหมด!$AA$2:$AA$7721),SUMIF([1]ข้อมูลทั้งหมด!$B$2:$B$7721,D303,[1]ข้อมูลทั้งหมด!$AC$2:$AC$7721))=0,"-",SUM(SUMIF([1]ข้อมูลทั้งหมด!$B$2:$B$7721,D303,[1]ข้อมูลทั้งหมด!$AA$2:$AA$7721),SUMIF([1]ข้อมูลทั้งหมด!$B$2:$B$7721,D303,[1]ข้อมูลทั้งหมด!$AC$2:$AC$7721)))</f>
        <v>#VALUE!</v>
      </c>
      <c r="O303" s="13" t="e">
        <f>IF(SUM(SUMIF([1]ข้อมูลทั้งหมด!$B$2:$B$7721,D303,[1]ข้อมูลทั้งหมด!$AB$2:$AB$7721),SUMIF([1]ข้อมูลทั้งหมด!$B$2:$B$7721,D303,[1]ข้อมูลทั้งหมด!$AD$2:$AD$7721))=0,"-",SUM(SUMIF([1]ข้อมูลทั้งหมด!$B$2:$B$7721,D303,[1]ข้อมูลทั้งหมด!$AB$2:$AB$7721),SUMIF([1]ข้อมูลทั้งหมด!$B$2:$B$7721,D303,[1]ข้อมูลทั้งหมด!$AD$2:$AD$7721)))</f>
        <v>#VALUE!</v>
      </c>
      <c r="P303" s="8" t="e">
        <f>IF(SUM(SUMIF([1]ข้อมูลทั้งหมด!$B$2:$B$7721,D303,[1]ข้อมูลทั้งหมด!$AE$2:$AE$7721),SUMIF([1]ข้อมูลทั้งหมด!$B$2:$B$7721,D303,[1]ข้อมูลทั้งหมด!$AG$2:$AG$7721))=0,"-",SUM(SUMIF([1]ข้อมูลทั้งหมด!$B$2:$B$7721,D303,[1]ข้อมูลทั้งหมด!$AE$2:$AE$7721),SUMIF([1]ข้อมูลทั้งหมด!$B$2:$B$7721,D303,[1]ข้อมูลทั้งหมด!$AG$2:$AG$7721)))</f>
        <v>#VALUE!</v>
      </c>
      <c r="Q303" s="13" t="e">
        <f>IF(SUM(SUMIF([1]ข้อมูลทั้งหมด!$B$2:$B$7721,D303,[1]ข้อมูลทั้งหมด!$AF$2:$AF$7721),SUMIF([1]ข้อมูลทั้งหมด!$B$2:$B$7721,D303,[1]ข้อมูลทั้งหมด!$AH$2:$AH$7721))=0,"-",SUM(SUMIF([1]ข้อมูลทั้งหมด!$B$2:$B$7721,D303,[1]ข้อมูลทั้งหมด!$AF$2:$AF$7721),SUMIF([1]ข้อมูลทั้งหมด!$B$2:$B$7721,D303,[1]ข้อมูลทั้งหมด!$AH$2:$AH$7721)))</f>
        <v>#VALUE!</v>
      </c>
      <c r="R303" s="12" t="e">
        <f>IF(SUM(SUMIF([1]ข้อมูลทั้งหมด!$B$2:$B$7721,D303,[1]ข้อมูลทั้งหมด!$BU$2:$BU$7721),SUMIF([1]ข้อมูลทั้งหมด!$B$2:$B$7721,D303,[1]ข้อมูลทั้งหมด!$BV$2:$BV$7721))=0,"-",SUM(SUMIF([1]ข้อมูลทั้งหมด!$B$2:$B$7721,D303,[1]ข้อมูลทั้งหมด!$BU$2:$BU$7721),SUMIF([1]ข้อมูลทั้งหมด!$B$2:$B$7721,D303,[1]ข้อมูลทั้งหมด!$BV$2:$BV$7721)))</f>
        <v>#VALUE!</v>
      </c>
      <c r="S303" s="14" t="e">
        <f>IF(SUMIF([1]ข้อมูลทั้งหมด!$B$2:$B$7721,D303,[1]ข้อมูลทั้งหมด!$BX$2:$BX$7721)=0,"-",SUMIF([1]ข้อมูลทั้งหมด!$B$2:$B$7721,D303,[1]ข้อมูลทั้งหมด!$BX$2:$BX$7721))</f>
        <v>#VALUE!</v>
      </c>
      <c r="T303" s="8" t="e">
        <f>IF(SUMIF([1]ข้อมูลทั้งหมด!$B$2:$B$7721,D303,[1]ข้อมูลทั้งหมด!$CV$2:$CV$7721)=0,"-",SUMIF([1]ข้อมูลทั้งหมด!$B$2:$B$7721,D303,[1]ข้อมูลทั้งหมด!$CV$2:$CV$7721))</f>
        <v>#VALUE!</v>
      </c>
      <c r="U303" s="13" t="e">
        <f>IF(SUMIF([1]ข้อมูลทั้งหมด!$B$2:$B$7721,D303,[1]ข้อมูลทั้งหมด!$CW$2:$CW$7721)=0,"-",SUMIF([1]ข้อมูลทั้งหมด!$B$2:$B$7721,D303,[1]ข้อมูลทั้งหมด!$CW$2:$CW$7721))</f>
        <v>#VALUE!</v>
      </c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389"/>
      <c r="AM303" s="20"/>
      <c r="AN303" s="21"/>
      <c r="AO303" s="393"/>
      <c r="AP303" s="22"/>
      <c r="AQ303" s="22"/>
      <c r="AR303" s="22"/>
      <c r="AS303" s="394"/>
    </row>
    <row r="304" spans="1:45" s="60" customFormat="1" ht="21" hidden="1" x14ac:dyDescent="0.35">
      <c r="A304" s="524">
        <v>292</v>
      </c>
      <c r="B304" s="9">
        <v>273</v>
      </c>
      <c r="C304" s="10" t="s">
        <v>578</v>
      </c>
      <c r="D304" s="395" t="s">
        <v>579</v>
      </c>
      <c r="E304" s="8" t="e">
        <f>COUNTIFS([1]ข้อมูลทั้งหมด!$B$2:$B$7721,D304,[1]ข้อมูลทั้งหมด!$P$2:$P$7721,1)</f>
        <v>#VALUE!</v>
      </c>
      <c r="F304" s="8" t="e">
        <f>COUNTIFS([1]ข้อมูลทั้งหมด!$B$2:$B$7721,D304,[1]ข้อมูลทั้งหมด!$S$2:$S$7721,1)</f>
        <v>#VALUE!</v>
      </c>
      <c r="G304" s="8" t="e">
        <f>COUNTIFS([1]ข้อมูลทั้งหมด!$B$2:$B$7721,D304,[1]ข้อมูลทั้งหมด!$V$2:$V$7721,1)</f>
        <v>#VALUE!</v>
      </c>
      <c r="H304" s="11" t="e">
        <f t="shared" si="5"/>
        <v>#VALUE!</v>
      </c>
      <c r="I304" s="8" t="e">
        <f>SUMIFS([1]ข้อมูลทั้งหมด!$O$2:$O$7721,[1]ข้อมูลทั้งหมด!$B$2:$B$7721,D304)</f>
        <v>#VALUE!</v>
      </c>
      <c r="J304" s="8" t="e">
        <f>SUMIF([1]ข้อมูลทั้งหมด!$B$2:$B$7721,D304,[1]ข้อมูลทั้งหมด!$AN$2:$AN$7721)+(((((SUMIF([1]ข้อมูลทั้งหมด!$B$2:$B$7721,D304,[1]ข้อมูลทั้งหมด!$AO$2:$AO$7721)+((SUMIF([1]ข้อมูลทั้งหมด!$B$2:$B$7721,D304,[1]ข้อมูลทั้งหมด!$AP$2:$AP$7721)-MOD(SUMIF([1]ข้อมูลทั้งหมด!$B$2:$B$7721,D304,[1]ข้อมูลทั้งหมด!$AP$2:$AP$7721),100))/100)-K304)/4))))</f>
        <v>#VALUE!</v>
      </c>
      <c r="K304" s="8" t="e">
        <f>MOD(SUMIF([1]ข้อมูลทั้งหมด!$B$2:$B$7721,D304,[1]ข้อมูลทั้งหมด!$AO$2:$AO$7721)+((SUMIF([1]ข้อมูลทั้งหมด!$B$2:$B$7721,D304,[1]ข้อมูลทั้งหมด!$AP$2:$AP$7721)-MOD(SUMIF([1]ข้อมูลทั้งหมด!$B$2:$B$7721,D304,[1]ข้อมูลทั้งหมด!$AP$2:$AP$7721),100))/100),4)</f>
        <v>#VALUE!</v>
      </c>
      <c r="L304" s="8" t="e">
        <f>MOD(SUMIF([1]ข้อมูลทั้งหมด!$B$2:$B$7721,D304,[1]ข้อมูลทั้งหมด!$AP$2:$AP$7721),100)</f>
        <v>#VALUE!</v>
      </c>
      <c r="M304" s="12" t="e">
        <f>IF(SUM(SUMIF([1]ข้อมูลทั้งหมด!$B$2:$B$7721,D304,[1]ข้อมูลทั้งหมด!$BU$2:$BU$7721))=0,"-",SUM(SUMIF([1]ข้อมูลทั้งหมด!$B$2:$B$7721,D304,[1]ข้อมูลทั้งหมด!$BU$2:$BU$7721)))</f>
        <v>#VALUE!</v>
      </c>
      <c r="N304" s="8" t="e">
        <f>IF(SUM(SUMIF([1]ข้อมูลทั้งหมด!$B$2:$B$7721,D304,[1]ข้อมูลทั้งหมด!$AA$2:$AA$7721),SUMIF([1]ข้อมูลทั้งหมด!$B$2:$B$7721,D304,[1]ข้อมูลทั้งหมด!$AC$2:$AC$7721))=0,"-",SUM(SUMIF([1]ข้อมูลทั้งหมด!$B$2:$B$7721,D304,[1]ข้อมูลทั้งหมด!$AA$2:$AA$7721),SUMIF([1]ข้อมูลทั้งหมด!$B$2:$B$7721,D304,[1]ข้อมูลทั้งหมด!$AC$2:$AC$7721)))</f>
        <v>#VALUE!</v>
      </c>
      <c r="O304" s="13" t="e">
        <f>IF(SUM(SUMIF([1]ข้อมูลทั้งหมด!$B$2:$B$7721,D304,[1]ข้อมูลทั้งหมด!$AB$2:$AB$7721),SUMIF([1]ข้อมูลทั้งหมด!$B$2:$B$7721,D304,[1]ข้อมูลทั้งหมด!$AD$2:$AD$7721))=0,"-",SUM(SUMIF([1]ข้อมูลทั้งหมด!$B$2:$B$7721,D304,[1]ข้อมูลทั้งหมด!$AB$2:$AB$7721),SUMIF([1]ข้อมูลทั้งหมด!$B$2:$B$7721,D304,[1]ข้อมูลทั้งหมด!$AD$2:$AD$7721)))</f>
        <v>#VALUE!</v>
      </c>
      <c r="P304" s="8" t="e">
        <f>IF(SUM(SUMIF([1]ข้อมูลทั้งหมด!$B$2:$B$7721,D304,[1]ข้อมูลทั้งหมด!$AE$2:$AE$7721),SUMIF([1]ข้อมูลทั้งหมด!$B$2:$B$7721,D304,[1]ข้อมูลทั้งหมด!$AG$2:$AG$7721))=0,"-",SUM(SUMIF([1]ข้อมูลทั้งหมด!$B$2:$B$7721,D304,[1]ข้อมูลทั้งหมด!$AE$2:$AE$7721),SUMIF([1]ข้อมูลทั้งหมด!$B$2:$B$7721,D304,[1]ข้อมูลทั้งหมด!$AG$2:$AG$7721)))</f>
        <v>#VALUE!</v>
      </c>
      <c r="Q304" s="13" t="e">
        <f>IF(SUM(SUMIF([1]ข้อมูลทั้งหมด!$B$2:$B$7721,D304,[1]ข้อมูลทั้งหมด!$AF$2:$AF$7721),SUMIF([1]ข้อมูลทั้งหมด!$B$2:$B$7721,D304,[1]ข้อมูลทั้งหมด!$AH$2:$AH$7721))=0,"-",SUM(SUMIF([1]ข้อมูลทั้งหมด!$B$2:$B$7721,D304,[1]ข้อมูลทั้งหมด!$AF$2:$AF$7721),SUMIF([1]ข้อมูลทั้งหมด!$B$2:$B$7721,D304,[1]ข้อมูลทั้งหมด!$AH$2:$AH$7721)))</f>
        <v>#VALUE!</v>
      </c>
      <c r="R304" s="12" t="e">
        <f>IF(SUM(SUMIF([1]ข้อมูลทั้งหมด!$B$2:$B$7721,D304,[1]ข้อมูลทั้งหมด!$BU$2:$BU$7721),SUMIF([1]ข้อมูลทั้งหมด!$B$2:$B$7721,D304,[1]ข้อมูลทั้งหมด!$BV$2:$BV$7721))=0,"-",SUM(SUMIF([1]ข้อมูลทั้งหมด!$B$2:$B$7721,D304,[1]ข้อมูลทั้งหมด!$BU$2:$BU$7721),SUMIF([1]ข้อมูลทั้งหมด!$B$2:$B$7721,D304,[1]ข้อมูลทั้งหมด!$BV$2:$BV$7721)))</f>
        <v>#VALUE!</v>
      </c>
      <c r="S304" s="14" t="e">
        <f>IF(SUMIF([1]ข้อมูลทั้งหมด!$B$2:$B$7721,D304,[1]ข้อมูลทั้งหมด!$BX$2:$BX$7721)=0,"-",SUMIF([1]ข้อมูลทั้งหมด!$B$2:$B$7721,D304,[1]ข้อมูลทั้งหมด!$BX$2:$BX$7721))</f>
        <v>#VALUE!</v>
      </c>
      <c r="T304" s="8" t="e">
        <f>IF(SUMIF([1]ข้อมูลทั้งหมด!$B$2:$B$7721,D304,[1]ข้อมูลทั้งหมด!$CV$2:$CV$7721)=0,"-",SUMIF([1]ข้อมูลทั้งหมด!$B$2:$B$7721,D304,[1]ข้อมูลทั้งหมด!$CV$2:$CV$7721))</f>
        <v>#VALUE!</v>
      </c>
      <c r="U304" s="13" t="e">
        <f>IF(SUMIF([1]ข้อมูลทั้งหมด!$B$2:$B$7721,D304,[1]ข้อมูลทั้งหมด!$CW$2:$CW$7721)=0,"-",SUMIF([1]ข้อมูลทั้งหมด!$B$2:$B$7721,D304,[1]ข้อมูลทั้งหมด!$CW$2:$CW$7721))</f>
        <v>#VALUE!</v>
      </c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389"/>
      <c r="AM304" s="20"/>
      <c r="AN304" s="21"/>
      <c r="AO304" s="393"/>
      <c r="AP304" s="22"/>
      <c r="AQ304" s="22"/>
      <c r="AR304" s="22"/>
      <c r="AS304" s="394"/>
    </row>
    <row r="305" spans="1:45" s="60" customFormat="1" ht="21" hidden="1" x14ac:dyDescent="0.35">
      <c r="A305" s="524">
        <v>294</v>
      </c>
      <c r="B305" s="9">
        <v>277</v>
      </c>
      <c r="C305" s="10" t="s">
        <v>584</v>
      </c>
      <c r="D305" s="395" t="s">
        <v>585</v>
      </c>
      <c r="E305" s="8" t="e">
        <f>COUNTIFS([1]ข้อมูลทั้งหมด!$B$2:$B$7721,D305,[1]ข้อมูลทั้งหมด!$P$2:$P$7721,1)</f>
        <v>#VALUE!</v>
      </c>
      <c r="F305" s="8" t="e">
        <f>COUNTIFS([1]ข้อมูลทั้งหมด!$B$2:$B$7721,D305,[1]ข้อมูลทั้งหมด!$S$2:$S$7721,1)</f>
        <v>#VALUE!</v>
      </c>
      <c r="G305" s="8" t="e">
        <f>COUNTIFS([1]ข้อมูลทั้งหมด!$B$2:$B$7721,D305,[1]ข้อมูลทั้งหมด!$V$2:$V$7721,1)</f>
        <v>#VALUE!</v>
      </c>
      <c r="H305" s="11" t="e">
        <f t="shared" si="5"/>
        <v>#VALUE!</v>
      </c>
      <c r="I305" s="8" t="e">
        <f>SUMIFS([1]ข้อมูลทั้งหมด!$O$2:$O$7721,[1]ข้อมูลทั้งหมด!$B$2:$B$7721,D305)</f>
        <v>#VALUE!</v>
      </c>
      <c r="J305" s="8" t="e">
        <f>SUMIF([1]ข้อมูลทั้งหมด!$B$2:$B$7721,D305,[1]ข้อมูลทั้งหมด!$AN$2:$AN$7721)+(((((SUMIF([1]ข้อมูลทั้งหมด!$B$2:$B$7721,D305,[1]ข้อมูลทั้งหมด!$AO$2:$AO$7721)+((SUMIF([1]ข้อมูลทั้งหมด!$B$2:$B$7721,D305,[1]ข้อมูลทั้งหมด!$AP$2:$AP$7721)-MOD(SUMIF([1]ข้อมูลทั้งหมด!$B$2:$B$7721,D305,[1]ข้อมูลทั้งหมด!$AP$2:$AP$7721),100))/100)-K305)/4))))</f>
        <v>#VALUE!</v>
      </c>
      <c r="K305" s="8" t="e">
        <f>MOD(SUMIF([1]ข้อมูลทั้งหมด!$B$2:$B$7721,D305,[1]ข้อมูลทั้งหมด!$AO$2:$AO$7721)+((SUMIF([1]ข้อมูลทั้งหมด!$B$2:$B$7721,D305,[1]ข้อมูลทั้งหมด!$AP$2:$AP$7721)-MOD(SUMIF([1]ข้อมูลทั้งหมด!$B$2:$B$7721,D305,[1]ข้อมูลทั้งหมด!$AP$2:$AP$7721),100))/100),4)</f>
        <v>#VALUE!</v>
      </c>
      <c r="L305" s="8" t="e">
        <f>MOD(SUMIF([1]ข้อมูลทั้งหมด!$B$2:$B$7721,D305,[1]ข้อมูลทั้งหมด!$AP$2:$AP$7721),100)</f>
        <v>#VALUE!</v>
      </c>
      <c r="M305" s="12" t="e">
        <f>IF(SUM(SUMIF([1]ข้อมูลทั้งหมด!$B$2:$B$7721,D305,[1]ข้อมูลทั้งหมด!$BU$2:$BU$7721))=0,"-",SUM(SUMIF([1]ข้อมูลทั้งหมด!$B$2:$B$7721,D305,[1]ข้อมูลทั้งหมด!$BU$2:$BU$7721)))</f>
        <v>#VALUE!</v>
      </c>
      <c r="N305" s="8" t="e">
        <f>IF(SUM(SUMIF([1]ข้อมูลทั้งหมด!$B$2:$B$7721,D305,[1]ข้อมูลทั้งหมด!$AA$2:$AA$7721),SUMIF([1]ข้อมูลทั้งหมด!$B$2:$B$7721,D305,[1]ข้อมูลทั้งหมด!$AC$2:$AC$7721))=0,"-",SUM(SUMIF([1]ข้อมูลทั้งหมด!$B$2:$B$7721,D305,[1]ข้อมูลทั้งหมด!$AA$2:$AA$7721),SUMIF([1]ข้อมูลทั้งหมด!$B$2:$B$7721,D305,[1]ข้อมูลทั้งหมด!$AC$2:$AC$7721)))</f>
        <v>#VALUE!</v>
      </c>
      <c r="O305" s="13" t="e">
        <f>IF(SUM(SUMIF([1]ข้อมูลทั้งหมด!$B$2:$B$7721,D305,[1]ข้อมูลทั้งหมด!$AB$2:$AB$7721),SUMIF([1]ข้อมูลทั้งหมด!$B$2:$B$7721,D305,[1]ข้อมูลทั้งหมด!$AD$2:$AD$7721))=0,"-",SUM(SUMIF([1]ข้อมูลทั้งหมด!$B$2:$B$7721,D305,[1]ข้อมูลทั้งหมด!$AB$2:$AB$7721),SUMIF([1]ข้อมูลทั้งหมด!$B$2:$B$7721,D305,[1]ข้อมูลทั้งหมด!$AD$2:$AD$7721)))</f>
        <v>#VALUE!</v>
      </c>
      <c r="P305" s="8" t="e">
        <f>IF(SUM(SUMIF([1]ข้อมูลทั้งหมด!$B$2:$B$7721,D305,[1]ข้อมูลทั้งหมด!$AE$2:$AE$7721),SUMIF([1]ข้อมูลทั้งหมด!$B$2:$B$7721,D305,[1]ข้อมูลทั้งหมด!$AG$2:$AG$7721))=0,"-",SUM(SUMIF([1]ข้อมูลทั้งหมด!$B$2:$B$7721,D305,[1]ข้อมูลทั้งหมด!$AE$2:$AE$7721),SUMIF([1]ข้อมูลทั้งหมด!$B$2:$B$7721,D305,[1]ข้อมูลทั้งหมด!$AG$2:$AG$7721)))</f>
        <v>#VALUE!</v>
      </c>
      <c r="Q305" s="13" t="e">
        <f>IF(SUM(SUMIF([1]ข้อมูลทั้งหมด!$B$2:$B$7721,D305,[1]ข้อมูลทั้งหมด!$AF$2:$AF$7721),SUMIF([1]ข้อมูลทั้งหมด!$B$2:$B$7721,D305,[1]ข้อมูลทั้งหมด!$AH$2:$AH$7721))=0,"-",SUM(SUMIF([1]ข้อมูลทั้งหมด!$B$2:$B$7721,D305,[1]ข้อมูลทั้งหมด!$AF$2:$AF$7721),SUMIF([1]ข้อมูลทั้งหมด!$B$2:$B$7721,D305,[1]ข้อมูลทั้งหมด!$AH$2:$AH$7721)))</f>
        <v>#VALUE!</v>
      </c>
      <c r="R305" s="12" t="e">
        <f>IF(SUM(SUMIF([1]ข้อมูลทั้งหมด!$B$2:$B$7721,D305,[1]ข้อมูลทั้งหมด!$BU$2:$BU$7721),SUMIF([1]ข้อมูลทั้งหมด!$B$2:$B$7721,D305,[1]ข้อมูลทั้งหมด!$BV$2:$BV$7721))=0,"-",SUM(SUMIF([1]ข้อมูลทั้งหมด!$B$2:$B$7721,D305,[1]ข้อมูลทั้งหมด!$BU$2:$BU$7721),SUMIF([1]ข้อมูลทั้งหมด!$B$2:$B$7721,D305,[1]ข้อมูลทั้งหมด!$BV$2:$BV$7721)))</f>
        <v>#VALUE!</v>
      </c>
      <c r="S305" s="14" t="e">
        <f>IF(SUMIF([1]ข้อมูลทั้งหมด!$B$2:$B$7721,D305,[1]ข้อมูลทั้งหมด!$BX$2:$BX$7721)=0,"-",SUMIF([1]ข้อมูลทั้งหมด!$B$2:$B$7721,D305,[1]ข้อมูลทั้งหมด!$BX$2:$BX$7721))</f>
        <v>#VALUE!</v>
      </c>
      <c r="T305" s="8" t="e">
        <f>IF(SUMIF([1]ข้อมูลทั้งหมด!$B$2:$B$7721,D305,[1]ข้อมูลทั้งหมด!$CV$2:$CV$7721)=0,"-",SUMIF([1]ข้อมูลทั้งหมด!$B$2:$B$7721,D305,[1]ข้อมูลทั้งหมด!$CV$2:$CV$7721))</f>
        <v>#VALUE!</v>
      </c>
      <c r="U305" s="13" t="e">
        <f>IF(SUMIF([1]ข้อมูลทั้งหมด!$B$2:$B$7721,D305,[1]ข้อมูลทั้งหมด!$CW$2:$CW$7721)=0,"-",SUMIF([1]ข้อมูลทั้งหมด!$B$2:$B$7721,D305,[1]ข้อมูลทั้งหมด!$CW$2:$CW$7721))</f>
        <v>#VALUE!</v>
      </c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389"/>
      <c r="AM305" s="20"/>
      <c r="AN305" s="21"/>
      <c r="AO305" s="393"/>
      <c r="AP305" s="22"/>
      <c r="AQ305" s="22"/>
      <c r="AR305" s="22"/>
      <c r="AS305" s="394"/>
    </row>
    <row r="306" spans="1:45" s="60" customFormat="1" ht="21" hidden="1" x14ac:dyDescent="0.35">
      <c r="A306" s="524">
        <v>295</v>
      </c>
      <c r="B306" s="9">
        <v>278</v>
      </c>
      <c r="C306" s="10" t="s">
        <v>586</v>
      </c>
      <c r="D306" s="395" t="s">
        <v>586</v>
      </c>
      <c r="E306" s="8" t="e">
        <f>COUNTIFS([1]ข้อมูลทั้งหมด!$B$2:$B$7721,D306,[1]ข้อมูลทั้งหมด!$P$2:$P$7721,1)</f>
        <v>#VALUE!</v>
      </c>
      <c r="F306" s="8" t="e">
        <f>COUNTIFS([1]ข้อมูลทั้งหมด!$B$2:$B$7721,D306,[1]ข้อมูลทั้งหมด!$S$2:$S$7721,1)</f>
        <v>#VALUE!</v>
      </c>
      <c r="G306" s="8" t="e">
        <f>COUNTIFS([1]ข้อมูลทั้งหมด!$B$2:$B$7721,D306,[1]ข้อมูลทั้งหมด!$V$2:$V$7721,1)</f>
        <v>#VALUE!</v>
      </c>
      <c r="H306" s="11" t="e">
        <f t="shared" si="5"/>
        <v>#VALUE!</v>
      </c>
      <c r="I306" s="8" t="e">
        <f>SUMIFS([1]ข้อมูลทั้งหมด!$O$2:$O$7721,[1]ข้อมูลทั้งหมด!$B$2:$B$7721,D306)</f>
        <v>#VALUE!</v>
      </c>
      <c r="J306" s="8" t="e">
        <f>SUMIF([1]ข้อมูลทั้งหมด!$B$2:$B$7721,D306,[1]ข้อมูลทั้งหมด!$AN$2:$AN$7721)+(((((SUMIF([1]ข้อมูลทั้งหมด!$B$2:$B$7721,D306,[1]ข้อมูลทั้งหมด!$AO$2:$AO$7721)+((SUMIF([1]ข้อมูลทั้งหมด!$B$2:$B$7721,D306,[1]ข้อมูลทั้งหมด!$AP$2:$AP$7721)-MOD(SUMIF([1]ข้อมูลทั้งหมด!$B$2:$B$7721,D306,[1]ข้อมูลทั้งหมด!$AP$2:$AP$7721),100))/100)-K306)/4))))</f>
        <v>#VALUE!</v>
      </c>
      <c r="K306" s="8" t="e">
        <f>MOD(SUMIF([1]ข้อมูลทั้งหมด!$B$2:$B$7721,D306,[1]ข้อมูลทั้งหมด!$AO$2:$AO$7721)+((SUMIF([1]ข้อมูลทั้งหมด!$B$2:$B$7721,D306,[1]ข้อมูลทั้งหมด!$AP$2:$AP$7721)-MOD(SUMIF([1]ข้อมูลทั้งหมด!$B$2:$B$7721,D306,[1]ข้อมูลทั้งหมด!$AP$2:$AP$7721),100))/100),4)</f>
        <v>#VALUE!</v>
      </c>
      <c r="L306" s="8" t="e">
        <f>MOD(SUMIF([1]ข้อมูลทั้งหมด!$B$2:$B$7721,D306,[1]ข้อมูลทั้งหมด!$AP$2:$AP$7721),100)</f>
        <v>#VALUE!</v>
      </c>
      <c r="M306" s="12" t="e">
        <f>IF(SUM(SUMIF([1]ข้อมูลทั้งหมด!$B$2:$B$7721,D306,[1]ข้อมูลทั้งหมด!$BU$2:$BU$7721))=0,"-",SUM(SUMIF([1]ข้อมูลทั้งหมด!$B$2:$B$7721,D306,[1]ข้อมูลทั้งหมด!$BU$2:$BU$7721)))</f>
        <v>#VALUE!</v>
      </c>
      <c r="N306" s="8" t="e">
        <f>IF(SUM(SUMIF([1]ข้อมูลทั้งหมด!$B$2:$B$7721,D306,[1]ข้อมูลทั้งหมด!$AA$2:$AA$7721),SUMIF([1]ข้อมูลทั้งหมด!$B$2:$B$7721,D306,[1]ข้อมูลทั้งหมด!$AC$2:$AC$7721))=0,"-",SUM(SUMIF([1]ข้อมูลทั้งหมด!$B$2:$B$7721,D306,[1]ข้อมูลทั้งหมด!$AA$2:$AA$7721),SUMIF([1]ข้อมูลทั้งหมด!$B$2:$B$7721,D306,[1]ข้อมูลทั้งหมด!$AC$2:$AC$7721)))</f>
        <v>#VALUE!</v>
      </c>
      <c r="O306" s="13" t="e">
        <f>IF(SUM(SUMIF([1]ข้อมูลทั้งหมด!$B$2:$B$7721,D306,[1]ข้อมูลทั้งหมด!$AB$2:$AB$7721),SUMIF([1]ข้อมูลทั้งหมด!$B$2:$B$7721,D306,[1]ข้อมูลทั้งหมด!$AD$2:$AD$7721))=0,"-",SUM(SUMIF([1]ข้อมูลทั้งหมด!$B$2:$B$7721,D306,[1]ข้อมูลทั้งหมด!$AB$2:$AB$7721),SUMIF([1]ข้อมูลทั้งหมด!$B$2:$B$7721,D306,[1]ข้อมูลทั้งหมด!$AD$2:$AD$7721)))</f>
        <v>#VALUE!</v>
      </c>
      <c r="P306" s="8" t="e">
        <f>IF(SUM(SUMIF([1]ข้อมูลทั้งหมด!$B$2:$B$7721,D306,[1]ข้อมูลทั้งหมด!$AE$2:$AE$7721),SUMIF([1]ข้อมูลทั้งหมด!$B$2:$B$7721,D306,[1]ข้อมูลทั้งหมด!$AG$2:$AG$7721))=0,"-",SUM(SUMIF([1]ข้อมูลทั้งหมด!$B$2:$B$7721,D306,[1]ข้อมูลทั้งหมด!$AE$2:$AE$7721),SUMIF([1]ข้อมูลทั้งหมด!$B$2:$B$7721,D306,[1]ข้อมูลทั้งหมด!$AG$2:$AG$7721)))</f>
        <v>#VALUE!</v>
      </c>
      <c r="Q306" s="13" t="e">
        <f>IF(SUM(SUMIF([1]ข้อมูลทั้งหมด!$B$2:$B$7721,D306,[1]ข้อมูลทั้งหมด!$AF$2:$AF$7721),SUMIF([1]ข้อมูลทั้งหมด!$B$2:$B$7721,D306,[1]ข้อมูลทั้งหมด!$AH$2:$AH$7721))=0,"-",SUM(SUMIF([1]ข้อมูลทั้งหมด!$B$2:$B$7721,D306,[1]ข้อมูลทั้งหมด!$AF$2:$AF$7721),SUMIF([1]ข้อมูลทั้งหมด!$B$2:$B$7721,D306,[1]ข้อมูลทั้งหมด!$AH$2:$AH$7721)))</f>
        <v>#VALUE!</v>
      </c>
      <c r="R306" s="12" t="e">
        <f>IF(SUM(SUMIF([1]ข้อมูลทั้งหมด!$B$2:$B$7721,D306,[1]ข้อมูลทั้งหมด!$BU$2:$BU$7721),SUMIF([1]ข้อมูลทั้งหมด!$B$2:$B$7721,D306,[1]ข้อมูลทั้งหมด!$BV$2:$BV$7721))=0,"-",SUM(SUMIF([1]ข้อมูลทั้งหมด!$B$2:$B$7721,D306,[1]ข้อมูลทั้งหมด!$BU$2:$BU$7721),SUMIF([1]ข้อมูลทั้งหมด!$B$2:$B$7721,D306,[1]ข้อมูลทั้งหมด!$BV$2:$BV$7721)))</f>
        <v>#VALUE!</v>
      </c>
      <c r="S306" s="14" t="e">
        <f>IF(SUMIF([1]ข้อมูลทั้งหมด!$B$2:$B$7721,D306,[1]ข้อมูลทั้งหมด!$BX$2:$BX$7721)=0,"-",SUMIF([1]ข้อมูลทั้งหมด!$B$2:$B$7721,D306,[1]ข้อมูลทั้งหมด!$BX$2:$BX$7721))</f>
        <v>#VALUE!</v>
      </c>
      <c r="T306" s="8" t="e">
        <f>IF(SUMIF([1]ข้อมูลทั้งหมด!$B$2:$B$7721,D306,[1]ข้อมูลทั้งหมด!$CV$2:$CV$7721)=0,"-",SUMIF([1]ข้อมูลทั้งหมด!$B$2:$B$7721,D306,[1]ข้อมูลทั้งหมด!$CV$2:$CV$7721))</f>
        <v>#VALUE!</v>
      </c>
      <c r="U306" s="13" t="e">
        <f>IF(SUMIF([1]ข้อมูลทั้งหมด!$B$2:$B$7721,D306,[1]ข้อมูลทั้งหมด!$CW$2:$CW$7721)=0,"-",SUMIF([1]ข้อมูลทั้งหมด!$B$2:$B$7721,D306,[1]ข้อมูลทั้งหมด!$CW$2:$CW$7721))</f>
        <v>#VALUE!</v>
      </c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389"/>
      <c r="AM306" s="20"/>
      <c r="AN306" s="21"/>
      <c r="AO306" s="393"/>
      <c r="AP306" s="22"/>
      <c r="AQ306" s="22"/>
      <c r="AR306" s="22"/>
      <c r="AS306" s="394"/>
    </row>
    <row r="307" spans="1:45" s="60" customFormat="1" ht="21" hidden="1" x14ac:dyDescent="0.35">
      <c r="A307" s="524">
        <v>296</v>
      </c>
      <c r="B307" s="9">
        <v>279</v>
      </c>
      <c r="C307" s="10" t="s">
        <v>587</v>
      </c>
      <c r="D307" s="395" t="s">
        <v>587</v>
      </c>
      <c r="E307" s="8" t="e">
        <f>COUNTIFS([1]ข้อมูลทั้งหมด!$B$2:$B$7721,D307,[1]ข้อมูลทั้งหมด!$P$2:$P$7721,1)</f>
        <v>#VALUE!</v>
      </c>
      <c r="F307" s="8" t="e">
        <f>COUNTIFS([1]ข้อมูลทั้งหมด!$B$2:$B$7721,D307,[1]ข้อมูลทั้งหมด!$S$2:$S$7721,1)</f>
        <v>#VALUE!</v>
      </c>
      <c r="G307" s="8" t="e">
        <f>COUNTIFS([1]ข้อมูลทั้งหมด!$B$2:$B$7721,D307,[1]ข้อมูลทั้งหมด!$V$2:$V$7721,1)</f>
        <v>#VALUE!</v>
      </c>
      <c r="H307" s="11" t="e">
        <f t="shared" si="5"/>
        <v>#VALUE!</v>
      </c>
      <c r="I307" s="8" t="e">
        <f>SUMIFS([1]ข้อมูลทั้งหมด!$O$2:$O$7721,[1]ข้อมูลทั้งหมด!$B$2:$B$7721,D307)</f>
        <v>#VALUE!</v>
      </c>
      <c r="J307" s="8" t="e">
        <f>SUMIF([1]ข้อมูลทั้งหมด!$B$2:$B$7721,D307,[1]ข้อมูลทั้งหมด!$AN$2:$AN$7721)+(((((SUMIF([1]ข้อมูลทั้งหมด!$B$2:$B$7721,D307,[1]ข้อมูลทั้งหมด!$AO$2:$AO$7721)+((SUMIF([1]ข้อมูลทั้งหมด!$B$2:$B$7721,D307,[1]ข้อมูลทั้งหมด!$AP$2:$AP$7721)-MOD(SUMIF([1]ข้อมูลทั้งหมด!$B$2:$B$7721,D307,[1]ข้อมูลทั้งหมด!$AP$2:$AP$7721),100))/100)-K307)/4))))</f>
        <v>#VALUE!</v>
      </c>
      <c r="K307" s="8" t="e">
        <f>MOD(SUMIF([1]ข้อมูลทั้งหมด!$B$2:$B$7721,D307,[1]ข้อมูลทั้งหมด!$AO$2:$AO$7721)+((SUMIF([1]ข้อมูลทั้งหมด!$B$2:$B$7721,D307,[1]ข้อมูลทั้งหมด!$AP$2:$AP$7721)-MOD(SUMIF([1]ข้อมูลทั้งหมด!$B$2:$B$7721,D307,[1]ข้อมูลทั้งหมด!$AP$2:$AP$7721),100))/100),4)</f>
        <v>#VALUE!</v>
      </c>
      <c r="L307" s="8" t="e">
        <f>MOD(SUMIF([1]ข้อมูลทั้งหมด!$B$2:$B$7721,D307,[1]ข้อมูลทั้งหมด!$AP$2:$AP$7721),100)</f>
        <v>#VALUE!</v>
      </c>
      <c r="M307" s="12" t="e">
        <f>IF(SUM(SUMIF([1]ข้อมูลทั้งหมด!$B$2:$B$7721,D307,[1]ข้อมูลทั้งหมด!$BU$2:$BU$7721))=0,"-",SUM(SUMIF([1]ข้อมูลทั้งหมด!$B$2:$B$7721,D307,[1]ข้อมูลทั้งหมด!$BU$2:$BU$7721)))</f>
        <v>#VALUE!</v>
      </c>
      <c r="N307" s="8" t="e">
        <f>IF(SUM(SUMIF([1]ข้อมูลทั้งหมด!$B$2:$B$7721,D307,[1]ข้อมูลทั้งหมด!$AA$2:$AA$7721),SUMIF([1]ข้อมูลทั้งหมด!$B$2:$B$7721,D307,[1]ข้อมูลทั้งหมด!$AC$2:$AC$7721))=0,"-",SUM(SUMIF([1]ข้อมูลทั้งหมด!$B$2:$B$7721,D307,[1]ข้อมูลทั้งหมด!$AA$2:$AA$7721),SUMIF([1]ข้อมูลทั้งหมด!$B$2:$B$7721,D307,[1]ข้อมูลทั้งหมด!$AC$2:$AC$7721)))</f>
        <v>#VALUE!</v>
      </c>
      <c r="O307" s="13" t="e">
        <f>IF(SUM(SUMIF([1]ข้อมูลทั้งหมด!$B$2:$B$7721,D307,[1]ข้อมูลทั้งหมด!$AB$2:$AB$7721),SUMIF([1]ข้อมูลทั้งหมด!$B$2:$B$7721,D307,[1]ข้อมูลทั้งหมด!$AD$2:$AD$7721))=0,"-",SUM(SUMIF([1]ข้อมูลทั้งหมด!$B$2:$B$7721,D307,[1]ข้อมูลทั้งหมด!$AB$2:$AB$7721),SUMIF([1]ข้อมูลทั้งหมด!$B$2:$B$7721,D307,[1]ข้อมูลทั้งหมด!$AD$2:$AD$7721)))</f>
        <v>#VALUE!</v>
      </c>
      <c r="P307" s="8" t="e">
        <f>IF(SUM(SUMIF([1]ข้อมูลทั้งหมด!$B$2:$B$7721,D307,[1]ข้อมูลทั้งหมด!$AE$2:$AE$7721),SUMIF([1]ข้อมูลทั้งหมด!$B$2:$B$7721,D307,[1]ข้อมูลทั้งหมด!$AG$2:$AG$7721))=0,"-",SUM(SUMIF([1]ข้อมูลทั้งหมด!$B$2:$B$7721,D307,[1]ข้อมูลทั้งหมด!$AE$2:$AE$7721),SUMIF([1]ข้อมูลทั้งหมด!$B$2:$B$7721,D307,[1]ข้อมูลทั้งหมด!$AG$2:$AG$7721)))</f>
        <v>#VALUE!</v>
      </c>
      <c r="Q307" s="13" t="e">
        <f>IF(SUM(SUMIF([1]ข้อมูลทั้งหมด!$B$2:$B$7721,D307,[1]ข้อมูลทั้งหมด!$AF$2:$AF$7721),SUMIF([1]ข้อมูลทั้งหมด!$B$2:$B$7721,D307,[1]ข้อมูลทั้งหมด!$AH$2:$AH$7721))=0,"-",SUM(SUMIF([1]ข้อมูลทั้งหมด!$B$2:$B$7721,D307,[1]ข้อมูลทั้งหมด!$AF$2:$AF$7721),SUMIF([1]ข้อมูลทั้งหมด!$B$2:$B$7721,D307,[1]ข้อมูลทั้งหมด!$AH$2:$AH$7721)))</f>
        <v>#VALUE!</v>
      </c>
      <c r="R307" s="12" t="e">
        <f>IF(SUM(SUMIF([1]ข้อมูลทั้งหมด!$B$2:$B$7721,D307,[1]ข้อมูลทั้งหมด!$BU$2:$BU$7721),SUMIF([1]ข้อมูลทั้งหมด!$B$2:$B$7721,D307,[1]ข้อมูลทั้งหมด!$BV$2:$BV$7721))=0,"-",SUM(SUMIF([1]ข้อมูลทั้งหมด!$B$2:$B$7721,D307,[1]ข้อมูลทั้งหมด!$BU$2:$BU$7721),SUMIF([1]ข้อมูลทั้งหมด!$B$2:$B$7721,D307,[1]ข้อมูลทั้งหมด!$BV$2:$BV$7721)))</f>
        <v>#VALUE!</v>
      </c>
      <c r="S307" s="14" t="e">
        <f>IF(SUMIF([1]ข้อมูลทั้งหมด!$B$2:$B$7721,D307,[1]ข้อมูลทั้งหมด!$BX$2:$BX$7721)=0,"-",SUMIF([1]ข้อมูลทั้งหมด!$B$2:$B$7721,D307,[1]ข้อมูลทั้งหมด!$BX$2:$BX$7721))</f>
        <v>#VALUE!</v>
      </c>
      <c r="T307" s="8" t="e">
        <f>IF(SUMIF([1]ข้อมูลทั้งหมด!$B$2:$B$7721,D307,[1]ข้อมูลทั้งหมด!$CV$2:$CV$7721)=0,"-",SUMIF([1]ข้อมูลทั้งหมด!$B$2:$B$7721,D307,[1]ข้อมูลทั้งหมด!$CV$2:$CV$7721))</f>
        <v>#VALUE!</v>
      </c>
      <c r="U307" s="13" t="e">
        <f>IF(SUMIF([1]ข้อมูลทั้งหมด!$B$2:$B$7721,D307,[1]ข้อมูลทั้งหมด!$CW$2:$CW$7721)=0,"-",SUMIF([1]ข้อมูลทั้งหมด!$B$2:$B$7721,D307,[1]ข้อมูลทั้งหมด!$CW$2:$CW$7721))</f>
        <v>#VALUE!</v>
      </c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389"/>
      <c r="AM307" s="20"/>
      <c r="AN307" s="21"/>
      <c r="AO307" s="393"/>
      <c r="AP307" s="22"/>
      <c r="AQ307" s="22"/>
      <c r="AR307" s="22"/>
      <c r="AS307" s="394"/>
    </row>
    <row r="308" spans="1:45" s="60" customFormat="1" ht="21" hidden="1" x14ac:dyDescent="0.35">
      <c r="A308" s="524">
        <v>297</v>
      </c>
      <c r="B308" s="9">
        <v>282</v>
      </c>
      <c r="C308" s="10" t="s">
        <v>589</v>
      </c>
      <c r="D308" s="395" t="s">
        <v>589</v>
      </c>
      <c r="E308" s="8" t="e">
        <f>COUNTIFS([1]ข้อมูลทั้งหมด!$B$2:$B$7721,D308,[1]ข้อมูลทั้งหมด!$P$2:$P$7721,1)</f>
        <v>#VALUE!</v>
      </c>
      <c r="F308" s="8" t="e">
        <f>COUNTIFS([1]ข้อมูลทั้งหมด!$B$2:$B$7721,D308,[1]ข้อมูลทั้งหมด!$S$2:$S$7721,1)</f>
        <v>#VALUE!</v>
      </c>
      <c r="G308" s="8" t="e">
        <f>COUNTIFS([1]ข้อมูลทั้งหมด!$B$2:$B$7721,D308,[1]ข้อมูลทั้งหมด!$V$2:$V$7721,1)</f>
        <v>#VALUE!</v>
      </c>
      <c r="H308" s="11" t="e">
        <f t="shared" si="5"/>
        <v>#VALUE!</v>
      </c>
      <c r="I308" s="8" t="e">
        <f>SUMIFS([1]ข้อมูลทั้งหมด!$O$2:$O$7721,[1]ข้อมูลทั้งหมด!$B$2:$B$7721,D308)</f>
        <v>#VALUE!</v>
      </c>
      <c r="J308" s="8" t="e">
        <f>SUMIF([1]ข้อมูลทั้งหมด!$B$2:$B$7721,D308,[1]ข้อมูลทั้งหมด!$AN$2:$AN$7721)+(((((SUMIF([1]ข้อมูลทั้งหมด!$B$2:$B$7721,D308,[1]ข้อมูลทั้งหมด!$AO$2:$AO$7721)+((SUMIF([1]ข้อมูลทั้งหมด!$B$2:$B$7721,D308,[1]ข้อมูลทั้งหมด!$AP$2:$AP$7721)-MOD(SUMIF([1]ข้อมูลทั้งหมด!$B$2:$B$7721,D308,[1]ข้อมูลทั้งหมด!$AP$2:$AP$7721),100))/100)-K308)/4))))</f>
        <v>#VALUE!</v>
      </c>
      <c r="K308" s="8" t="e">
        <f>MOD(SUMIF([1]ข้อมูลทั้งหมด!$B$2:$B$7721,D308,[1]ข้อมูลทั้งหมด!$AO$2:$AO$7721)+((SUMIF([1]ข้อมูลทั้งหมด!$B$2:$B$7721,D308,[1]ข้อมูลทั้งหมด!$AP$2:$AP$7721)-MOD(SUMIF([1]ข้อมูลทั้งหมด!$B$2:$B$7721,D308,[1]ข้อมูลทั้งหมด!$AP$2:$AP$7721),100))/100),4)</f>
        <v>#VALUE!</v>
      </c>
      <c r="L308" s="8" t="e">
        <f>MOD(SUMIF([1]ข้อมูลทั้งหมด!$B$2:$B$7721,D308,[1]ข้อมูลทั้งหมด!$AP$2:$AP$7721),100)</f>
        <v>#VALUE!</v>
      </c>
      <c r="M308" s="12" t="e">
        <f>IF(SUM(SUMIF([1]ข้อมูลทั้งหมด!$B$2:$B$7721,D308,[1]ข้อมูลทั้งหมด!$BU$2:$BU$7721))=0,"-",SUM(SUMIF([1]ข้อมูลทั้งหมด!$B$2:$B$7721,D308,[1]ข้อมูลทั้งหมด!$BU$2:$BU$7721)))</f>
        <v>#VALUE!</v>
      </c>
      <c r="N308" s="8" t="e">
        <f>IF(SUM(SUMIF([1]ข้อมูลทั้งหมด!$B$2:$B$7721,D308,[1]ข้อมูลทั้งหมด!$AA$2:$AA$7721),SUMIF([1]ข้อมูลทั้งหมด!$B$2:$B$7721,D308,[1]ข้อมูลทั้งหมด!$AC$2:$AC$7721))=0,"-",SUM(SUMIF([1]ข้อมูลทั้งหมด!$B$2:$B$7721,D308,[1]ข้อมูลทั้งหมด!$AA$2:$AA$7721),SUMIF([1]ข้อมูลทั้งหมด!$B$2:$B$7721,D308,[1]ข้อมูลทั้งหมด!$AC$2:$AC$7721)))</f>
        <v>#VALUE!</v>
      </c>
      <c r="O308" s="13" t="e">
        <f>IF(SUM(SUMIF([1]ข้อมูลทั้งหมด!$B$2:$B$7721,D308,[1]ข้อมูลทั้งหมด!$AB$2:$AB$7721),SUMIF([1]ข้อมูลทั้งหมด!$B$2:$B$7721,D308,[1]ข้อมูลทั้งหมด!$AD$2:$AD$7721))=0,"-",SUM(SUMIF([1]ข้อมูลทั้งหมด!$B$2:$B$7721,D308,[1]ข้อมูลทั้งหมด!$AB$2:$AB$7721),SUMIF([1]ข้อมูลทั้งหมด!$B$2:$B$7721,D308,[1]ข้อมูลทั้งหมด!$AD$2:$AD$7721)))</f>
        <v>#VALUE!</v>
      </c>
      <c r="P308" s="8" t="e">
        <f>IF(SUM(SUMIF([1]ข้อมูลทั้งหมด!$B$2:$B$7721,D308,[1]ข้อมูลทั้งหมด!$AE$2:$AE$7721),SUMIF([1]ข้อมูลทั้งหมด!$B$2:$B$7721,D308,[1]ข้อมูลทั้งหมด!$AG$2:$AG$7721))=0,"-",SUM(SUMIF([1]ข้อมูลทั้งหมด!$B$2:$B$7721,D308,[1]ข้อมูลทั้งหมด!$AE$2:$AE$7721),SUMIF([1]ข้อมูลทั้งหมด!$B$2:$B$7721,D308,[1]ข้อมูลทั้งหมด!$AG$2:$AG$7721)))</f>
        <v>#VALUE!</v>
      </c>
      <c r="Q308" s="13" t="e">
        <f>IF(SUM(SUMIF([1]ข้อมูลทั้งหมด!$B$2:$B$7721,D308,[1]ข้อมูลทั้งหมด!$AF$2:$AF$7721),SUMIF([1]ข้อมูลทั้งหมด!$B$2:$B$7721,D308,[1]ข้อมูลทั้งหมด!$AH$2:$AH$7721))=0,"-",SUM(SUMIF([1]ข้อมูลทั้งหมด!$B$2:$B$7721,D308,[1]ข้อมูลทั้งหมด!$AF$2:$AF$7721),SUMIF([1]ข้อมูลทั้งหมด!$B$2:$B$7721,D308,[1]ข้อมูลทั้งหมด!$AH$2:$AH$7721)))</f>
        <v>#VALUE!</v>
      </c>
      <c r="R308" s="12" t="e">
        <f>IF(SUM(SUMIF([1]ข้อมูลทั้งหมด!$B$2:$B$7721,D308,[1]ข้อมูลทั้งหมด!$BU$2:$BU$7721),SUMIF([1]ข้อมูลทั้งหมด!$B$2:$B$7721,D308,[1]ข้อมูลทั้งหมด!$BV$2:$BV$7721))=0,"-",SUM(SUMIF([1]ข้อมูลทั้งหมด!$B$2:$B$7721,D308,[1]ข้อมูลทั้งหมด!$BU$2:$BU$7721),SUMIF([1]ข้อมูลทั้งหมด!$B$2:$B$7721,D308,[1]ข้อมูลทั้งหมด!$BV$2:$BV$7721)))</f>
        <v>#VALUE!</v>
      </c>
      <c r="S308" s="14" t="e">
        <f>IF(SUMIF([1]ข้อมูลทั้งหมด!$B$2:$B$7721,D308,[1]ข้อมูลทั้งหมด!$BX$2:$BX$7721)=0,"-",SUMIF([1]ข้อมูลทั้งหมด!$B$2:$B$7721,D308,[1]ข้อมูลทั้งหมด!$BX$2:$BX$7721))</f>
        <v>#VALUE!</v>
      </c>
      <c r="T308" s="8" t="e">
        <f>IF(SUMIF([1]ข้อมูลทั้งหมด!$B$2:$B$7721,D308,[1]ข้อมูลทั้งหมด!$CV$2:$CV$7721)=0,"-",SUMIF([1]ข้อมูลทั้งหมด!$B$2:$B$7721,D308,[1]ข้อมูลทั้งหมด!$CV$2:$CV$7721))</f>
        <v>#VALUE!</v>
      </c>
      <c r="U308" s="13" t="e">
        <f>IF(SUMIF([1]ข้อมูลทั้งหมด!$B$2:$B$7721,D308,[1]ข้อมูลทั้งหมด!$CW$2:$CW$7721)=0,"-",SUMIF([1]ข้อมูลทั้งหมด!$B$2:$B$7721,D308,[1]ข้อมูลทั้งหมด!$CW$2:$CW$7721))</f>
        <v>#VALUE!</v>
      </c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389"/>
      <c r="AM308" s="20"/>
      <c r="AN308" s="21"/>
      <c r="AO308" s="393"/>
      <c r="AP308" s="22"/>
      <c r="AQ308" s="22"/>
      <c r="AR308" s="22"/>
      <c r="AS308" s="394"/>
    </row>
    <row r="309" spans="1:45" s="60" customFormat="1" ht="21" hidden="1" x14ac:dyDescent="0.35">
      <c r="A309" s="524">
        <v>298</v>
      </c>
      <c r="B309" s="9">
        <v>283</v>
      </c>
      <c r="C309" s="10" t="s">
        <v>590</v>
      </c>
      <c r="D309" s="395" t="s">
        <v>591</v>
      </c>
      <c r="E309" s="8" t="e">
        <f>COUNTIFS([1]ข้อมูลทั้งหมด!$B$2:$B$7721,D309,[1]ข้อมูลทั้งหมด!$P$2:$P$7721,1)</f>
        <v>#VALUE!</v>
      </c>
      <c r="F309" s="8" t="e">
        <f>COUNTIFS([1]ข้อมูลทั้งหมด!$B$2:$B$7721,D309,[1]ข้อมูลทั้งหมด!$S$2:$S$7721,1)</f>
        <v>#VALUE!</v>
      </c>
      <c r="G309" s="8" t="e">
        <f>COUNTIFS([1]ข้อมูลทั้งหมด!$B$2:$B$7721,D309,[1]ข้อมูลทั้งหมด!$V$2:$V$7721,1)</f>
        <v>#VALUE!</v>
      </c>
      <c r="H309" s="11" t="e">
        <f t="shared" si="5"/>
        <v>#VALUE!</v>
      </c>
      <c r="I309" s="8" t="e">
        <f>SUMIFS([1]ข้อมูลทั้งหมด!$O$2:$O$7721,[1]ข้อมูลทั้งหมด!$B$2:$B$7721,D309)</f>
        <v>#VALUE!</v>
      </c>
      <c r="J309" s="8" t="e">
        <f>SUMIF([1]ข้อมูลทั้งหมด!$B$2:$B$7721,D309,[1]ข้อมูลทั้งหมด!$AN$2:$AN$7721)+(((((SUMIF([1]ข้อมูลทั้งหมด!$B$2:$B$7721,D309,[1]ข้อมูลทั้งหมด!$AO$2:$AO$7721)+((SUMIF([1]ข้อมูลทั้งหมด!$B$2:$B$7721,D309,[1]ข้อมูลทั้งหมด!$AP$2:$AP$7721)-MOD(SUMIF([1]ข้อมูลทั้งหมด!$B$2:$B$7721,D309,[1]ข้อมูลทั้งหมด!$AP$2:$AP$7721),100))/100)-K309)/4))))</f>
        <v>#VALUE!</v>
      </c>
      <c r="K309" s="8" t="e">
        <f>MOD(SUMIF([1]ข้อมูลทั้งหมด!$B$2:$B$7721,D309,[1]ข้อมูลทั้งหมด!$AO$2:$AO$7721)+((SUMIF([1]ข้อมูลทั้งหมด!$B$2:$B$7721,D309,[1]ข้อมูลทั้งหมด!$AP$2:$AP$7721)-MOD(SUMIF([1]ข้อมูลทั้งหมด!$B$2:$B$7721,D309,[1]ข้อมูลทั้งหมด!$AP$2:$AP$7721),100))/100),4)</f>
        <v>#VALUE!</v>
      </c>
      <c r="L309" s="8" t="e">
        <f>MOD(SUMIF([1]ข้อมูลทั้งหมด!$B$2:$B$7721,D309,[1]ข้อมูลทั้งหมด!$AP$2:$AP$7721),100)</f>
        <v>#VALUE!</v>
      </c>
      <c r="M309" s="12" t="e">
        <f>IF(SUM(SUMIF([1]ข้อมูลทั้งหมด!$B$2:$B$7721,D309,[1]ข้อมูลทั้งหมด!$BU$2:$BU$7721))=0,"-",SUM(SUMIF([1]ข้อมูลทั้งหมด!$B$2:$B$7721,D309,[1]ข้อมูลทั้งหมด!$BU$2:$BU$7721)))</f>
        <v>#VALUE!</v>
      </c>
      <c r="N309" s="8" t="e">
        <f>IF(SUM(SUMIF([1]ข้อมูลทั้งหมด!$B$2:$B$7721,D309,[1]ข้อมูลทั้งหมด!$AA$2:$AA$7721),SUMIF([1]ข้อมูลทั้งหมด!$B$2:$B$7721,D309,[1]ข้อมูลทั้งหมด!$AC$2:$AC$7721))=0,"-",SUM(SUMIF([1]ข้อมูลทั้งหมด!$B$2:$B$7721,D309,[1]ข้อมูลทั้งหมด!$AA$2:$AA$7721),SUMIF([1]ข้อมูลทั้งหมด!$B$2:$B$7721,D309,[1]ข้อมูลทั้งหมด!$AC$2:$AC$7721)))</f>
        <v>#VALUE!</v>
      </c>
      <c r="O309" s="13" t="e">
        <f>IF(SUM(SUMIF([1]ข้อมูลทั้งหมด!$B$2:$B$7721,D309,[1]ข้อมูลทั้งหมด!$AB$2:$AB$7721),SUMIF([1]ข้อมูลทั้งหมด!$B$2:$B$7721,D309,[1]ข้อมูลทั้งหมด!$AD$2:$AD$7721))=0,"-",SUM(SUMIF([1]ข้อมูลทั้งหมด!$B$2:$B$7721,D309,[1]ข้อมูลทั้งหมด!$AB$2:$AB$7721),SUMIF([1]ข้อมูลทั้งหมด!$B$2:$B$7721,D309,[1]ข้อมูลทั้งหมด!$AD$2:$AD$7721)))</f>
        <v>#VALUE!</v>
      </c>
      <c r="P309" s="8" t="e">
        <f>IF(SUM(SUMIF([1]ข้อมูลทั้งหมด!$B$2:$B$7721,D309,[1]ข้อมูลทั้งหมด!$AE$2:$AE$7721),SUMIF([1]ข้อมูลทั้งหมด!$B$2:$B$7721,D309,[1]ข้อมูลทั้งหมด!$AG$2:$AG$7721))=0,"-",SUM(SUMIF([1]ข้อมูลทั้งหมด!$B$2:$B$7721,D309,[1]ข้อมูลทั้งหมด!$AE$2:$AE$7721),SUMIF([1]ข้อมูลทั้งหมด!$B$2:$B$7721,D309,[1]ข้อมูลทั้งหมด!$AG$2:$AG$7721)))</f>
        <v>#VALUE!</v>
      </c>
      <c r="Q309" s="13" t="e">
        <f>IF(SUM(SUMIF([1]ข้อมูลทั้งหมด!$B$2:$B$7721,D309,[1]ข้อมูลทั้งหมด!$AF$2:$AF$7721),SUMIF([1]ข้อมูลทั้งหมด!$B$2:$B$7721,D309,[1]ข้อมูลทั้งหมด!$AH$2:$AH$7721))=0,"-",SUM(SUMIF([1]ข้อมูลทั้งหมด!$B$2:$B$7721,D309,[1]ข้อมูลทั้งหมด!$AF$2:$AF$7721),SUMIF([1]ข้อมูลทั้งหมด!$B$2:$B$7721,D309,[1]ข้อมูลทั้งหมด!$AH$2:$AH$7721)))</f>
        <v>#VALUE!</v>
      </c>
      <c r="R309" s="12" t="e">
        <f>IF(SUM(SUMIF([1]ข้อมูลทั้งหมด!$B$2:$B$7721,D309,[1]ข้อมูลทั้งหมด!$BU$2:$BU$7721),SUMIF([1]ข้อมูลทั้งหมด!$B$2:$B$7721,D309,[1]ข้อมูลทั้งหมด!$BV$2:$BV$7721))=0,"-",SUM(SUMIF([1]ข้อมูลทั้งหมด!$B$2:$B$7721,D309,[1]ข้อมูลทั้งหมด!$BU$2:$BU$7721),SUMIF([1]ข้อมูลทั้งหมด!$B$2:$B$7721,D309,[1]ข้อมูลทั้งหมด!$BV$2:$BV$7721)))</f>
        <v>#VALUE!</v>
      </c>
      <c r="S309" s="14" t="e">
        <f>IF(SUMIF([1]ข้อมูลทั้งหมด!$B$2:$B$7721,D309,[1]ข้อมูลทั้งหมด!$BX$2:$BX$7721)=0,"-",SUMIF([1]ข้อมูลทั้งหมด!$B$2:$B$7721,D309,[1]ข้อมูลทั้งหมด!$BX$2:$BX$7721))</f>
        <v>#VALUE!</v>
      </c>
      <c r="T309" s="8" t="e">
        <f>IF(SUMIF([1]ข้อมูลทั้งหมด!$B$2:$B$7721,D309,[1]ข้อมูลทั้งหมด!$CV$2:$CV$7721)=0,"-",SUMIF([1]ข้อมูลทั้งหมด!$B$2:$B$7721,D309,[1]ข้อมูลทั้งหมด!$CV$2:$CV$7721))</f>
        <v>#VALUE!</v>
      </c>
      <c r="U309" s="13" t="e">
        <f>IF(SUMIF([1]ข้อมูลทั้งหมด!$B$2:$B$7721,D309,[1]ข้อมูลทั้งหมด!$CW$2:$CW$7721)=0,"-",SUMIF([1]ข้อมูลทั้งหมด!$B$2:$B$7721,D309,[1]ข้อมูลทั้งหมด!$CW$2:$CW$7721))</f>
        <v>#VALUE!</v>
      </c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389"/>
      <c r="AM309" s="20"/>
      <c r="AN309" s="21"/>
      <c r="AO309" s="393"/>
      <c r="AP309" s="22"/>
      <c r="AQ309" s="22"/>
      <c r="AR309" s="22"/>
      <c r="AS309" s="394"/>
    </row>
    <row r="310" spans="1:45" s="60" customFormat="1" ht="21" hidden="1" x14ac:dyDescent="0.35">
      <c r="A310" s="524">
        <v>299</v>
      </c>
      <c r="B310" s="9">
        <v>284</v>
      </c>
      <c r="C310" s="10" t="s">
        <v>592</v>
      </c>
      <c r="D310" s="395" t="s">
        <v>593</v>
      </c>
      <c r="E310" s="8" t="e">
        <f>COUNTIFS([1]ข้อมูลทั้งหมด!$B$2:$B$7721,D310,[1]ข้อมูลทั้งหมด!$P$2:$P$7721,1)</f>
        <v>#VALUE!</v>
      </c>
      <c r="F310" s="8" t="e">
        <f>COUNTIFS([1]ข้อมูลทั้งหมด!$B$2:$B$7721,D310,[1]ข้อมูลทั้งหมด!$S$2:$S$7721,1)</f>
        <v>#VALUE!</v>
      </c>
      <c r="G310" s="8" t="e">
        <f>COUNTIFS([1]ข้อมูลทั้งหมด!$B$2:$B$7721,D310,[1]ข้อมูลทั้งหมด!$V$2:$V$7721,1)</f>
        <v>#VALUE!</v>
      </c>
      <c r="H310" s="11" t="e">
        <f t="shared" si="5"/>
        <v>#VALUE!</v>
      </c>
      <c r="I310" s="8" t="e">
        <f>SUMIFS([1]ข้อมูลทั้งหมด!$O$2:$O$7721,[1]ข้อมูลทั้งหมด!$B$2:$B$7721,D310)</f>
        <v>#VALUE!</v>
      </c>
      <c r="J310" s="8" t="e">
        <f>SUMIF([1]ข้อมูลทั้งหมด!$B$2:$B$7721,D310,[1]ข้อมูลทั้งหมด!$AN$2:$AN$7721)+(((((SUMIF([1]ข้อมูลทั้งหมด!$B$2:$B$7721,D310,[1]ข้อมูลทั้งหมด!$AO$2:$AO$7721)+((SUMIF([1]ข้อมูลทั้งหมด!$B$2:$B$7721,D310,[1]ข้อมูลทั้งหมด!$AP$2:$AP$7721)-MOD(SUMIF([1]ข้อมูลทั้งหมด!$B$2:$B$7721,D310,[1]ข้อมูลทั้งหมด!$AP$2:$AP$7721),100))/100)-K310)/4))))</f>
        <v>#VALUE!</v>
      </c>
      <c r="K310" s="8" t="e">
        <f>MOD(SUMIF([1]ข้อมูลทั้งหมด!$B$2:$B$7721,D310,[1]ข้อมูลทั้งหมด!$AO$2:$AO$7721)+((SUMIF([1]ข้อมูลทั้งหมด!$B$2:$B$7721,D310,[1]ข้อมูลทั้งหมด!$AP$2:$AP$7721)-MOD(SUMIF([1]ข้อมูลทั้งหมด!$B$2:$B$7721,D310,[1]ข้อมูลทั้งหมด!$AP$2:$AP$7721),100))/100),4)</f>
        <v>#VALUE!</v>
      </c>
      <c r="L310" s="8" t="e">
        <f>MOD(SUMIF([1]ข้อมูลทั้งหมด!$B$2:$B$7721,D310,[1]ข้อมูลทั้งหมด!$AP$2:$AP$7721),100)</f>
        <v>#VALUE!</v>
      </c>
      <c r="M310" s="12" t="e">
        <f>IF(SUM(SUMIF([1]ข้อมูลทั้งหมด!$B$2:$B$7721,D310,[1]ข้อมูลทั้งหมด!$BU$2:$BU$7721))=0,"-",SUM(SUMIF([1]ข้อมูลทั้งหมด!$B$2:$B$7721,D310,[1]ข้อมูลทั้งหมด!$BU$2:$BU$7721)))</f>
        <v>#VALUE!</v>
      </c>
      <c r="N310" s="8" t="e">
        <f>IF(SUM(SUMIF([1]ข้อมูลทั้งหมด!$B$2:$B$7721,D310,[1]ข้อมูลทั้งหมด!$AA$2:$AA$7721),SUMIF([1]ข้อมูลทั้งหมด!$B$2:$B$7721,D310,[1]ข้อมูลทั้งหมด!$AC$2:$AC$7721))=0,"-",SUM(SUMIF([1]ข้อมูลทั้งหมด!$B$2:$B$7721,D310,[1]ข้อมูลทั้งหมด!$AA$2:$AA$7721),SUMIF([1]ข้อมูลทั้งหมด!$B$2:$B$7721,D310,[1]ข้อมูลทั้งหมด!$AC$2:$AC$7721)))</f>
        <v>#VALUE!</v>
      </c>
      <c r="O310" s="13" t="e">
        <f>IF(SUM(SUMIF([1]ข้อมูลทั้งหมด!$B$2:$B$7721,D310,[1]ข้อมูลทั้งหมด!$AB$2:$AB$7721),SUMIF([1]ข้อมูลทั้งหมด!$B$2:$B$7721,D310,[1]ข้อมูลทั้งหมด!$AD$2:$AD$7721))=0,"-",SUM(SUMIF([1]ข้อมูลทั้งหมด!$B$2:$B$7721,D310,[1]ข้อมูลทั้งหมด!$AB$2:$AB$7721),SUMIF([1]ข้อมูลทั้งหมด!$B$2:$B$7721,D310,[1]ข้อมูลทั้งหมด!$AD$2:$AD$7721)))</f>
        <v>#VALUE!</v>
      </c>
      <c r="P310" s="8" t="e">
        <f>IF(SUM(SUMIF([1]ข้อมูลทั้งหมด!$B$2:$B$7721,D310,[1]ข้อมูลทั้งหมด!$AE$2:$AE$7721),SUMIF([1]ข้อมูลทั้งหมด!$B$2:$B$7721,D310,[1]ข้อมูลทั้งหมด!$AG$2:$AG$7721))=0,"-",SUM(SUMIF([1]ข้อมูลทั้งหมด!$B$2:$B$7721,D310,[1]ข้อมูลทั้งหมด!$AE$2:$AE$7721),SUMIF([1]ข้อมูลทั้งหมด!$B$2:$B$7721,D310,[1]ข้อมูลทั้งหมด!$AG$2:$AG$7721)))</f>
        <v>#VALUE!</v>
      </c>
      <c r="Q310" s="13" t="e">
        <f>IF(SUM(SUMIF([1]ข้อมูลทั้งหมด!$B$2:$B$7721,D310,[1]ข้อมูลทั้งหมด!$AF$2:$AF$7721),SUMIF([1]ข้อมูลทั้งหมด!$B$2:$B$7721,D310,[1]ข้อมูลทั้งหมด!$AH$2:$AH$7721))=0,"-",SUM(SUMIF([1]ข้อมูลทั้งหมด!$B$2:$B$7721,D310,[1]ข้อมูลทั้งหมด!$AF$2:$AF$7721),SUMIF([1]ข้อมูลทั้งหมด!$B$2:$B$7721,D310,[1]ข้อมูลทั้งหมด!$AH$2:$AH$7721)))</f>
        <v>#VALUE!</v>
      </c>
      <c r="R310" s="12" t="e">
        <f>IF(SUM(SUMIF([1]ข้อมูลทั้งหมด!$B$2:$B$7721,D310,[1]ข้อมูลทั้งหมด!$BU$2:$BU$7721),SUMIF([1]ข้อมูลทั้งหมด!$B$2:$B$7721,D310,[1]ข้อมูลทั้งหมด!$BV$2:$BV$7721))=0,"-",SUM(SUMIF([1]ข้อมูลทั้งหมด!$B$2:$B$7721,D310,[1]ข้อมูลทั้งหมด!$BU$2:$BU$7721),SUMIF([1]ข้อมูลทั้งหมด!$B$2:$B$7721,D310,[1]ข้อมูลทั้งหมด!$BV$2:$BV$7721)))</f>
        <v>#VALUE!</v>
      </c>
      <c r="S310" s="14" t="e">
        <f>IF(SUMIF([1]ข้อมูลทั้งหมด!$B$2:$B$7721,D310,[1]ข้อมูลทั้งหมด!$BX$2:$BX$7721)=0,"-",SUMIF([1]ข้อมูลทั้งหมด!$B$2:$B$7721,D310,[1]ข้อมูลทั้งหมด!$BX$2:$BX$7721))</f>
        <v>#VALUE!</v>
      </c>
      <c r="T310" s="8" t="e">
        <f>IF(SUMIF([1]ข้อมูลทั้งหมด!$B$2:$B$7721,D310,[1]ข้อมูลทั้งหมด!$CV$2:$CV$7721)=0,"-",SUMIF([1]ข้อมูลทั้งหมด!$B$2:$B$7721,D310,[1]ข้อมูลทั้งหมด!$CV$2:$CV$7721))</f>
        <v>#VALUE!</v>
      </c>
      <c r="U310" s="13" t="e">
        <f>IF(SUMIF([1]ข้อมูลทั้งหมด!$B$2:$B$7721,D310,[1]ข้อมูลทั้งหมด!$CW$2:$CW$7721)=0,"-",SUMIF([1]ข้อมูลทั้งหมด!$B$2:$B$7721,D310,[1]ข้อมูลทั้งหมด!$CW$2:$CW$7721))</f>
        <v>#VALUE!</v>
      </c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389"/>
      <c r="AM310" s="20"/>
      <c r="AN310" s="21"/>
      <c r="AO310" s="393"/>
      <c r="AP310" s="22"/>
      <c r="AQ310" s="22"/>
      <c r="AR310" s="22"/>
      <c r="AS310" s="394"/>
    </row>
    <row r="311" spans="1:45" s="60" customFormat="1" ht="21" hidden="1" x14ac:dyDescent="0.35">
      <c r="A311" s="524">
        <v>300</v>
      </c>
      <c r="B311" s="9">
        <v>285</v>
      </c>
      <c r="C311" s="10" t="s">
        <v>594</v>
      </c>
      <c r="D311" s="395" t="s">
        <v>595</v>
      </c>
      <c r="E311" s="8" t="e">
        <f>COUNTIFS([1]ข้อมูลทั้งหมด!$B$2:$B$7721,D311,[1]ข้อมูลทั้งหมด!$P$2:$P$7721,1)</f>
        <v>#VALUE!</v>
      </c>
      <c r="F311" s="8" t="e">
        <f>COUNTIFS([1]ข้อมูลทั้งหมด!$B$2:$B$7721,D311,[1]ข้อมูลทั้งหมด!$S$2:$S$7721,1)</f>
        <v>#VALUE!</v>
      </c>
      <c r="G311" s="8" t="e">
        <f>COUNTIFS([1]ข้อมูลทั้งหมด!$B$2:$B$7721,D311,[1]ข้อมูลทั้งหมด!$V$2:$V$7721,1)</f>
        <v>#VALUE!</v>
      </c>
      <c r="H311" s="11" t="e">
        <f t="shared" si="5"/>
        <v>#VALUE!</v>
      </c>
      <c r="I311" s="8" t="e">
        <f>SUMIFS([1]ข้อมูลทั้งหมด!$O$2:$O$7721,[1]ข้อมูลทั้งหมด!$B$2:$B$7721,D311)</f>
        <v>#VALUE!</v>
      </c>
      <c r="J311" s="8" t="e">
        <f>SUMIF([1]ข้อมูลทั้งหมด!$B$2:$B$7721,D311,[1]ข้อมูลทั้งหมด!$AN$2:$AN$7721)+(((((SUMIF([1]ข้อมูลทั้งหมด!$B$2:$B$7721,D311,[1]ข้อมูลทั้งหมด!$AO$2:$AO$7721)+((SUMIF([1]ข้อมูลทั้งหมด!$B$2:$B$7721,D311,[1]ข้อมูลทั้งหมด!$AP$2:$AP$7721)-MOD(SUMIF([1]ข้อมูลทั้งหมด!$B$2:$B$7721,D311,[1]ข้อมูลทั้งหมด!$AP$2:$AP$7721),100))/100)-K311)/4))))</f>
        <v>#VALUE!</v>
      </c>
      <c r="K311" s="8" t="e">
        <f>MOD(SUMIF([1]ข้อมูลทั้งหมด!$B$2:$B$7721,D311,[1]ข้อมูลทั้งหมด!$AO$2:$AO$7721)+((SUMIF([1]ข้อมูลทั้งหมด!$B$2:$B$7721,D311,[1]ข้อมูลทั้งหมด!$AP$2:$AP$7721)-MOD(SUMIF([1]ข้อมูลทั้งหมด!$B$2:$B$7721,D311,[1]ข้อมูลทั้งหมด!$AP$2:$AP$7721),100))/100),4)</f>
        <v>#VALUE!</v>
      </c>
      <c r="L311" s="8" t="e">
        <f>MOD(SUMIF([1]ข้อมูลทั้งหมด!$B$2:$B$7721,D311,[1]ข้อมูลทั้งหมด!$AP$2:$AP$7721),100)</f>
        <v>#VALUE!</v>
      </c>
      <c r="M311" s="12" t="e">
        <f>IF(SUM(SUMIF([1]ข้อมูลทั้งหมด!$B$2:$B$7721,D311,[1]ข้อมูลทั้งหมด!$BU$2:$BU$7721))=0,"-",SUM(SUMIF([1]ข้อมูลทั้งหมด!$B$2:$B$7721,D311,[1]ข้อมูลทั้งหมด!$BU$2:$BU$7721)))</f>
        <v>#VALUE!</v>
      </c>
      <c r="N311" s="8" t="e">
        <f>IF(SUM(SUMIF([1]ข้อมูลทั้งหมด!$B$2:$B$7721,D311,[1]ข้อมูลทั้งหมด!$AA$2:$AA$7721),SUMIF([1]ข้อมูลทั้งหมด!$B$2:$B$7721,D311,[1]ข้อมูลทั้งหมด!$AC$2:$AC$7721))=0,"-",SUM(SUMIF([1]ข้อมูลทั้งหมด!$B$2:$B$7721,D311,[1]ข้อมูลทั้งหมด!$AA$2:$AA$7721),SUMIF([1]ข้อมูลทั้งหมด!$B$2:$B$7721,D311,[1]ข้อมูลทั้งหมด!$AC$2:$AC$7721)))</f>
        <v>#VALUE!</v>
      </c>
      <c r="O311" s="13" t="e">
        <f>IF(SUM(SUMIF([1]ข้อมูลทั้งหมด!$B$2:$B$7721,D311,[1]ข้อมูลทั้งหมด!$AB$2:$AB$7721),SUMIF([1]ข้อมูลทั้งหมด!$B$2:$B$7721,D311,[1]ข้อมูลทั้งหมด!$AD$2:$AD$7721))=0,"-",SUM(SUMIF([1]ข้อมูลทั้งหมด!$B$2:$B$7721,D311,[1]ข้อมูลทั้งหมด!$AB$2:$AB$7721),SUMIF([1]ข้อมูลทั้งหมด!$B$2:$B$7721,D311,[1]ข้อมูลทั้งหมด!$AD$2:$AD$7721)))</f>
        <v>#VALUE!</v>
      </c>
      <c r="P311" s="8" t="e">
        <f>IF(SUM(SUMIF([1]ข้อมูลทั้งหมด!$B$2:$B$7721,D311,[1]ข้อมูลทั้งหมด!$AE$2:$AE$7721),SUMIF([1]ข้อมูลทั้งหมด!$B$2:$B$7721,D311,[1]ข้อมูลทั้งหมด!$AG$2:$AG$7721))=0,"-",SUM(SUMIF([1]ข้อมูลทั้งหมด!$B$2:$B$7721,D311,[1]ข้อมูลทั้งหมด!$AE$2:$AE$7721),SUMIF([1]ข้อมูลทั้งหมด!$B$2:$B$7721,D311,[1]ข้อมูลทั้งหมด!$AG$2:$AG$7721)))</f>
        <v>#VALUE!</v>
      </c>
      <c r="Q311" s="13" t="e">
        <f>IF(SUM(SUMIF([1]ข้อมูลทั้งหมด!$B$2:$B$7721,D311,[1]ข้อมูลทั้งหมด!$AF$2:$AF$7721),SUMIF([1]ข้อมูลทั้งหมด!$B$2:$B$7721,D311,[1]ข้อมูลทั้งหมด!$AH$2:$AH$7721))=0,"-",SUM(SUMIF([1]ข้อมูลทั้งหมด!$B$2:$B$7721,D311,[1]ข้อมูลทั้งหมด!$AF$2:$AF$7721),SUMIF([1]ข้อมูลทั้งหมด!$B$2:$B$7721,D311,[1]ข้อมูลทั้งหมด!$AH$2:$AH$7721)))</f>
        <v>#VALUE!</v>
      </c>
      <c r="R311" s="12" t="e">
        <f>IF(SUM(SUMIF([1]ข้อมูลทั้งหมด!$B$2:$B$7721,D311,[1]ข้อมูลทั้งหมด!$BU$2:$BU$7721),SUMIF([1]ข้อมูลทั้งหมด!$B$2:$B$7721,D311,[1]ข้อมูลทั้งหมด!$BV$2:$BV$7721))=0,"-",SUM(SUMIF([1]ข้อมูลทั้งหมด!$B$2:$B$7721,D311,[1]ข้อมูลทั้งหมด!$BU$2:$BU$7721),SUMIF([1]ข้อมูลทั้งหมด!$B$2:$B$7721,D311,[1]ข้อมูลทั้งหมด!$BV$2:$BV$7721)))</f>
        <v>#VALUE!</v>
      </c>
      <c r="S311" s="14" t="e">
        <f>IF(SUMIF([1]ข้อมูลทั้งหมด!$B$2:$B$7721,D311,[1]ข้อมูลทั้งหมด!$BX$2:$BX$7721)=0,"-",SUMIF([1]ข้อมูลทั้งหมด!$B$2:$B$7721,D311,[1]ข้อมูลทั้งหมด!$BX$2:$BX$7721))</f>
        <v>#VALUE!</v>
      </c>
      <c r="T311" s="8" t="e">
        <f>IF(SUMIF([1]ข้อมูลทั้งหมด!$B$2:$B$7721,D311,[1]ข้อมูลทั้งหมด!$CV$2:$CV$7721)=0,"-",SUMIF([1]ข้อมูลทั้งหมด!$B$2:$B$7721,D311,[1]ข้อมูลทั้งหมด!$CV$2:$CV$7721))</f>
        <v>#VALUE!</v>
      </c>
      <c r="U311" s="13" t="e">
        <f>IF(SUMIF([1]ข้อมูลทั้งหมด!$B$2:$B$7721,D311,[1]ข้อมูลทั้งหมด!$CW$2:$CW$7721)=0,"-",SUMIF([1]ข้อมูลทั้งหมด!$B$2:$B$7721,D311,[1]ข้อมูลทั้งหมด!$CW$2:$CW$7721))</f>
        <v>#VALUE!</v>
      </c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389"/>
      <c r="AM311" s="20"/>
      <c r="AN311" s="21"/>
      <c r="AO311" s="393"/>
      <c r="AP311" s="22"/>
      <c r="AQ311" s="22"/>
      <c r="AR311" s="22"/>
      <c r="AS311" s="394"/>
    </row>
    <row r="312" spans="1:45" s="60" customFormat="1" ht="21" hidden="1" x14ac:dyDescent="0.35">
      <c r="A312" s="524">
        <v>301</v>
      </c>
      <c r="B312" s="9">
        <v>286</v>
      </c>
      <c r="C312" s="10" t="s">
        <v>596</v>
      </c>
      <c r="D312" s="395" t="s">
        <v>597</v>
      </c>
      <c r="E312" s="8" t="e">
        <f>COUNTIFS([1]ข้อมูลทั้งหมด!$B$2:$B$7721,D312,[1]ข้อมูลทั้งหมด!$P$2:$P$7721,1)</f>
        <v>#VALUE!</v>
      </c>
      <c r="F312" s="8" t="e">
        <f>COUNTIFS([1]ข้อมูลทั้งหมด!$B$2:$B$7721,D312,[1]ข้อมูลทั้งหมด!$S$2:$S$7721,1)</f>
        <v>#VALUE!</v>
      </c>
      <c r="G312" s="8" t="e">
        <f>COUNTIFS([1]ข้อมูลทั้งหมด!$B$2:$B$7721,D312,[1]ข้อมูลทั้งหมด!$V$2:$V$7721,1)</f>
        <v>#VALUE!</v>
      </c>
      <c r="H312" s="11" t="e">
        <f t="shared" si="5"/>
        <v>#VALUE!</v>
      </c>
      <c r="I312" s="8" t="e">
        <f>SUMIFS([1]ข้อมูลทั้งหมด!$O$2:$O$7721,[1]ข้อมูลทั้งหมด!$B$2:$B$7721,D312)</f>
        <v>#VALUE!</v>
      </c>
      <c r="J312" s="8" t="e">
        <f>SUMIF([1]ข้อมูลทั้งหมด!$B$2:$B$7721,D312,[1]ข้อมูลทั้งหมด!$AN$2:$AN$7721)+(((((SUMIF([1]ข้อมูลทั้งหมด!$B$2:$B$7721,D312,[1]ข้อมูลทั้งหมด!$AO$2:$AO$7721)+((SUMIF([1]ข้อมูลทั้งหมด!$B$2:$B$7721,D312,[1]ข้อมูลทั้งหมด!$AP$2:$AP$7721)-MOD(SUMIF([1]ข้อมูลทั้งหมด!$B$2:$B$7721,D312,[1]ข้อมูลทั้งหมด!$AP$2:$AP$7721),100))/100)-K312)/4))))</f>
        <v>#VALUE!</v>
      </c>
      <c r="K312" s="8" t="e">
        <f>MOD(SUMIF([1]ข้อมูลทั้งหมด!$B$2:$B$7721,D312,[1]ข้อมูลทั้งหมด!$AO$2:$AO$7721)+((SUMIF([1]ข้อมูลทั้งหมด!$B$2:$B$7721,D312,[1]ข้อมูลทั้งหมด!$AP$2:$AP$7721)-MOD(SUMIF([1]ข้อมูลทั้งหมด!$B$2:$B$7721,D312,[1]ข้อมูลทั้งหมด!$AP$2:$AP$7721),100))/100),4)</f>
        <v>#VALUE!</v>
      </c>
      <c r="L312" s="8" t="e">
        <f>MOD(SUMIF([1]ข้อมูลทั้งหมด!$B$2:$B$7721,D312,[1]ข้อมูลทั้งหมด!$AP$2:$AP$7721),100)</f>
        <v>#VALUE!</v>
      </c>
      <c r="M312" s="12" t="e">
        <f>IF(SUM(SUMIF([1]ข้อมูลทั้งหมด!$B$2:$B$7721,D312,[1]ข้อมูลทั้งหมด!$BU$2:$BU$7721))=0,"-",SUM(SUMIF([1]ข้อมูลทั้งหมด!$B$2:$B$7721,D312,[1]ข้อมูลทั้งหมด!$BU$2:$BU$7721)))</f>
        <v>#VALUE!</v>
      </c>
      <c r="N312" s="8" t="e">
        <f>IF(SUM(SUMIF([1]ข้อมูลทั้งหมด!$B$2:$B$7721,D312,[1]ข้อมูลทั้งหมด!$AA$2:$AA$7721),SUMIF([1]ข้อมูลทั้งหมด!$B$2:$B$7721,D312,[1]ข้อมูลทั้งหมด!$AC$2:$AC$7721))=0,"-",SUM(SUMIF([1]ข้อมูลทั้งหมด!$B$2:$B$7721,D312,[1]ข้อมูลทั้งหมด!$AA$2:$AA$7721),SUMIF([1]ข้อมูลทั้งหมด!$B$2:$B$7721,D312,[1]ข้อมูลทั้งหมด!$AC$2:$AC$7721)))</f>
        <v>#VALUE!</v>
      </c>
      <c r="O312" s="13" t="e">
        <f>IF(SUM(SUMIF([1]ข้อมูลทั้งหมด!$B$2:$B$7721,D312,[1]ข้อมูลทั้งหมด!$AB$2:$AB$7721),SUMIF([1]ข้อมูลทั้งหมด!$B$2:$B$7721,D312,[1]ข้อมูลทั้งหมด!$AD$2:$AD$7721))=0,"-",SUM(SUMIF([1]ข้อมูลทั้งหมด!$B$2:$B$7721,D312,[1]ข้อมูลทั้งหมด!$AB$2:$AB$7721),SUMIF([1]ข้อมูลทั้งหมด!$B$2:$B$7721,D312,[1]ข้อมูลทั้งหมด!$AD$2:$AD$7721)))</f>
        <v>#VALUE!</v>
      </c>
      <c r="P312" s="8" t="e">
        <f>IF(SUM(SUMIF([1]ข้อมูลทั้งหมด!$B$2:$B$7721,D312,[1]ข้อมูลทั้งหมด!$AE$2:$AE$7721),SUMIF([1]ข้อมูลทั้งหมด!$B$2:$B$7721,D312,[1]ข้อมูลทั้งหมด!$AG$2:$AG$7721))=0,"-",SUM(SUMIF([1]ข้อมูลทั้งหมด!$B$2:$B$7721,D312,[1]ข้อมูลทั้งหมด!$AE$2:$AE$7721),SUMIF([1]ข้อมูลทั้งหมด!$B$2:$B$7721,D312,[1]ข้อมูลทั้งหมด!$AG$2:$AG$7721)))</f>
        <v>#VALUE!</v>
      </c>
      <c r="Q312" s="13" t="e">
        <f>IF(SUM(SUMIF([1]ข้อมูลทั้งหมด!$B$2:$B$7721,D312,[1]ข้อมูลทั้งหมด!$AF$2:$AF$7721),SUMIF([1]ข้อมูลทั้งหมด!$B$2:$B$7721,D312,[1]ข้อมูลทั้งหมด!$AH$2:$AH$7721))=0,"-",SUM(SUMIF([1]ข้อมูลทั้งหมด!$B$2:$B$7721,D312,[1]ข้อมูลทั้งหมด!$AF$2:$AF$7721),SUMIF([1]ข้อมูลทั้งหมด!$B$2:$B$7721,D312,[1]ข้อมูลทั้งหมด!$AH$2:$AH$7721)))</f>
        <v>#VALUE!</v>
      </c>
      <c r="R312" s="12" t="e">
        <f>IF(SUM(SUMIF([1]ข้อมูลทั้งหมด!$B$2:$B$7721,D312,[1]ข้อมูลทั้งหมด!$BU$2:$BU$7721),SUMIF([1]ข้อมูลทั้งหมด!$B$2:$B$7721,D312,[1]ข้อมูลทั้งหมด!$BV$2:$BV$7721))=0,"-",SUM(SUMIF([1]ข้อมูลทั้งหมด!$B$2:$B$7721,D312,[1]ข้อมูลทั้งหมด!$BU$2:$BU$7721),SUMIF([1]ข้อมูลทั้งหมด!$B$2:$B$7721,D312,[1]ข้อมูลทั้งหมด!$BV$2:$BV$7721)))</f>
        <v>#VALUE!</v>
      </c>
      <c r="S312" s="14" t="e">
        <f>IF(SUMIF([1]ข้อมูลทั้งหมด!$B$2:$B$7721,D312,[1]ข้อมูลทั้งหมด!$BX$2:$BX$7721)=0,"-",SUMIF([1]ข้อมูลทั้งหมด!$B$2:$B$7721,D312,[1]ข้อมูลทั้งหมด!$BX$2:$BX$7721))</f>
        <v>#VALUE!</v>
      </c>
      <c r="T312" s="8" t="e">
        <f>IF(SUMIF([1]ข้อมูลทั้งหมด!$B$2:$B$7721,D312,[1]ข้อมูลทั้งหมด!$CV$2:$CV$7721)=0,"-",SUMIF([1]ข้อมูลทั้งหมด!$B$2:$B$7721,D312,[1]ข้อมูลทั้งหมด!$CV$2:$CV$7721))</f>
        <v>#VALUE!</v>
      </c>
      <c r="U312" s="13" t="e">
        <f>IF(SUMIF([1]ข้อมูลทั้งหมด!$B$2:$B$7721,D312,[1]ข้อมูลทั้งหมด!$CW$2:$CW$7721)=0,"-",SUMIF([1]ข้อมูลทั้งหมด!$B$2:$B$7721,D312,[1]ข้อมูลทั้งหมด!$CW$2:$CW$7721))</f>
        <v>#VALUE!</v>
      </c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389"/>
      <c r="AM312" s="20"/>
      <c r="AN312" s="21"/>
      <c r="AO312" s="393"/>
      <c r="AP312" s="22"/>
      <c r="AQ312" s="22"/>
      <c r="AR312" s="22"/>
      <c r="AS312" s="394"/>
    </row>
    <row r="313" spans="1:45" s="60" customFormat="1" ht="21" hidden="1" x14ac:dyDescent="0.35">
      <c r="A313" s="524">
        <v>302</v>
      </c>
      <c r="B313" s="9">
        <v>288</v>
      </c>
      <c r="C313" s="10" t="s">
        <v>599</v>
      </c>
      <c r="D313" s="395" t="s">
        <v>599</v>
      </c>
      <c r="E313" s="8" t="e">
        <f>COUNTIFS([1]ข้อมูลทั้งหมด!$B$2:$B$7721,D313,[1]ข้อมูลทั้งหมด!$P$2:$P$7721,1)</f>
        <v>#VALUE!</v>
      </c>
      <c r="F313" s="8" t="e">
        <f>COUNTIFS([1]ข้อมูลทั้งหมด!$B$2:$B$7721,D313,[1]ข้อมูลทั้งหมด!$S$2:$S$7721,1)</f>
        <v>#VALUE!</v>
      </c>
      <c r="G313" s="8" t="e">
        <f>COUNTIFS([1]ข้อมูลทั้งหมด!$B$2:$B$7721,D313,[1]ข้อมูลทั้งหมด!$V$2:$V$7721,1)</f>
        <v>#VALUE!</v>
      </c>
      <c r="H313" s="11" t="e">
        <f t="shared" si="5"/>
        <v>#VALUE!</v>
      </c>
      <c r="I313" s="8" t="e">
        <f>SUMIFS([1]ข้อมูลทั้งหมด!$O$2:$O$7721,[1]ข้อมูลทั้งหมด!$B$2:$B$7721,D313)</f>
        <v>#VALUE!</v>
      </c>
      <c r="J313" s="8" t="e">
        <f>SUMIF([1]ข้อมูลทั้งหมด!$B$2:$B$7721,D313,[1]ข้อมูลทั้งหมด!$AN$2:$AN$7721)+(((((SUMIF([1]ข้อมูลทั้งหมด!$B$2:$B$7721,D313,[1]ข้อมูลทั้งหมด!$AO$2:$AO$7721)+((SUMIF([1]ข้อมูลทั้งหมด!$B$2:$B$7721,D313,[1]ข้อมูลทั้งหมด!$AP$2:$AP$7721)-MOD(SUMIF([1]ข้อมูลทั้งหมด!$B$2:$B$7721,D313,[1]ข้อมูลทั้งหมด!$AP$2:$AP$7721),100))/100)-K313)/4))))</f>
        <v>#VALUE!</v>
      </c>
      <c r="K313" s="8" t="e">
        <f>MOD(SUMIF([1]ข้อมูลทั้งหมด!$B$2:$B$7721,D313,[1]ข้อมูลทั้งหมด!$AO$2:$AO$7721)+((SUMIF([1]ข้อมูลทั้งหมด!$B$2:$B$7721,D313,[1]ข้อมูลทั้งหมด!$AP$2:$AP$7721)-MOD(SUMIF([1]ข้อมูลทั้งหมด!$B$2:$B$7721,D313,[1]ข้อมูลทั้งหมด!$AP$2:$AP$7721),100))/100),4)</f>
        <v>#VALUE!</v>
      </c>
      <c r="L313" s="8" t="e">
        <f>MOD(SUMIF([1]ข้อมูลทั้งหมด!$B$2:$B$7721,D313,[1]ข้อมูลทั้งหมด!$AP$2:$AP$7721),100)</f>
        <v>#VALUE!</v>
      </c>
      <c r="M313" s="12" t="e">
        <f>IF(SUM(SUMIF([1]ข้อมูลทั้งหมด!$B$2:$B$7721,D313,[1]ข้อมูลทั้งหมด!$BU$2:$BU$7721))=0,"-",SUM(SUMIF([1]ข้อมูลทั้งหมด!$B$2:$B$7721,D313,[1]ข้อมูลทั้งหมด!$BU$2:$BU$7721)))</f>
        <v>#VALUE!</v>
      </c>
      <c r="N313" s="8" t="e">
        <f>IF(SUM(SUMIF([1]ข้อมูลทั้งหมด!$B$2:$B$7721,D313,[1]ข้อมูลทั้งหมด!$AA$2:$AA$7721),SUMIF([1]ข้อมูลทั้งหมด!$B$2:$B$7721,D313,[1]ข้อมูลทั้งหมด!$AC$2:$AC$7721))=0,"-",SUM(SUMIF([1]ข้อมูลทั้งหมด!$B$2:$B$7721,D313,[1]ข้อมูลทั้งหมด!$AA$2:$AA$7721),SUMIF([1]ข้อมูลทั้งหมด!$B$2:$B$7721,D313,[1]ข้อมูลทั้งหมด!$AC$2:$AC$7721)))</f>
        <v>#VALUE!</v>
      </c>
      <c r="O313" s="13" t="e">
        <f>IF(SUM(SUMIF([1]ข้อมูลทั้งหมด!$B$2:$B$7721,D313,[1]ข้อมูลทั้งหมด!$AB$2:$AB$7721),SUMIF([1]ข้อมูลทั้งหมด!$B$2:$B$7721,D313,[1]ข้อมูลทั้งหมด!$AD$2:$AD$7721))=0,"-",SUM(SUMIF([1]ข้อมูลทั้งหมด!$B$2:$B$7721,D313,[1]ข้อมูลทั้งหมด!$AB$2:$AB$7721),SUMIF([1]ข้อมูลทั้งหมด!$B$2:$B$7721,D313,[1]ข้อมูลทั้งหมด!$AD$2:$AD$7721)))</f>
        <v>#VALUE!</v>
      </c>
      <c r="P313" s="8" t="e">
        <f>IF(SUM(SUMIF([1]ข้อมูลทั้งหมด!$B$2:$B$7721,D313,[1]ข้อมูลทั้งหมด!$AE$2:$AE$7721),SUMIF([1]ข้อมูลทั้งหมด!$B$2:$B$7721,D313,[1]ข้อมูลทั้งหมด!$AG$2:$AG$7721))=0,"-",SUM(SUMIF([1]ข้อมูลทั้งหมด!$B$2:$B$7721,D313,[1]ข้อมูลทั้งหมด!$AE$2:$AE$7721),SUMIF([1]ข้อมูลทั้งหมด!$B$2:$B$7721,D313,[1]ข้อมูลทั้งหมด!$AG$2:$AG$7721)))</f>
        <v>#VALUE!</v>
      </c>
      <c r="Q313" s="13" t="e">
        <f>IF(SUM(SUMIF([1]ข้อมูลทั้งหมด!$B$2:$B$7721,D313,[1]ข้อมูลทั้งหมด!$AF$2:$AF$7721),SUMIF([1]ข้อมูลทั้งหมด!$B$2:$B$7721,D313,[1]ข้อมูลทั้งหมด!$AH$2:$AH$7721))=0,"-",SUM(SUMIF([1]ข้อมูลทั้งหมด!$B$2:$B$7721,D313,[1]ข้อมูลทั้งหมด!$AF$2:$AF$7721),SUMIF([1]ข้อมูลทั้งหมด!$B$2:$B$7721,D313,[1]ข้อมูลทั้งหมด!$AH$2:$AH$7721)))</f>
        <v>#VALUE!</v>
      </c>
      <c r="R313" s="12" t="e">
        <f>IF(SUM(SUMIF([1]ข้อมูลทั้งหมด!$B$2:$B$7721,D313,[1]ข้อมูลทั้งหมด!$BU$2:$BU$7721),SUMIF([1]ข้อมูลทั้งหมด!$B$2:$B$7721,D313,[1]ข้อมูลทั้งหมด!$BV$2:$BV$7721))=0,"-",SUM(SUMIF([1]ข้อมูลทั้งหมด!$B$2:$B$7721,D313,[1]ข้อมูลทั้งหมด!$BU$2:$BU$7721),SUMIF([1]ข้อมูลทั้งหมด!$B$2:$B$7721,D313,[1]ข้อมูลทั้งหมด!$BV$2:$BV$7721)))</f>
        <v>#VALUE!</v>
      </c>
      <c r="S313" s="14" t="e">
        <f>IF(SUMIF([1]ข้อมูลทั้งหมด!$B$2:$B$7721,D313,[1]ข้อมูลทั้งหมด!$BX$2:$BX$7721)=0,"-",SUMIF([1]ข้อมูลทั้งหมด!$B$2:$B$7721,D313,[1]ข้อมูลทั้งหมด!$BX$2:$BX$7721))</f>
        <v>#VALUE!</v>
      </c>
      <c r="T313" s="8" t="e">
        <f>IF(SUMIF([1]ข้อมูลทั้งหมด!$B$2:$B$7721,D313,[1]ข้อมูลทั้งหมด!$CV$2:$CV$7721)=0,"-",SUMIF([1]ข้อมูลทั้งหมด!$B$2:$B$7721,D313,[1]ข้อมูลทั้งหมด!$CV$2:$CV$7721))</f>
        <v>#VALUE!</v>
      </c>
      <c r="U313" s="13" t="e">
        <f>IF(SUMIF([1]ข้อมูลทั้งหมด!$B$2:$B$7721,D313,[1]ข้อมูลทั้งหมด!$CW$2:$CW$7721)=0,"-",SUMIF([1]ข้อมูลทั้งหมด!$B$2:$B$7721,D313,[1]ข้อมูลทั้งหมด!$CW$2:$CW$7721))</f>
        <v>#VALUE!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389"/>
      <c r="AM313" s="20"/>
      <c r="AN313" s="21"/>
      <c r="AO313" s="393"/>
      <c r="AP313" s="22"/>
      <c r="AQ313" s="22"/>
      <c r="AR313" s="22"/>
      <c r="AS313" s="394"/>
    </row>
    <row r="314" spans="1:45" s="60" customFormat="1" ht="21" hidden="1" x14ac:dyDescent="0.35">
      <c r="A314" s="524">
        <v>303</v>
      </c>
      <c r="B314" s="9">
        <v>290</v>
      </c>
      <c r="C314" s="10" t="s">
        <v>601</v>
      </c>
      <c r="D314" s="395" t="s">
        <v>601</v>
      </c>
      <c r="E314" s="8" t="e">
        <f>COUNTIFS([1]ข้อมูลทั้งหมด!$B$2:$B$7721,D314,[1]ข้อมูลทั้งหมด!$P$2:$P$7721,1)</f>
        <v>#VALUE!</v>
      </c>
      <c r="F314" s="8" t="e">
        <f>COUNTIFS([1]ข้อมูลทั้งหมด!$B$2:$B$7721,D314,[1]ข้อมูลทั้งหมด!$S$2:$S$7721,1)</f>
        <v>#VALUE!</v>
      </c>
      <c r="G314" s="8" t="e">
        <f>COUNTIFS([1]ข้อมูลทั้งหมด!$B$2:$B$7721,D314,[1]ข้อมูลทั้งหมด!$V$2:$V$7721,1)</f>
        <v>#VALUE!</v>
      </c>
      <c r="H314" s="11" t="e">
        <f t="shared" si="5"/>
        <v>#VALUE!</v>
      </c>
      <c r="I314" s="8" t="e">
        <f>SUMIFS([1]ข้อมูลทั้งหมด!$O$2:$O$7721,[1]ข้อมูลทั้งหมด!$B$2:$B$7721,D314)</f>
        <v>#VALUE!</v>
      </c>
      <c r="J314" s="8" t="e">
        <f>SUMIF([1]ข้อมูลทั้งหมด!$B$2:$B$7721,D314,[1]ข้อมูลทั้งหมด!$AN$2:$AN$7721)+(((((SUMIF([1]ข้อมูลทั้งหมด!$B$2:$B$7721,D314,[1]ข้อมูลทั้งหมด!$AO$2:$AO$7721)+((SUMIF([1]ข้อมูลทั้งหมด!$B$2:$B$7721,D314,[1]ข้อมูลทั้งหมด!$AP$2:$AP$7721)-MOD(SUMIF([1]ข้อมูลทั้งหมด!$B$2:$B$7721,D314,[1]ข้อมูลทั้งหมด!$AP$2:$AP$7721),100))/100)-K314)/4))))</f>
        <v>#VALUE!</v>
      </c>
      <c r="K314" s="8" t="e">
        <f>MOD(SUMIF([1]ข้อมูลทั้งหมด!$B$2:$B$7721,D314,[1]ข้อมูลทั้งหมด!$AO$2:$AO$7721)+((SUMIF([1]ข้อมูลทั้งหมด!$B$2:$B$7721,D314,[1]ข้อมูลทั้งหมด!$AP$2:$AP$7721)-MOD(SUMIF([1]ข้อมูลทั้งหมด!$B$2:$B$7721,D314,[1]ข้อมูลทั้งหมด!$AP$2:$AP$7721),100))/100),4)</f>
        <v>#VALUE!</v>
      </c>
      <c r="L314" s="8" t="e">
        <f>MOD(SUMIF([1]ข้อมูลทั้งหมด!$B$2:$B$7721,D314,[1]ข้อมูลทั้งหมด!$AP$2:$AP$7721),100)</f>
        <v>#VALUE!</v>
      </c>
      <c r="M314" s="12" t="e">
        <f>IF(SUM(SUMIF([1]ข้อมูลทั้งหมด!$B$2:$B$7721,D314,[1]ข้อมูลทั้งหมด!$BU$2:$BU$7721))=0,"-",SUM(SUMIF([1]ข้อมูลทั้งหมด!$B$2:$B$7721,D314,[1]ข้อมูลทั้งหมด!$BU$2:$BU$7721)))</f>
        <v>#VALUE!</v>
      </c>
      <c r="N314" s="8" t="e">
        <f>IF(SUM(SUMIF([1]ข้อมูลทั้งหมด!$B$2:$B$7721,D314,[1]ข้อมูลทั้งหมด!$AA$2:$AA$7721),SUMIF([1]ข้อมูลทั้งหมด!$B$2:$B$7721,D314,[1]ข้อมูลทั้งหมด!$AC$2:$AC$7721))=0,"-",SUM(SUMIF([1]ข้อมูลทั้งหมด!$B$2:$B$7721,D314,[1]ข้อมูลทั้งหมด!$AA$2:$AA$7721),SUMIF([1]ข้อมูลทั้งหมด!$B$2:$B$7721,D314,[1]ข้อมูลทั้งหมด!$AC$2:$AC$7721)))</f>
        <v>#VALUE!</v>
      </c>
      <c r="O314" s="13" t="e">
        <f>IF(SUM(SUMIF([1]ข้อมูลทั้งหมด!$B$2:$B$7721,D314,[1]ข้อมูลทั้งหมด!$AB$2:$AB$7721),SUMIF([1]ข้อมูลทั้งหมด!$B$2:$B$7721,D314,[1]ข้อมูลทั้งหมด!$AD$2:$AD$7721))=0,"-",SUM(SUMIF([1]ข้อมูลทั้งหมด!$B$2:$B$7721,D314,[1]ข้อมูลทั้งหมด!$AB$2:$AB$7721),SUMIF([1]ข้อมูลทั้งหมด!$B$2:$B$7721,D314,[1]ข้อมูลทั้งหมด!$AD$2:$AD$7721)))</f>
        <v>#VALUE!</v>
      </c>
      <c r="P314" s="8" t="e">
        <f>IF(SUM(SUMIF([1]ข้อมูลทั้งหมด!$B$2:$B$7721,D314,[1]ข้อมูลทั้งหมด!$AE$2:$AE$7721),SUMIF([1]ข้อมูลทั้งหมด!$B$2:$B$7721,D314,[1]ข้อมูลทั้งหมด!$AG$2:$AG$7721))=0,"-",SUM(SUMIF([1]ข้อมูลทั้งหมด!$B$2:$B$7721,D314,[1]ข้อมูลทั้งหมด!$AE$2:$AE$7721),SUMIF([1]ข้อมูลทั้งหมด!$B$2:$B$7721,D314,[1]ข้อมูลทั้งหมด!$AG$2:$AG$7721)))</f>
        <v>#VALUE!</v>
      </c>
      <c r="Q314" s="13" t="e">
        <f>IF(SUM(SUMIF([1]ข้อมูลทั้งหมด!$B$2:$B$7721,D314,[1]ข้อมูลทั้งหมด!$AF$2:$AF$7721),SUMIF([1]ข้อมูลทั้งหมด!$B$2:$B$7721,D314,[1]ข้อมูลทั้งหมด!$AH$2:$AH$7721))=0,"-",SUM(SUMIF([1]ข้อมูลทั้งหมด!$B$2:$B$7721,D314,[1]ข้อมูลทั้งหมด!$AF$2:$AF$7721),SUMIF([1]ข้อมูลทั้งหมด!$B$2:$B$7721,D314,[1]ข้อมูลทั้งหมด!$AH$2:$AH$7721)))</f>
        <v>#VALUE!</v>
      </c>
      <c r="R314" s="12" t="e">
        <f>IF(SUM(SUMIF([1]ข้อมูลทั้งหมด!$B$2:$B$7721,D314,[1]ข้อมูลทั้งหมด!$BU$2:$BU$7721),SUMIF([1]ข้อมูลทั้งหมด!$B$2:$B$7721,D314,[1]ข้อมูลทั้งหมด!$BV$2:$BV$7721))=0,"-",SUM(SUMIF([1]ข้อมูลทั้งหมด!$B$2:$B$7721,D314,[1]ข้อมูลทั้งหมด!$BU$2:$BU$7721),SUMIF([1]ข้อมูลทั้งหมด!$B$2:$B$7721,D314,[1]ข้อมูลทั้งหมด!$BV$2:$BV$7721)))</f>
        <v>#VALUE!</v>
      </c>
      <c r="S314" s="14" t="e">
        <f>IF(SUMIF([1]ข้อมูลทั้งหมด!$B$2:$B$7721,D314,[1]ข้อมูลทั้งหมด!$BX$2:$BX$7721)=0,"-",SUMIF([1]ข้อมูลทั้งหมด!$B$2:$B$7721,D314,[1]ข้อมูลทั้งหมด!$BX$2:$BX$7721))</f>
        <v>#VALUE!</v>
      </c>
      <c r="T314" s="8" t="e">
        <f>IF(SUMIF([1]ข้อมูลทั้งหมด!$B$2:$B$7721,D314,[1]ข้อมูลทั้งหมด!$CV$2:$CV$7721)=0,"-",SUMIF([1]ข้อมูลทั้งหมด!$B$2:$B$7721,D314,[1]ข้อมูลทั้งหมด!$CV$2:$CV$7721))</f>
        <v>#VALUE!</v>
      </c>
      <c r="U314" s="13" t="e">
        <f>IF(SUMIF([1]ข้อมูลทั้งหมด!$B$2:$B$7721,D314,[1]ข้อมูลทั้งหมด!$CW$2:$CW$7721)=0,"-",SUMIF([1]ข้อมูลทั้งหมด!$B$2:$B$7721,D314,[1]ข้อมูลทั้งหมด!$CW$2:$CW$7721))</f>
        <v>#VALUE!</v>
      </c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389"/>
      <c r="AM314" s="20"/>
      <c r="AN314" s="21"/>
      <c r="AO314" s="393"/>
      <c r="AP314" s="22"/>
      <c r="AQ314" s="22"/>
      <c r="AR314" s="22"/>
      <c r="AS314" s="394"/>
    </row>
    <row r="315" spans="1:45" s="60" customFormat="1" ht="21" hidden="1" x14ac:dyDescent="0.35">
      <c r="A315" s="524">
        <v>304</v>
      </c>
      <c r="B315" s="9">
        <v>292</v>
      </c>
      <c r="C315" s="10" t="s">
        <v>602</v>
      </c>
      <c r="D315" s="395" t="s">
        <v>602</v>
      </c>
      <c r="E315" s="8" t="e">
        <f>COUNTIFS([1]ข้อมูลทั้งหมด!$B$2:$B$7721,D315,[1]ข้อมูลทั้งหมด!$P$2:$P$7721,1)</f>
        <v>#VALUE!</v>
      </c>
      <c r="F315" s="8" t="e">
        <f>COUNTIFS([1]ข้อมูลทั้งหมด!$B$2:$B$7721,D315,[1]ข้อมูลทั้งหมด!$S$2:$S$7721,1)</f>
        <v>#VALUE!</v>
      </c>
      <c r="G315" s="8" t="e">
        <f>COUNTIFS([1]ข้อมูลทั้งหมด!$B$2:$B$7721,D315,[1]ข้อมูลทั้งหมด!$V$2:$V$7721,1)</f>
        <v>#VALUE!</v>
      </c>
      <c r="H315" s="11" t="e">
        <f t="shared" si="5"/>
        <v>#VALUE!</v>
      </c>
      <c r="I315" s="8" t="e">
        <f>SUMIFS([1]ข้อมูลทั้งหมด!$O$2:$O$7721,[1]ข้อมูลทั้งหมด!$B$2:$B$7721,D315)</f>
        <v>#VALUE!</v>
      </c>
      <c r="J315" s="8" t="e">
        <f>SUMIF([1]ข้อมูลทั้งหมด!$B$2:$B$7721,D315,[1]ข้อมูลทั้งหมด!$AN$2:$AN$7721)+(((((SUMIF([1]ข้อมูลทั้งหมด!$B$2:$B$7721,D315,[1]ข้อมูลทั้งหมด!$AO$2:$AO$7721)+((SUMIF([1]ข้อมูลทั้งหมด!$B$2:$B$7721,D315,[1]ข้อมูลทั้งหมด!$AP$2:$AP$7721)-MOD(SUMIF([1]ข้อมูลทั้งหมด!$B$2:$B$7721,D315,[1]ข้อมูลทั้งหมด!$AP$2:$AP$7721),100))/100)-K315)/4))))</f>
        <v>#VALUE!</v>
      </c>
      <c r="K315" s="8" t="e">
        <f>MOD(SUMIF([1]ข้อมูลทั้งหมด!$B$2:$B$7721,D315,[1]ข้อมูลทั้งหมด!$AO$2:$AO$7721)+((SUMIF([1]ข้อมูลทั้งหมด!$B$2:$B$7721,D315,[1]ข้อมูลทั้งหมด!$AP$2:$AP$7721)-MOD(SUMIF([1]ข้อมูลทั้งหมด!$B$2:$B$7721,D315,[1]ข้อมูลทั้งหมด!$AP$2:$AP$7721),100))/100),4)</f>
        <v>#VALUE!</v>
      </c>
      <c r="L315" s="8" t="e">
        <f>MOD(SUMIF([1]ข้อมูลทั้งหมด!$B$2:$B$7721,D315,[1]ข้อมูลทั้งหมด!$AP$2:$AP$7721),100)</f>
        <v>#VALUE!</v>
      </c>
      <c r="M315" s="12" t="e">
        <f>IF(SUM(SUMIF([1]ข้อมูลทั้งหมด!$B$2:$B$7721,D315,[1]ข้อมูลทั้งหมด!$BU$2:$BU$7721))=0,"-",SUM(SUMIF([1]ข้อมูลทั้งหมด!$B$2:$B$7721,D315,[1]ข้อมูลทั้งหมด!$BU$2:$BU$7721)))</f>
        <v>#VALUE!</v>
      </c>
      <c r="N315" s="8" t="e">
        <f>IF(SUM(SUMIF([1]ข้อมูลทั้งหมด!$B$2:$B$7721,D315,[1]ข้อมูลทั้งหมด!$AA$2:$AA$7721),SUMIF([1]ข้อมูลทั้งหมด!$B$2:$B$7721,D315,[1]ข้อมูลทั้งหมด!$AC$2:$AC$7721))=0,"-",SUM(SUMIF([1]ข้อมูลทั้งหมด!$B$2:$B$7721,D315,[1]ข้อมูลทั้งหมด!$AA$2:$AA$7721),SUMIF([1]ข้อมูลทั้งหมด!$B$2:$B$7721,D315,[1]ข้อมูลทั้งหมด!$AC$2:$AC$7721)))</f>
        <v>#VALUE!</v>
      </c>
      <c r="O315" s="13" t="e">
        <f>IF(SUM(SUMIF([1]ข้อมูลทั้งหมด!$B$2:$B$7721,D315,[1]ข้อมูลทั้งหมด!$AB$2:$AB$7721),SUMIF([1]ข้อมูลทั้งหมด!$B$2:$B$7721,D315,[1]ข้อมูลทั้งหมด!$AD$2:$AD$7721))=0,"-",SUM(SUMIF([1]ข้อมูลทั้งหมด!$B$2:$B$7721,D315,[1]ข้อมูลทั้งหมด!$AB$2:$AB$7721),SUMIF([1]ข้อมูลทั้งหมด!$B$2:$B$7721,D315,[1]ข้อมูลทั้งหมด!$AD$2:$AD$7721)))</f>
        <v>#VALUE!</v>
      </c>
      <c r="P315" s="8" t="e">
        <f>IF(SUM(SUMIF([1]ข้อมูลทั้งหมด!$B$2:$B$7721,D315,[1]ข้อมูลทั้งหมด!$AE$2:$AE$7721),SUMIF([1]ข้อมูลทั้งหมด!$B$2:$B$7721,D315,[1]ข้อมูลทั้งหมด!$AG$2:$AG$7721))=0,"-",SUM(SUMIF([1]ข้อมูลทั้งหมด!$B$2:$B$7721,D315,[1]ข้อมูลทั้งหมด!$AE$2:$AE$7721),SUMIF([1]ข้อมูลทั้งหมด!$B$2:$B$7721,D315,[1]ข้อมูลทั้งหมด!$AG$2:$AG$7721)))</f>
        <v>#VALUE!</v>
      </c>
      <c r="Q315" s="13" t="e">
        <f>IF(SUM(SUMIF([1]ข้อมูลทั้งหมด!$B$2:$B$7721,D315,[1]ข้อมูลทั้งหมด!$AF$2:$AF$7721),SUMIF([1]ข้อมูลทั้งหมด!$B$2:$B$7721,D315,[1]ข้อมูลทั้งหมด!$AH$2:$AH$7721))=0,"-",SUM(SUMIF([1]ข้อมูลทั้งหมด!$B$2:$B$7721,D315,[1]ข้อมูลทั้งหมด!$AF$2:$AF$7721),SUMIF([1]ข้อมูลทั้งหมด!$B$2:$B$7721,D315,[1]ข้อมูลทั้งหมด!$AH$2:$AH$7721)))</f>
        <v>#VALUE!</v>
      </c>
      <c r="R315" s="12" t="e">
        <f>IF(SUM(SUMIF([1]ข้อมูลทั้งหมด!$B$2:$B$7721,D315,[1]ข้อมูลทั้งหมด!$BU$2:$BU$7721),SUMIF([1]ข้อมูลทั้งหมด!$B$2:$B$7721,D315,[1]ข้อมูลทั้งหมด!$BV$2:$BV$7721))=0,"-",SUM(SUMIF([1]ข้อมูลทั้งหมด!$B$2:$B$7721,D315,[1]ข้อมูลทั้งหมด!$BU$2:$BU$7721),SUMIF([1]ข้อมูลทั้งหมด!$B$2:$B$7721,D315,[1]ข้อมูลทั้งหมด!$BV$2:$BV$7721)))</f>
        <v>#VALUE!</v>
      </c>
      <c r="S315" s="14" t="e">
        <f>IF(SUMIF([1]ข้อมูลทั้งหมด!$B$2:$B$7721,D315,[1]ข้อมูลทั้งหมด!$BX$2:$BX$7721)=0,"-",SUMIF([1]ข้อมูลทั้งหมด!$B$2:$B$7721,D315,[1]ข้อมูลทั้งหมด!$BX$2:$BX$7721))</f>
        <v>#VALUE!</v>
      </c>
      <c r="T315" s="8" t="e">
        <f>IF(SUMIF([1]ข้อมูลทั้งหมด!$B$2:$B$7721,D315,[1]ข้อมูลทั้งหมด!$CV$2:$CV$7721)=0,"-",SUMIF([1]ข้อมูลทั้งหมด!$B$2:$B$7721,D315,[1]ข้อมูลทั้งหมด!$CV$2:$CV$7721))</f>
        <v>#VALUE!</v>
      </c>
      <c r="U315" s="13" t="e">
        <f>IF(SUMIF([1]ข้อมูลทั้งหมด!$B$2:$B$7721,D315,[1]ข้อมูลทั้งหมด!$CW$2:$CW$7721)=0,"-",SUMIF([1]ข้อมูลทั้งหมด!$B$2:$B$7721,D315,[1]ข้อมูลทั้งหมด!$CW$2:$CW$7721))</f>
        <v>#VALUE!</v>
      </c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389"/>
      <c r="AM315" s="20"/>
      <c r="AN315" s="21"/>
      <c r="AO315" s="393"/>
      <c r="AP315" s="22"/>
      <c r="AQ315" s="22"/>
      <c r="AR315" s="22"/>
      <c r="AS315" s="394"/>
    </row>
    <row r="316" spans="1:45" s="60" customFormat="1" ht="21" hidden="1" x14ac:dyDescent="0.35">
      <c r="A316" s="524">
        <v>305</v>
      </c>
      <c r="B316" s="9">
        <v>293</v>
      </c>
      <c r="C316" s="10" t="s">
        <v>603</v>
      </c>
      <c r="D316" s="395" t="s">
        <v>603</v>
      </c>
      <c r="E316" s="8" t="e">
        <f>COUNTIFS([1]ข้อมูลทั้งหมด!$B$2:$B$7721,D316,[1]ข้อมูลทั้งหมด!$P$2:$P$7721,1)</f>
        <v>#VALUE!</v>
      </c>
      <c r="F316" s="8" t="e">
        <f>COUNTIFS([1]ข้อมูลทั้งหมด!$B$2:$B$7721,D316,[1]ข้อมูลทั้งหมด!$S$2:$S$7721,1)</f>
        <v>#VALUE!</v>
      </c>
      <c r="G316" s="8" t="e">
        <f>COUNTIFS([1]ข้อมูลทั้งหมด!$B$2:$B$7721,D316,[1]ข้อมูลทั้งหมด!$V$2:$V$7721,1)</f>
        <v>#VALUE!</v>
      </c>
      <c r="H316" s="11" t="e">
        <f t="shared" si="5"/>
        <v>#VALUE!</v>
      </c>
      <c r="I316" s="8" t="e">
        <f>SUMIFS([1]ข้อมูลทั้งหมด!$O$2:$O$7721,[1]ข้อมูลทั้งหมด!$B$2:$B$7721,D316)</f>
        <v>#VALUE!</v>
      </c>
      <c r="J316" s="8" t="e">
        <f>SUMIF([1]ข้อมูลทั้งหมด!$B$2:$B$7721,D316,[1]ข้อมูลทั้งหมด!$AN$2:$AN$7721)+(((((SUMIF([1]ข้อมูลทั้งหมด!$B$2:$B$7721,D316,[1]ข้อมูลทั้งหมด!$AO$2:$AO$7721)+((SUMIF([1]ข้อมูลทั้งหมด!$B$2:$B$7721,D316,[1]ข้อมูลทั้งหมด!$AP$2:$AP$7721)-MOD(SUMIF([1]ข้อมูลทั้งหมด!$B$2:$B$7721,D316,[1]ข้อมูลทั้งหมด!$AP$2:$AP$7721),100))/100)-K316)/4))))</f>
        <v>#VALUE!</v>
      </c>
      <c r="K316" s="8" t="e">
        <f>MOD(SUMIF([1]ข้อมูลทั้งหมด!$B$2:$B$7721,D316,[1]ข้อมูลทั้งหมด!$AO$2:$AO$7721)+((SUMIF([1]ข้อมูลทั้งหมด!$B$2:$B$7721,D316,[1]ข้อมูลทั้งหมด!$AP$2:$AP$7721)-MOD(SUMIF([1]ข้อมูลทั้งหมด!$B$2:$B$7721,D316,[1]ข้อมูลทั้งหมด!$AP$2:$AP$7721),100))/100),4)</f>
        <v>#VALUE!</v>
      </c>
      <c r="L316" s="8" t="e">
        <f>MOD(SUMIF([1]ข้อมูลทั้งหมด!$B$2:$B$7721,D316,[1]ข้อมูลทั้งหมด!$AP$2:$AP$7721),100)</f>
        <v>#VALUE!</v>
      </c>
      <c r="M316" s="12" t="e">
        <f>IF(SUM(SUMIF([1]ข้อมูลทั้งหมด!$B$2:$B$7721,D316,[1]ข้อมูลทั้งหมด!$BU$2:$BU$7721))=0,"-",SUM(SUMIF([1]ข้อมูลทั้งหมด!$B$2:$B$7721,D316,[1]ข้อมูลทั้งหมด!$BU$2:$BU$7721)))</f>
        <v>#VALUE!</v>
      </c>
      <c r="N316" s="8" t="e">
        <f>IF(SUM(SUMIF([1]ข้อมูลทั้งหมด!$B$2:$B$7721,D316,[1]ข้อมูลทั้งหมด!$AA$2:$AA$7721),SUMIF([1]ข้อมูลทั้งหมด!$B$2:$B$7721,D316,[1]ข้อมูลทั้งหมด!$AC$2:$AC$7721))=0,"-",SUM(SUMIF([1]ข้อมูลทั้งหมด!$B$2:$B$7721,D316,[1]ข้อมูลทั้งหมด!$AA$2:$AA$7721),SUMIF([1]ข้อมูลทั้งหมด!$B$2:$B$7721,D316,[1]ข้อมูลทั้งหมด!$AC$2:$AC$7721)))</f>
        <v>#VALUE!</v>
      </c>
      <c r="O316" s="13" t="e">
        <f>IF(SUM(SUMIF([1]ข้อมูลทั้งหมด!$B$2:$B$7721,D316,[1]ข้อมูลทั้งหมด!$AB$2:$AB$7721),SUMIF([1]ข้อมูลทั้งหมด!$B$2:$B$7721,D316,[1]ข้อมูลทั้งหมด!$AD$2:$AD$7721))=0,"-",SUM(SUMIF([1]ข้อมูลทั้งหมด!$B$2:$B$7721,D316,[1]ข้อมูลทั้งหมด!$AB$2:$AB$7721),SUMIF([1]ข้อมูลทั้งหมด!$B$2:$B$7721,D316,[1]ข้อมูลทั้งหมด!$AD$2:$AD$7721)))</f>
        <v>#VALUE!</v>
      </c>
      <c r="P316" s="8" t="e">
        <f>IF(SUM(SUMIF([1]ข้อมูลทั้งหมด!$B$2:$B$7721,D316,[1]ข้อมูลทั้งหมด!$AE$2:$AE$7721),SUMIF([1]ข้อมูลทั้งหมด!$B$2:$B$7721,D316,[1]ข้อมูลทั้งหมด!$AG$2:$AG$7721))=0,"-",SUM(SUMIF([1]ข้อมูลทั้งหมด!$B$2:$B$7721,D316,[1]ข้อมูลทั้งหมด!$AE$2:$AE$7721),SUMIF([1]ข้อมูลทั้งหมด!$B$2:$B$7721,D316,[1]ข้อมูลทั้งหมด!$AG$2:$AG$7721)))</f>
        <v>#VALUE!</v>
      </c>
      <c r="Q316" s="13" t="e">
        <f>IF(SUM(SUMIF([1]ข้อมูลทั้งหมด!$B$2:$B$7721,D316,[1]ข้อมูลทั้งหมด!$AF$2:$AF$7721),SUMIF([1]ข้อมูลทั้งหมด!$B$2:$B$7721,D316,[1]ข้อมูลทั้งหมด!$AH$2:$AH$7721))=0,"-",SUM(SUMIF([1]ข้อมูลทั้งหมด!$B$2:$B$7721,D316,[1]ข้อมูลทั้งหมด!$AF$2:$AF$7721),SUMIF([1]ข้อมูลทั้งหมด!$B$2:$B$7721,D316,[1]ข้อมูลทั้งหมด!$AH$2:$AH$7721)))</f>
        <v>#VALUE!</v>
      </c>
      <c r="R316" s="12" t="e">
        <f>IF(SUM(SUMIF([1]ข้อมูลทั้งหมด!$B$2:$B$7721,D316,[1]ข้อมูลทั้งหมด!$BU$2:$BU$7721),SUMIF([1]ข้อมูลทั้งหมด!$B$2:$B$7721,D316,[1]ข้อมูลทั้งหมด!$BV$2:$BV$7721))=0,"-",SUM(SUMIF([1]ข้อมูลทั้งหมด!$B$2:$B$7721,D316,[1]ข้อมูลทั้งหมด!$BU$2:$BU$7721),SUMIF([1]ข้อมูลทั้งหมด!$B$2:$B$7721,D316,[1]ข้อมูลทั้งหมด!$BV$2:$BV$7721)))</f>
        <v>#VALUE!</v>
      </c>
      <c r="S316" s="14" t="e">
        <f>IF(SUMIF([1]ข้อมูลทั้งหมด!$B$2:$B$7721,D316,[1]ข้อมูลทั้งหมด!$BX$2:$BX$7721)=0,"-",SUMIF([1]ข้อมูลทั้งหมด!$B$2:$B$7721,D316,[1]ข้อมูลทั้งหมด!$BX$2:$BX$7721))</f>
        <v>#VALUE!</v>
      </c>
      <c r="T316" s="8" t="e">
        <f>IF(SUMIF([1]ข้อมูลทั้งหมด!$B$2:$B$7721,D316,[1]ข้อมูลทั้งหมด!$CV$2:$CV$7721)=0,"-",SUMIF([1]ข้อมูลทั้งหมด!$B$2:$B$7721,D316,[1]ข้อมูลทั้งหมด!$CV$2:$CV$7721))</f>
        <v>#VALUE!</v>
      </c>
      <c r="U316" s="13" t="e">
        <f>IF(SUMIF([1]ข้อมูลทั้งหมด!$B$2:$B$7721,D316,[1]ข้อมูลทั้งหมด!$CW$2:$CW$7721)=0,"-",SUMIF([1]ข้อมูลทั้งหมด!$B$2:$B$7721,D316,[1]ข้อมูลทั้งหมด!$CW$2:$CW$7721))</f>
        <v>#VALUE!</v>
      </c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389"/>
      <c r="AM316" s="20"/>
      <c r="AN316" s="21"/>
      <c r="AO316" s="393"/>
      <c r="AP316" s="22"/>
      <c r="AQ316" s="22"/>
      <c r="AR316" s="22"/>
      <c r="AS316" s="394"/>
    </row>
    <row r="317" spans="1:45" s="60" customFormat="1" ht="21" hidden="1" x14ac:dyDescent="0.35">
      <c r="A317" s="524">
        <v>306</v>
      </c>
      <c r="B317" s="9">
        <v>294</v>
      </c>
      <c r="C317" s="10" t="s">
        <v>604</v>
      </c>
      <c r="D317" s="395" t="s">
        <v>604</v>
      </c>
      <c r="E317" s="8" t="e">
        <f>COUNTIFS([1]ข้อมูลทั้งหมด!$B$2:$B$7721,D317,[1]ข้อมูลทั้งหมด!$P$2:$P$7721,1)</f>
        <v>#VALUE!</v>
      </c>
      <c r="F317" s="8" t="e">
        <f>COUNTIFS([1]ข้อมูลทั้งหมด!$B$2:$B$7721,D317,[1]ข้อมูลทั้งหมด!$S$2:$S$7721,1)</f>
        <v>#VALUE!</v>
      </c>
      <c r="G317" s="8" t="e">
        <f>COUNTIFS([1]ข้อมูลทั้งหมด!$B$2:$B$7721,D317,[1]ข้อมูลทั้งหมด!$V$2:$V$7721,1)</f>
        <v>#VALUE!</v>
      </c>
      <c r="H317" s="11" t="e">
        <f t="shared" si="5"/>
        <v>#VALUE!</v>
      </c>
      <c r="I317" s="8" t="e">
        <f>SUMIFS([1]ข้อมูลทั้งหมด!$O$2:$O$7721,[1]ข้อมูลทั้งหมด!$B$2:$B$7721,D317)</f>
        <v>#VALUE!</v>
      </c>
      <c r="J317" s="8" t="e">
        <f>SUMIF([1]ข้อมูลทั้งหมด!$B$2:$B$7721,D317,[1]ข้อมูลทั้งหมด!$AN$2:$AN$7721)+(((((SUMIF([1]ข้อมูลทั้งหมด!$B$2:$B$7721,D317,[1]ข้อมูลทั้งหมด!$AO$2:$AO$7721)+((SUMIF([1]ข้อมูลทั้งหมด!$B$2:$B$7721,D317,[1]ข้อมูลทั้งหมด!$AP$2:$AP$7721)-MOD(SUMIF([1]ข้อมูลทั้งหมด!$B$2:$B$7721,D317,[1]ข้อมูลทั้งหมด!$AP$2:$AP$7721),100))/100)-K317)/4))))</f>
        <v>#VALUE!</v>
      </c>
      <c r="K317" s="8" t="e">
        <f>MOD(SUMIF([1]ข้อมูลทั้งหมด!$B$2:$B$7721,D317,[1]ข้อมูลทั้งหมด!$AO$2:$AO$7721)+((SUMIF([1]ข้อมูลทั้งหมด!$B$2:$B$7721,D317,[1]ข้อมูลทั้งหมด!$AP$2:$AP$7721)-MOD(SUMIF([1]ข้อมูลทั้งหมด!$B$2:$B$7721,D317,[1]ข้อมูลทั้งหมด!$AP$2:$AP$7721),100))/100),4)</f>
        <v>#VALUE!</v>
      </c>
      <c r="L317" s="8" t="e">
        <f>MOD(SUMIF([1]ข้อมูลทั้งหมด!$B$2:$B$7721,D317,[1]ข้อมูลทั้งหมด!$AP$2:$AP$7721),100)</f>
        <v>#VALUE!</v>
      </c>
      <c r="M317" s="12" t="e">
        <f>IF(SUM(SUMIF([1]ข้อมูลทั้งหมด!$B$2:$B$7721,D317,[1]ข้อมูลทั้งหมด!$BU$2:$BU$7721))=0,"-",SUM(SUMIF([1]ข้อมูลทั้งหมด!$B$2:$B$7721,D317,[1]ข้อมูลทั้งหมด!$BU$2:$BU$7721)))</f>
        <v>#VALUE!</v>
      </c>
      <c r="N317" s="8" t="e">
        <f>IF(SUM(SUMIF([1]ข้อมูลทั้งหมด!$B$2:$B$7721,D317,[1]ข้อมูลทั้งหมด!$AA$2:$AA$7721),SUMIF([1]ข้อมูลทั้งหมด!$B$2:$B$7721,D317,[1]ข้อมูลทั้งหมด!$AC$2:$AC$7721))=0,"-",SUM(SUMIF([1]ข้อมูลทั้งหมด!$B$2:$B$7721,D317,[1]ข้อมูลทั้งหมด!$AA$2:$AA$7721),SUMIF([1]ข้อมูลทั้งหมด!$B$2:$B$7721,D317,[1]ข้อมูลทั้งหมด!$AC$2:$AC$7721)))</f>
        <v>#VALUE!</v>
      </c>
      <c r="O317" s="13" t="e">
        <f>IF(SUM(SUMIF([1]ข้อมูลทั้งหมด!$B$2:$B$7721,D317,[1]ข้อมูลทั้งหมด!$AB$2:$AB$7721),SUMIF([1]ข้อมูลทั้งหมด!$B$2:$B$7721,D317,[1]ข้อมูลทั้งหมด!$AD$2:$AD$7721))=0,"-",SUM(SUMIF([1]ข้อมูลทั้งหมด!$B$2:$B$7721,D317,[1]ข้อมูลทั้งหมด!$AB$2:$AB$7721),SUMIF([1]ข้อมูลทั้งหมด!$B$2:$B$7721,D317,[1]ข้อมูลทั้งหมด!$AD$2:$AD$7721)))</f>
        <v>#VALUE!</v>
      </c>
      <c r="P317" s="8" t="e">
        <f>IF(SUM(SUMIF([1]ข้อมูลทั้งหมด!$B$2:$B$7721,D317,[1]ข้อมูลทั้งหมด!$AE$2:$AE$7721),SUMIF([1]ข้อมูลทั้งหมด!$B$2:$B$7721,D317,[1]ข้อมูลทั้งหมด!$AG$2:$AG$7721))=0,"-",SUM(SUMIF([1]ข้อมูลทั้งหมด!$B$2:$B$7721,D317,[1]ข้อมูลทั้งหมด!$AE$2:$AE$7721),SUMIF([1]ข้อมูลทั้งหมด!$B$2:$B$7721,D317,[1]ข้อมูลทั้งหมด!$AG$2:$AG$7721)))</f>
        <v>#VALUE!</v>
      </c>
      <c r="Q317" s="13" t="e">
        <f>IF(SUM(SUMIF([1]ข้อมูลทั้งหมด!$B$2:$B$7721,D317,[1]ข้อมูลทั้งหมด!$AF$2:$AF$7721),SUMIF([1]ข้อมูลทั้งหมด!$B$2:$B$7721,D317,[1]ข้อมูลทั้งหมด!$AH$2:$AH$7721))=0,"-",SUM(SUMIF([1]ข้อมูลทั้งหมด!$B$2:$B$7721,D317,[1]ข้อมูลทั้งหมด!$AF$2:$AF$7721),SUMIF([1]ข้อมูลทั้งหมด!$B$2:$B$7721,D317,[1]ข้อมูลทั้งหมด!$AH$2:$AH$7721)))</f>
        <v>#VALUE!</v>
      </c>
      <c r="R317" s="12" t="e">
        <f>IF(SUM(SUMIF([1]ข้อมูลทั้งหมด!$B$2:$B$7721,D317,[1]ข้อมูลทั้งหมด!$BU$2:$BU$7721),SUMIF([1]ข้อมูลทั้งหมด!$B$2:$B$7721,D317,[1]ข้อมูลทั้งหมด!$BV$2:$BV$7721))=0,"-",SUM(SUMIF([1]ข้อมูลทั้งหมด!$B$2:$B$7721,D317,[1]ข้อมูลทั้งหมด!$BU$2:$BU$7721),SUMIF([1]ข้อมูลทั้งหมด!$B$2:$B$7721,D317,[1]ข้อมูลทั้งหมด!$BV$2:$BV$7721)))</f>
        <v>#VALUE!</v>
      </c>
      <c r="S317" s="14" t="e">
        <f>IF(SUMIF([1]ข้อมูลทั้งหมด!$B$2:$B$7721,D317,[1]ข้อมูลทั้งหมด!$BX$2:$BX$7721)=0,"-",SUMIF([1]ข้อมูลทั้งหมด!$B$2:$B$7721,D317,[1]ข้อมูลทั้งหมด!$BX$2:$BX$7721))</f>
        <v>#VALUE!</v>
      </c>
      <c r="T317" s="8" t="e">
        <f>IF(SUMIF([1]ข้อมูลทั้งหมด!$B$2:$B$7721,D317,[1]ข้อมูลทั้งหมด!$CV$2:$CV$7721)=0,"-",SUMIF([1]ข้อมูลทั้งหมด!$B$2:$B$7721,D317,[1]ข้อมูลทั้งหมด!$CV$2:$CV$7721))</f>
        <v>#VALUE!</v>
      </c>
      <c r="U317" s="13" t="e">
        <f>IF(SUMIF([1]ข้อมูลทั้งหมด!$B$2:$B$7721,D317,[1]ข้อมูลทั้งหมด!$CW$2:$CW$7721)=0,"-",SUMIF([1]ข้อมูลทั้งหมด!$B$2:$B$7721,D317,[1]ข้อมูลทั้งหมด!$CW$2:$CW$7721))</f>
        <v>#VALUE!</v>
      </c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389"/>
      <c r="AM317" s="20"/>
      <c r="AN317" s="21"/>
      <c r="AO317" s="393"/>
      <c r="AP317" s="22"/>
      <c r="AQ317" s="22"/>
      <c r="AR317" s="22"/>
      <c r="AS317" s="394"/>
    </row>
    <row r="318" spans="1:45" s="60" customFormat="1" ht="21" hidden="1" x14ac:dyDescent="0.35">
      <c r="A318" s="524">
        <v>307</v>
      </c>
      <c r="B318" s="9">
        <v>295</v>
      </c>
      <c r="C318" s="10" t="s">
        <v>605</v>
      </c>
      <c r="D318" s="395" t="s">
        <v>605</v>
      </c>
      <c r="E318" s="8" t="e">
        <f>COUNTIFS([1]ข้อมูลทั้งหมด!$B$2:$B$7721,D318,[1]ข้อมูลทั้งหมด!$P$2:$P$7721,1)</f>
        <v>#VALUE!</v>
      </c>
      <c r="F318" s="8" t="e">
        <f>COUNTIFS([1]ข้อมูลทั้งหมด!$B$2:$B$7721,D318,[1]ข้อมูลทั้งหมด!$S$2:$S$7721,1)</f>
        <v>#VALUE!</v>
      </c>
      <c r="G318" s="8" t="e">
        <f>COUNTIFS([1]ข้อมูลทั้งหมด!$B$2:$B$7721,D318,[1]ข้อมูลทั้งหมด!$V$2:$V$7721,1)</f>
        <v>#VALUE!</v>
      </c>
      <c r="H318" s="11" t="e">
        <f t="shared" si="5"/>
        <v>#VALUE!</v>
      </c>
      <c r="I318" s="8" t="e">
        <f>SUMIFS([1]ข้อมูลทั้งหมด!$O$2:$O$7721,[1]ข้อมูลทั้งหมด!$B$2:$B$7721,D318)</f>
        <v>#VALUE!</v>
      </c>
      <c r="J318" s="8" t="e">
        <f>SUMIF([1]ข้อมูลทั้งหมด!$B$2:$B$7721,D318,[1]ข้อมูลทั้งหมด!$AN$2:$AN$7721)+(((((SUMIF([1]ข้อมูลทั้งหมด!$B$2:$B$7721,D318,[1]ข้อมูลทั้งหมด!$AO$2:$AO$7721)+((SUMIF([1]ข้อมูลทั้งหมด!$B$2:$B$7721,D318,[1]ข้อมูลทั้งหมด!$AP$2:$AP$7721)-MOD(SUMIF([1]ข้อมูลทั้งหมด!$B$2:$B$7721,D318,[1]ข้อมูลทั้งหมด!$AP$2:$AP$7721),100))/100)-K318)/4))))</f>
        <v>#VALUE!</v>
      </c>
      <c r="K318" s="8" t="e">
        <f>MOD(SUMIF([1]ข้อมูลทั้งหมด!$B$2:$B$7721,D318,[1]ข้อมูลทั้งหมด!$AO$2:$AO$7721)+((SUMIF([1]ข้อมูลทั้งหมด!$B$2:$B$7721,D318,[1]ข้อมูลทั้งหมด!$AP$2:$AP$7721)-MOD(SUMIF([1]ข้อมูลทั้งหมด!$B$2:$B$7721,D318,[1]ข้อมูลทั้งหมด!$AP$2:$AP$7721),100))/100),4)</f>
        <v>#VALUE!</v>
      </c>
      <c r="L318" s="8" t="e">
        <f>MOD(SUMIF([1]ข้อมูลทั้งหมด!$B$2:$B$7721,D318,[1]ข้อมูลทั้งหมด!$AP$2:$AP$7721),100)</f>
        <v>#VALUE!</v>
      </c>
      <c r="M318" s="12" t="e">
        <f>IF(SUM(SUMIF([1]ข้อมูลทั้งหมด!$B$2:$B$7721,D318,[1]ข้อมูลทั้งหมด!$BU$2:$BU$7721))=0,"-",SUM(SUMIF([1]ข้อมูลทั้งหมด!$B$2:$B$7721,D318,[1]ข้อมูลทั้งหมด!$BU$2:$BU$7721)))</f>
        <v>#VALUE!</v>
      </c>
      <c r="N318" s="8" t="e">
        <f>IF(SUM(SUMIF([1]ข้อมูลทั้งหมด!$B$2:$B$7721,D318,[1]ข้อมูลทั้งหมด!$AA$2:$AA$7721),SUMIF([1]ข้อมูลทั้งหมด!$B$2:$B$7721,D318,[1]ข้อมูลทั้งหมด!$AC$2:$AC$7721))=0,"-",SUM(SUMIF([1]ข้อมูลทั้งหมด!$B$2:$B$7721,D318,[1]ข้อมูลทั้งหมด!$AA$2:$AA$7721),SUMIF([1]ข้อมูลทั้งหมด!$B$2:$B$7721,D318,[1]ข้อมูลทั้งหมด!$AC$2:$AC$7721)))</f>
        <v>#VALUE!</v>
      </c>
      <c r="O318" s="13" t="e">
        <f>IF(SUM(SUMIF([1]ข้อมูลทั้งหมด!$B$2:$B$7721,D318,[1]ข้อมูลทั้งหมด!$AB$2:$AB$7721),SUMIF([1]ข้อมูลทั้งหมด!$B$2:$B$7721,D318,[1]ข้อมูลทั้งหมด!$AD$2:$AD$7721))=0,"-",SUM(SUMIF([1]ข้อมูลทั้งหมด!$B$2:$B$7721,D318,[1]ข้อมูลทั้งหมด!$AB$2:$AB$7721),SUMIF([1]ข้อมูลทั้งหมด!$B$2:$B$7721,D318,[1]ข้อมูลทั้งหมด!$AD$2:$AD$7721)))</f>
        <v>#VALUE!</v>
      </c>
      <c r="P318" s="8" t="e">
        <f>IF(SUM(SUMIF([1]ข้อมูลทั้งหมด!$B$2:$B$7721,D318,[1]ข้อมูลทั้งหมด!$AE$2:$AE$7721),SUMIF([1]ข้อมูลทั้งหมด!$B$2:$B$7721,D318,[1]ข้อมูลทั้งหมด!$AG$2:$AG$7721))=0,"-",SUM(SUMIF([1]ข้อมูลทั้งหมด!$B$2:$B$7721,D318,[1]ข้อมูลทั้งหมด!$AE$2:$AE$7721),SUMIF([1]ข้อมูลทั้งหมด!$B$2:$B$7721,D318,[1]ข้อมูลทั้งหมด!$AG$2:$AG$7721)))</f>
        <v>#VALUE!</v>
      </c>
      <c r="Q318" s="13" t="e">
        <f>IF(SUM(SUMIF([1]ข้อมูลทั้งหมด!$B$2:$B$7721,D318,[1]ข้อมูลทั้งหมด!$AF$2:$AF$7721),SUMIF([1]ข้อมูลทั้งหมด!$B$2:$B$7721,D318,[1]ข้อมูลทั้งหมด!$AH$2:$AH$7721))=0,"-",SUM(SUMIF([1]ข้อมูลทั้งหมด!$B$2:$B$7721,D318,[1]ข้อมูลทั้งหมด!$AF$2:$AF$7721),SUMIF([1]ข้อมูลทั้งหมด!$B$2:$B$7721,D318,[1]ข้อมูลทั้งหมด!$AH$2:$AH$7721)))</f>
        <v>#VALUE!</v>
      </c>
      <c r="R318" s="12" t="e">
        <f>IF(SUM(SUMIF([1]ข้อมูลทั้งหมด!$B$2:$B$7721,D318,[1]ข้อมูลทั้งหมด!$BU$2:$BU$7721),SUMIF([1]ข้อมูลทั้งหมด!$B$2:$B$7721,D318,[1]ข้อมูลทั้งหมด!$BV$2:$BV$7721))=0,"-",SUM(SUMIF([1]ข้อมูลทั้งหมด!$B$2:$B$7721,D318,[1]ข้อมูลทั้งหมด!$BU$2:$BU$7721),SUMIF([1]ข้อมูลทั้งหมด!$B$2:$B$7721,D318,[1]ข้อมูลทั้งหมด!$BV$2:$BV$7721)))</f>
        <v>#VALUE!</v>
      </c>
      <c r="S318" s="14" t="e">
        <f>IF(SUMIF([1]ข้อมูลทั้งหมด!$B$2:$B$7721,D318,[1]ข้อมูลทั้งหมด!$BX$2:$BX$7721)=0,"-",SUMIF([1]ข้อมูลทั้งหมด!$B$2:$B$7721,D318,[1]ข้อมูลทั้งหมด!$BX$2:$BX$7721))</f>
        <v>#VALUE!</v>
      </c>
      <c r="T318" s="8" t="e">
        <f>IF(SUMIF([1]ข้อมูลทั้งหมด!$B$2:$B$7721,D318,[1]ข้อมูลทั้งหมด!$CV$2:$CV$7721)=0,"-",SUMIF([1]ข้อมูลทั้งหมด!$B$2:$B$7721,D318,[1]ข้อมูลทั้งหมด!$CV$2:$CV$7721))</f>
        <v>#VALUE!</v>
      </c>
      <c r="U318" s="13" t="e">
        <f>IF(SUMIF([1]ข้อมูลทั้งหมด!$B$2:$B$7721,D318,[1]ข้อมูลทั้งหมด!$CW$2:$CW$7721)=0,"-",SUMIF([1]ข้อมูลทั้งหมด!$B$2:$B$7721,D318,[1]ข้อมูลทั้งหมด!$CW$2:$CW$7721))</f>
        <v>#VALUE!</v>
      </c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389"/>
      <c r="AM318" s="20"/>
      <c r="AN318" s="21"/>
      <c r="AO318" s="393"/>
      <c r="AP318" s="22"/>
      <c r="AQ318" s="22"/>
      <c r="AR318" s="22"/>
      <c r="AS318" s="394"/>
    </row>
    <row r="319" spans="1:45" s="60" customFormat="1" ht="21" hidden="1" x14ac:dyDescent="0.35">
      <c r="A319" s="524">
        <v>308</v>
      </c>
      <c r="B319" s="9">
        <v>296</v>
      </c>
      <c r="C319" s="10" t="s">
        <v>606</v>
      </c>
      <c r="D319" s="395" t="s">
        <v>606</v>
      </c>
      <c r="E319" s="8" t="e">
        <f>COUNTIFS([1]ข้อมูลทั้งหมด!$B$2:$B$7721,D319,[1]ข้อมูลทั้งหมด!$P$2:$P$7721,1)</f>
        <v>#VALUE!</v>
      </c>
      <c r="F319" s="8" t="e">
        <f>COUNTIFS([1]ข้อมูลทั้งหมด!$B$2:$B$7721,D319,[1]ข้อมูลทั้งหมด!$S$2:$S$7721,1)</f>
        <v>#VALUE!</v>
      </c>
      <c r="G319" s="8" t="e">
        <f>COUNTIFS([1]ข้อมูลทั้งหมด!$B$2:$B$7721,D319,[1]ข้อมูลทั้งหมด!$V$2:$V$7721,1)</f>
        <v>#VALUE!</v>
      </c>
      <c r="H319" s="11" t="e">
        <f t="shared" si="5"/>
        <v>#VALUE!</v>
      </c>
      <c r="I319" s="8" t="e">
        <f>SUMIFS([1]ข้อมูลทั้งหมด!$O$2:$O$7721,[1]ข้อมูลทั้งหมด!$B$2:$B$7721,D319)</f>
        <v>#VALUE!</v>
      </c>
      <c r="J319" s="8" t="e">
        <f>SUMIF([1]ข้อมูลทั้งหมด!$B$2:$B$7721,D319,[1]ข้อมูลทั้งหมด!$AN$2:$AN$7721)+(((((SUMIF([1]ข้อมูลทั้งหมด!$B$2:$B$7721,D319,[1]ข้อมูลทั้งหมด!$AO$2:$AO$7721)+((SUMIF([1]ข้อมูลทั้งหมด!$B$2:$B$7721,D319,[1]ข้อมูลทั้งหมด!$AP$2:$AP$7721)-MOD(SUMIF([1]ข้อมูลทั้งหมด!$B$2:$B$7721,D319,[1]ข้อมูลทั้งหมด!$AP$2:$AP$7721),100))/100)-K319)/4))))</f>
        <v>#VALUE!</v>
      </c>
      <c r="K319" s="8" t="e">
        <f>MOD(SUMIF([1]ข้อมูลทั้งหมด!$B$2:$B$7721,D319,[1]ข้อมูลทั้งหมด!$AO$2:$AO$7721)+((SUMIF([1]ข้อมูลทั้งหมด!$B$2:$B$7721,D319,[1]ข้อมูลทั้งหมด!$AP$2:$AP$7721)-MOD(SUMIF([1]ข้อมูลทั้งหมด!$B$2:$B$7721,D319,[1]ข้อมูลทั้งหมด!$AP$2:$AP$7721),100))/100),4)</f>
        <v>#VALUE!</v>
      </c>
      <c r="L319" s="8" t="e">
        <f>MOD(SUMIF([1]ข้อมูลทั้งหมด!$B$2:$B$7721,D319,[1]ข้อมูลทั้งหมด!$AP$2:$AP$7721),100)</f>
        <v>#VALUE!</v>
      </c>
      <c r="M319" s="12" t="e">
        <f>IF(SUM(SUMIF([1]ข้อมูลทั้งหมด!$B$2:$B$7721,D319,[1]ข้อมูลทั้งหมด!$BU$2:$BU$7721))=0,"-",SUM(SUMIF([1]ข้อมูลทั้งหมด!$B$2:$B$7721,D319,[1]ข้อมูลทั้งหมด!$BU$2:$BU$7721)))</f>
        <v>#VALUE!</v>
      </c>
      <c r="N319" s="8" t="e">
        <f>IF(SUM(SUMIF([1]ข้อมูลทั้งหมด!$B$2:$B$7721,D319,[1]ข้อมูลทั้งหมด!$AA$2:$AA$7721),SUMIF([1]ข้อมูลทั้งหมด!$B$2:$B$7721,D319,[1]ข้อมูลทั้งหมด!$AC$2:$AC$7721))=0,"-",SUM(SUMIF([1]ข้อมูลทั้งหมด!$B$2:$B$7721,D319,[1]ข้อมูลทั้งหมด!$AA$2:$AA$7721),SUMIF([1]ข้อมูลทั้งหมด!$B$2:$B$7721,D319,[1]ข้อมูลทั้งหมด!$AC$2:$AC$7721)))</f>
        <v>#VALUE!</v>
      </c>
      <c r="O319" s="13" t="e">
        <f>IF(SUM(SUMIF([1]ข้อมูลทั้งหมด!$B$2:$B$7721,D319,[1]ข้อมูลทั้งหมด!$AB$2:$AB$7721),SUMIF([1]ข้อมูลทั้งหมด!$B$2:$B$7721,D319,[1]ข้อมูลทั้งหมด!$AD$2:$AD$7721))=0,"-",SUM(SUMIF([1]ข้อมูลทั้งหมด!$B$2:$B$7721,D319,[1]ข้อมูลทั้งหมด!$AB$2:$AB$7721),SUMIF([1]ข้อมูลทั้งหมด!$B$2:$B$7721,D319,[1]ข้อมูลทั้งหมด!$AD$2:$AD$7721)))</f>
        <v>#VALUE!</v>
      </c>
      <c r="P319" s="8" t="e">
        <f>IF(SUM(SUMIF([1]ข้อมูลทั้งหมด!$B$2:$B$7721,D319,[1]ข้อมูลทั้งหมด!$AE$2:$AE$7721),SUMIF([1]ข้อมูลทั้งหมด!$B$2:$B$7721,D319,[1]ข้อมูลทั้งหมด!$AG$2:$AG$7721))=0,"-",SUM(SUMIF([1]ข้อมูลทั้งหมด!$B$2:$B$7721,D319,[1]ข้อมูลทั้งหมด!$AE$2:$AE$7721),SUMIF([1]ข้อมูลทั้งหมด!$B$2:$B$7721,D319,[1]ข้อมูลทั้งหมด!$AG$2:$AG$7721)))</f>
        <v>#VALUE!</v>
      </c>
      <c r="Q319" s="13" t="e">
        <f>IF(SUM(SUMIF([1]ข้อมูลทั้งหมด!$B$2:$B$7721,D319,[1]ข้อมูลทั้งหมด!$AF$2:$AF$7721),SUMIF([1]ข้อมูลทั้งหมด!$B$2:$B$7721,D319,[1]ข้อมูลทั้งหมด!$AH$2:$AH$7721))=0,"-",SUM(SUMIF([1]ข้อมูลทั้งหมด!$B$2:$B$7721,D319,[1]ข้อมูลทั้งหมด!$AF$2:$AF$7721),SUMIF([1]ข้อมูลทั้งหมด!$B$2:$B$7721,D319,[1]ข้อมูลทั้งหมด!$AH$2:$AH$7721)))</f>
        <v>#VALUE!</v>
      </c>
      <c r="R319" s="12" t="e">
        <f>IF(SUM(SUMIF([1]ข้อมูลทั้งหมด!$B$2:$B$7721,D319,[1]ข้อมูลทั้งหมด!$BU$2:$BU$7721),SUMIF([1]ข้อมูลทั้งหมด!$B$2:$B$7721,D319,[1]ข้อมูลทั้งหมด!$BV$2:$BV$7721))=0,"-",SUM(SUMIF([1]ข้อมูลทั้งหมด!$B$2:$B$7721,D319,[1]ข้อมูลทั้งหมด!$BU$2:$BU$7721),SUMIF([1]ข้อมูลทั้งหมด!$B$2:$B$7721,D319,[1]ข้อมูลทั้งหมด!$BV$2:$BV$7721)))</f>
        <v>#VALUE!</v>
      </c>
      <c r="S319" s="14" t="e">
        <f>IF(SUMIF([1]ข้อมูลทั้งหมด!$B$2:$B$7721,D319,[1]ข้อมูลทั้งหมด!$BX$2:$BX$7721)=0,"-",SUMIF([1]ข้อมูลทั้งหมด!$B$2:$B$7721,D319,[1]ข้อมูลทั้งหมด!$BX$2:$BX$7721))</f>
        <v>#VALUE!</v>
      </c>
      <c r="T319" s="8" t="e">
        <f>IF(SUMIF([1]ข้อมูลทั้งหมด!$B$2:$B$7721,D319,[1]ข้อมูลทั้งหมด!$CV$2:$CV$7721)=0,"-",SUMIF([1]ข้อมูลทั้งหมด!$B$2:$B$7721,D319,[1]ข้อมูลทั้งหมด!$CV$2:$CV$7721))</f>
        <v>#VALUE!</v>
      </c>
      <c r="U319" s="13" t="e">
        <f>IF(SUMIF([1]ข้อมูลทั้งหมด!$B$2:$B$7721,D319,[1]ข้อมูลทั้งหมด!$CW$2:$CW$7721)=0,"-",SUMIF([1]ข้อมูลทั้งหมด!$B$2:$B$7721,D319,[1]ข้อมูลทั้งหมด!$CW$2:$CW$7721))</f>
        <v>#VALUE!</v>
      </c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389"/>
      <c r="AM319" s="20"/>
      <c r="AN319" s="21"/>
      <c r="AO319" s="393"/>
      <c r="AP319" s="22"/>
      <c r="AQ319" s="22"/>
      <c r="AR319" s="22"/>
      <c r="AS319" s="394"/>
    </row>
    <row r="320" spans="1:45" s="60" customFormat="1" ht="21" hidden="1" x14ac:dyDescent="0.35">
      <c r="A320" s="524">
        <v>309</v>
      </c>
      <c r="B320" s="9">
        <v>297</v>
      </c>
      <c r="C320" s="10" t="s">
        <v>607</v>
      </c>
      <c r="D320" s="395" t="s">
        <v>608</v>
      </c>
      <c r="E320" s="8" t="e">
        <f>COUNTIFS([1]ข้อมูลทั้งหมด!$B$2:$B$7721,D320,[1]ข้อมูลทั้งหมด!$P$2:$P$7721,1)</f>
        <v>#VALUE!</v>
      </c>
      <c r="F320" s="8" t="e">
        <f>COUNTIFS([1]ข้อมูลทั้งหมด!$B$2:$B$7721,D320,[1]ข้อมูลทั้งหมด!$S$2:$S$7721,1)</f>
        <v>#VALUE!</v>
      </c>
      <c r="G320" s="8" t="e">
        <f>COUNTIFS([1]ข้อมูลทั้งหมด!$B$2:$B$7721,D320,[1]ข้อมูลทั้งหมด!$V$2:$V$7721,1)</f>
        <v>#VALUE!</v>
      </c>
      <c r="H320" s="11" t="e">
        <f t="shared" si="5"/>
        <v>#VALUE!</v>
      </c>
      <c r="I320" s="8" t="e">
        <f>SUMIFS([1]ข้อมูลทั้งหมด!$O$2:$O$7721,[1]ข้อมูลทั้งหมด!$B$2:$B$7721,D320)</f>
        <v>#VALUE!</v>
      </c>
      <c r="J320" s="8" t="e">
        <f>SUMIF([1]ข้อมูลทั้งหมด!$B$2:$B$7721,D320,[1]ข้อมูลทั้งหมด!$AN$2:$AN$7721)+(((((SUMIF([1]ข้อมูลทั้งหมด!$B$2:$B$7721,D320,[1]ข้อมูลทั้งหมด!$AO$2:$AO$7721)+((SUMIF([1]ข้อมูลทั้งหมด!$B$2:$B$7721,D320,[1]ข้อมูลทั้งหมด!$AP$2:$AP$7721)-MOD(SUMIF([1]ข้อมูลทั้งหมด!$B$2:$B$7721,D320,[1]ข้อมูลทั้งหมด!$AP$2:$AP$7721),100))/100)-K320)/4))))</f>
        <v>#VALUE!</v>
      </c>
      <c r="K320" s="8" t="e">
        <f>MOD(SUMIF([1]ข้อมูลทั้งหมด!$B$2:$B$7721,D320,[1]ข้อมูลทั้งหมด!$AO$2:$AO$7721)+((SUMIF([1]ข้อมูลทั้งหมด!$B$2:$B$7721,D320,[1]ข้อมูลทั้งหมด!$AP$2:$AP$7721)-MOD(SUMIF([1]ข้อมูลทั้งหมด!$B$2:$B$7721,D320,[1]ข้อมูลทั้งหมด!$AP$2:$AP$7721),100))/100),4)</f>
        <v>#VALUE!</v>
      </c>
      <c r="L320" s="8" t="e">
        <f>MOD(SUMIF([1]ข้อมูลทั้งหมด!$B$2:$B$7721,D320,[1]ข้อมูลทั้งหมด!$AP$2:$AP$7721),100)</f>
        <v>#VALUE!</v>
      </c>
      <c r="M320" s="12" t="e">
        <f>IF(SUM(SUMIF([1]ข้อมูลทั้งหมด!$B$2:$B$7721,D320,[1]ข้อมูลทั้งหมด!$BU$2:$BU$7721))=0,"-",SUM(SUMIF([1]ข้อมูลทั้งหมด!$B$2:$B$7721,D320,[1]ข้อมูลทั้งหมด!$BU$2:$BU$7721)))</f>
        <v>#VALUE!</v>
      </c>
      <c r="N320" s="8" t="e">
        <f>IF(SUM(SUMIF([1]ข้อมูลทั้งหมด!$B$2:$B$7721,D320,[1]ข้อมูลทั้งหมด!$AA$2:$AA$7721),SUMIF([1]ข้อมูลทั้งหมด!$B$2:$B$7721,D320,[1]ข้อมูลทั้งหมด!$AC$2:$AC$7721))=0,"-",SUM(SUMIF([1]ข้อมูลทั้งหมด!$B$2:$B$7721,D320,[1]ข้อมูลทั้งหมด!$AA$2:$AA$7721),SUMIF([1]ข้อมูลทั้งหมด!$B$2:$B$7721,D320,[1]ข้อมูลทั้งหมด!$AC$2:$AC$7721)))</f>
        <v>#VALUE!</v>
      </c>
      <c r="O320" s="13" t="e">
        <f>IF(SUM(SUMIF([1]ข้อมูลทั้งหมด!$B$2:$B$7721,D320,[1]ข้อมูลทั้งหมด!$AB$2:$AB$7721),SUMIF([1]ข้อมูลทั้งหมด!$B$2:$B$7721,D320,[1]ข้อมูลทั้งหมด!$AD$2:$AD$7721))=0,"-",SUM(SUMIF([1]ข้อมูลทั้งหมด!$B$2:$B$7721,D320,[1]ข้อมูลทั้งหมด!$AB$2:$AB$7721),SUMIF([1]ข้อมูลทั้งหมด!$B$2:$B$7721,D320,[1]ข้อมูลทั้งหมด!$AD$2:$AD$7721)))</f>
        <v>#VALUE!</v>
      </c>
      <c r="P320" s="8" t="e">
        <f>IF(SUM(SUMIF([1]ข้อมูลทั้งหมด!$B$2:$B$7721,D320,[1]ข้อมูลทั้งหมด!$AE$2:$AE$7721),SUMIF([1]ข้อมูลทั้งหมด!$B$2:$B$7721,D320,[1]ข้อมูลทั้งหมด!$AG$2:$AG$7721))=0,"-",SUM(SUMIF([1]ข้อมูลทั้งหมด!$B$2:$B$7721,D320,[1]ข้อมูลทั้งหมด!$AE$2:$AE$7721),SUMIF([1]ข้อมูลทั้งหมด!$B$2:$B$7721,D320,[1]ข้อมูลทั้งหมด!$AG$2:$AG$7721)))</f>
        <v>#VALUE!</v>
      </c>
      <c r="Q320" s="13" t="e">
        <f>IF(SUM(SUMIF([1]ข้อมูลทั้งหมด!$B$2:$B$7721,D320,[1]ข้อมูลทั้งหมด!$AF$2:$AF$7721),SUMIF([1]ข้อมูลทั้งหมด!$B$2:$B$7721,D320,[1]ข้อมูลทั้งหมด!$AH$2:$AH$7721))=0,"-",SUM(SUMIF([1]ข้อมูลทั้งหมด!$B$2:$B$7721,D320,[1]ข้อมูลทั้งหมด!$AF$2:$AF$7721),SUMIF([1]ข้อมูลทั้งหมด!$B$2:$B$7721,D320,[1]ข้อมูลทั้งหมด!$AH$2:$AH$7721)))</f>
        <v>#VALUE!</v>
      </c>
      <c r="R320" s="12" t="e">
        <f>IF(SUM(SUMIF([1]ข้อมูลทั้งหมด!$B$2:$B$7721,D320,[1]ข้อมูลทั้งหมด!$BU$2:$BU$7721),SUMIF([1]ข้อมูลทั้งหมด!$B$2:$B$7721,D320,[1]ข้อมูลทั้งหมด!$BV$2:$BV$7721))=0,"-",SUM(SUMIF([1]ข้อมูลทั้งหมด!$B$2:$B$7721,D320,[1]ข้อมูลทั้งหมด!$BU$2:$BU$7721),SUMIF([1]ข้อมูลทั้งหมด!$B$2:$B$7721,D320,[1]ข้อมูลทั้งหมด!$BV$2:$BV$7721)))</f>
        <v>#VALUE!</v>
      </c>
      <c r="S320" s="14" t="e">
        <f>IF(SUMIF([1]ข้อมูลทั้งหมด!$B$2:$B$7721,D320,[1]ข้อมูลทั้งหมด!$BX$2:$BX$7721)=0,"-",SUMIF([1]ข้อมูลทั้งหมด!$B$2:$B$7721,D320,[1]ข้อมูลทั้งหมด!$BX$2:$BX$7721))</f>
        <v>#VALUE!</v>
      </c>
      <c r="T320" s="8" t="e">
        <f>IF(SUMIF([1]ข้อมูลทั้งหมด!$B$2:$B$7721,D320,[1]ข้อมูลทั้งหมด!$CV$2:$CV$7721)=0,"-",SUMIF([1]ข้อมูลทั้งหมด!$B$2:$B$7721,D320,[1]ข้อมูลทั้งหมด!$CV$2:$CV$7721))</f>
        <v>#VALUE!</v>
      </c>
      <c r="U320" s="13" t="e">
        <f>IF(SUMIF([1]ข้อมูลทั้งหมด!$B$2:$B$7721,D320,[1]ข้อมูลทั้งหมด!$CW$2:$CW$7721)=0,"-",SUMIF([1]ข้อมูลทั้งหมด!$B$2:$B$7721,D320,[1]ข้อมูลทั้งหมด!$CW$2:$CW$7721))</f>
        <v>#VALUE!</v>
      </c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389"/>
      <c r="AM320" s="20"/>
      <c r="AN320" s="21"/>
      <c r="AO320" s="393"/>
      <c r="AP320" s="22"/>
      <c r="AQ320" s="22"/>
      <c r="AR320" s="22"/>
      <c r="AS320" s="394"/>
    </row>
    <row r="321" spans="1:45" s="60" customFormat="1" ht="21" hidden="1" x14ac:dyDescent="0.35">
      <c r="A321" s="524">
        <v>310</v>
      </c>
      <c r="B321" s="9">
        <v>298</v>
      </c>
      <c r="C321" s="10" t="s">
        <v>609</v>
      </c>
      <c r="D321" s="395" t="s">
        <v>610</v>
      </c>
      <c r="E321" s="8" t="e">
        <f>COUNTIFS([1]ข้อมูลทั้งหมด!$B$2:$B$7721,D321,[1]ข้อมูลทั้งหมด!$P$2:$P$7721,1)</f>
        <v>#VALUE!</v>
      </c>
      <c r="F321" s="8" t="e">
        <f>COUNTIFS([1]ข้อมูลทั้งหมด!$B$2:$B$7721,D321,[1]ข้อมูลทั้งหมด!$S$2:$S$7721,1)</f>
        <v>#VALUE!</v>
      </c>
      <c r="G321" s="8" t="e">
        <f>COUNTIFS([1]ข้อมูลทั้งหมด!$B$2:$B$7721,D321,[1]ข้อมูลทั้งหมด!$V$2:$V$7721,1)</f>
        <v>#VALUE!</v>
      </c>
      <c r="H321" s="11" t="e">
        <f t="shared" si="5"/>
        <v>#VALUE!</v>
      </c>
      <c r="I321" s="8" t="e">
        <f>SUMIFS([1]ข้อมูลทั้งหมด!$O$2:$O$7721,[1]ข้อมูลทั้งหมด!$B$2:$B$7721,D321)</f>
        <v>#VALUE!</v>
      </c>
      <c r="J321" s="8" t="e">
        <f>SUMIF([1]ข้อมูลทั้งหมด!$B$2:$B$7721,D321,[1]ข้อมูลทั้งหมด!$AN$2:$AN$7721)+(((((SUMIF([1]ข้อมูลทั้งหมด!$B$2:$B$7721,D321,[1]ข้อมูลทั้งหมด!$AO$2:$AO$7721)+((SUMIF([1]ข้อมูลทั้งหมด!$B$2:$B$7721,D321,[1]ข้อมูลทั้งหมด!$AP$2:$AP$7721)-MOD(SUMIF([1]ข้อมูลทั้งหมด!$B$2:$B$7721,D321,[1]ข้อมูลทั้งหมด!$AP$2:$AP$7721),100))/100)-K321)/4))))</f>
        <v>#VALUE!</v>
      </c>
      <c r="K321" s="8" t="e">
        <f>MOD(SUMIF([1]ข้อมูลทั้งหมด!$B$2:$B$7721,D321,[1]ข้อมูลทั้งหมด!$AO$2:$AO$7721)+((SUMIF([1]ข้อมูลทั้งหมด!$B$2:$B$7721,D321,[1]ข้อมูลทั้งหมด!$AP$2:$AP$7721)-MOD(SUMIF([1]ข้อมูลทั้งหมด!$B$2:$B$7721,D321,[1]ข้อมูลทั้งหมด!$AP$2:$AP$7721),100))/100),4)</f>
        <v>#VALUE!</v>
      </c>
      <c r="L321" s="8" t="e">
        <f>MOD(SUMIF([1]ข้อมูลทั้งหมด!$B$2:$B$7721,D321,[1]ข้อมูลทั้งหมด!$AP$2:$AP$7721),100)</f>
        <v>#VALUE!</v>
      </c>
      <c r="M321" s="12" t="e">
        <f>IF(SUM(SUMIF([1]ข้อมูลทั้งหมด!$B$2:$B$7721,D321,[1]ข้อมูลทั้งหมด!$BU$2:$BU$7721))=0,"-",SUM(SUMIF([1]ข้อมูลทั้งหมด!$B$2:$B$7721,D321,[1]ข้อมูลทั้งหมด!$BU$2:$BU$7721)))</f>
        <v>#VALUE!</v>
      </c>
      <c r="N321" s="8" t="e">
        <f>IF(SUM(SUMIF([1]ข้อมูลทั้งหมด!$B$2:$B$7721,D321,[1]ข้อมูลทั้งหมด!$AA$2:$AA$7721),SUMIF([1]ข้อมูลทั้งหมด!$B$2:$B$7721,D321,[1]ข้อมูลทั้งหมด!$AC$2:$AC$7721))=0,"-",SUM(SUMIF([1]ข้อมูลทั้งหมด!$B$2:$B$7721,D321,[1]ข้อมูลทั้งหมด!$AA$2:$AA$7721),SUMIF([1]ข้อมูลทั้งหมด!$B$2:$B$7721,D321,[1]ข้อมูลทั้งหมด!$AC$2:$AC$7721)))</f>
        <v>#VALUE!</v>
      </c>
      <c r="O321" s="13" t="e">
        <f>IF(SUM(SUMIF([1]ข้อมูลทั้งหมด!$B$2:$B$7721,D321,[1]ข้อมูลทั้งหมด!$AB$2:$AB$7721),SUMIF([1]ข้อมูลทั้งหมด!$B$2:$B$7721,D321,[1]ข้อมูลทั้งหมด!$AD$2:$AD$7721))=0,"-",SUM(SUMIF([1]ข้อมูลทั้งหมด!$B$2:$B$7721,D321,[1]ข้อมูลทั้งหมด!$AB$2:$AB$7721),SUMIF([1]ข้อมูลทั้งหมด!$B$2:$B$7721,D321,[1]ข้อมูลทั้งหมด!$AD$2:$AD$7721)))</f>
        <v>#VALUE!</v>
      </c>
      <c r="P321" s="8" t="e">
        <f>IF(SUM(SUMIF([1]ข้อมูลทั้งหมด!$B$2:$B$7721,D321,[1]ข้อมูลทั้งหมด!$AE$2:$AE$7721),SUMIF([1]ข้อมูลทั้งหมด!$B$2:$B$7721,D321,[1]ข้อมูลทั้งหมด!$AG$2:$AG$7721))=0,"-",SUM(SUMIF([1]ข้อมูลทั้งหมด!$B$2:$B$7721,D321,[1]ข้อมูลทั้งหมด!$AE$2:$AE$7721),SUMIF([1]ข้อมูลทั้งหมด!$B$2:$B$7721,D321,[1]ข้อมูลทั้งหมด!$AG$2:$AG$7721)))</f>
        <v>#VALUE!</v>
      </c>
      <c r="Q321" s="13" t="e">
        <f>IF(SUM(SUMIF([1]ข้อมูลทั้งหมด!$B$2:$B$7721,D321,[1]ข้อมูลทั้งหมด!$AF$2:$AF$7721),SUMIF([1]ข้อมูลทั้งหมด!$B$2:$B$7721,D321,[1]ข้อมูลทั้งหมด!$AH$2:$AH$7721))=0,"-",SUM(SUMIF([1]ข้อมูลทั้งหมด!$B$2:$B$7721,D321,[1]ข้อมูลทั้งหมด!$AF$2:$AF$7721),SUMIF([1]ข้อมูลทั้งหมด!$B$2:$B$7721,D321,[1]ข้อมูลทั้งหมด!$AH$2:$AH$7721)))</f>
        <v>#VALUE!</v>
      </c>
      <c r="R321" s="12" t="e">
        <f>IF(SUM(SUMIF([1]ข้อมูลทั้งหมด!$B$2:$B$7721,D321,[1]ข้อมูลทั้งหมด!$BU$2:$BU$7721),SUMIF([1]ข้อมูลทั้งหมด!$B$2:$B$7721,D321,[1]ข้อมูลทั้งหมด!$BV$2:$BV$7721))=0,"-",SUM(SUMIF([1]ข้อมูลทั้งหมด!$B$2:$B$7721,D321,[1]ข้อมูลทั้งหมด!$BU$2:$BU$7721),SUMIF([1]ข้อมูลทั้งหมด!$B$2:$B$7721,D321,[1]ข้อมูลทั้งหมด!$BV$2:$BV$7721)))</f>
        <v>#VALUE!</v>
      </c>
      <c r="S321" s="14" t="e">
        <f>IF(SUMIF([1]ข้อมูลทั้งหมด!$B$2:$B$7721,D321,[1]ข้อมูลทั้งหมด!$BX$2:$BX$7721)=0,"-",SUMIF([1]ข้อมูลทั้งหมด!$B$2:$B$7721,D321,[1]ข้อมูลทั้งหมด!$BX$2:$BX$7721))</f>
        <v>#VALUE!</v>
      </c>
      <c r="T321" s="8" t="e">
        <f>IF(SUMIF([1]ข้อมูลทั้งหมด!$B$2:$B$7721,D321,[1]ข้อมูลทั้งหมด!$CV$2:$CV$7721)=0,"-",SUMIF([1]ข้อมูลทั้งหมด!$B$2:$B$7721,D321,[1]ข้อมูลทั้งหมด!$CV$2:$CV$7721))</f>
        <v>#VALUE!</v>
      </c>
      <c r="U321" s="13" t="e">
        <f>IF(SUMIF([1]ข้อมูลทั้งหมด!$B$2:$B$7721,D321,[1]ข้อมูลทั้งหมด!$CW$2:$CW$7721)=0,"-",SUMIF([1]ข้อมูลทั้งหมด!$B$2:$B$7721,D321,[1]ข้อมูลทั้งหมด!$CW$2:$CW$7721))</f>
        <v>#VALUE!</v>
      </c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389"/>
      <c r="AM321" s="20"/>
      <c r="AN321" s="21"/>
      <c r="AO321" s="393"/>
      <c r="AP321" s="22"/>
      <c r="AQ321" s="22"/>
      <c r="AR321" s="22"/>
      <c r="AS321" s="394"/>
    </row>
    <row r="322" spans="1:45" s="60" customFormat="1" ht="21" hidden="1" x14ac:dyDescent="0.35">
      <c r="A322" s="524">
        <v>313</v>
      </c>
      <c r="B322" s="9">
        <v>305</v>
      </c>
      <c r="C322" s="10" t="s">
        <v>614</v>
      </c>
      <c r="D322" s="395" t="s">
        <v>614</v>
      </c>
      <c r="E322" s="8" t="e">
        <f>COUNTIFS([1]ข้อมูลทั้งหมด!$B$2:$B$7721,D322,[1]ข้อมูลทั้งหมด!$P$2:$P$7721,1)</f>
        <v>#VALUE!</v>
      </c>
      <c r="F322" s="8" t="e">
        <f>COUNTIFS([1]ข้อมูลทั้งหมด!$B$2:$B$7721,D322,[1]ข้อมูลทั้งหมด!$S$2:$S$7721,1)</f>
        <v>#VALUE!</v>
      </c>
      <c r="G322" s="8" t="e">
        <f>COUNTIFS([1]ข้อมูลทั้งหมด!$B$2:$B$7721,D322,[1]ข้อมูลทั้งหมด!$V$2:$V$7721,1)</f>
        <v>#VALUE!</v>
      </c>
      <c r="H322" s="11" t="e">
        <f t="shared" si="5"/>
        <v>#VALUE!</v>
      </c>
      <c r="I322" s="8" t="e">
        <f>SUMIFS([1]ข้อมูลทั้งหมด!$O$2:$O$7721,[1]ข้อมูลทั้งหมด!$B$2:$B$7721,D322)</f>
        <v>#VALUE!</v>
      </c>
      <c r="J322" s="8" t="e">
        <f>SUMIF([1]ข้อมูลทั้งหมด!$B$2:$B$7721,D322,[1]ข้อมูลทั้งหมด!$AN$2:$AN$7721)+(((((SUMIF([1]ข้อมูลทั้งหมด!$B$2:$B$7721,D322,[1]ข้อมูลทั้งหมด!$AO$2:$AO$7721)+((SUMIF([1]ข้อมูลทั้งหมด!$B$2:$B$7721,D322,[1]ข้อมูลทั้งหมด!$AP$2:$AP$7721)-MOD(SUMIF([1]ข้อมูลทั้งหมด!$B$2:$B$7721,D322,[1]ข้อมูลทั้งหมด!$AP$2:$AP$7721),100))/100)-K322)/4))))</f>
        <v>#VALUE!</v>
      </c>
      <c r="K322" s="8" t="e">
        <f>MOD(SUMIF([1]ข้อมูลทั้งหมด!$B$2:$B$7721,D322,[1]ข้อมูลทั้งหมด!$AO$2:$AO$7721)+((SUMIF([1]ข้อมูลทั้งหมด!$B$2:$B$7721,D322,[1]ข้อมูลทั้งหมด!$AP$2:$AP$7721)-MOD(SUMIF([1]ข้อมูลทั้งหมด!$B$2:$B$7721,D322,[1]ข้อมูลทั้งหมด!$AP$2:$AP$7721),100))/100),4)</f>
        <v>#VALUE!</v>
      </c>
      <c r="L322" s="8" t="e">
        <f>MOD(SUMIF([1]ข้อมูลทั้งหมด!$B$2:$B$7721,D322,[1]ข้อมูลทั้งหมด!$AP$2:$AP$7721),100)</f>
        <v>#VALUE!</v>
      </c>
      <c r="M322" s="12" t="e">
        <f>IF(SUM(SUMIF([1]ข้อมูลทั้งหมด!$B$2:$B$7721,D322,[1]ข้อมูลทั้งหมด!$BU$2:$BU$7721))=0,"-",SUM(SUMIF([1]ข้อมูลทั้งหมด!$B$2:$B$7721,D322,[1]ข้อมูลทั้งหมด!$BU$2:$BU$7721)))</f>
        <v>#VALUE!</v>
      </c>
      <c r="N322" s="8" t="e">
        <f>IF(SUM(SUMIF([1]ข้อมูลทั้งหมด!$B$2:$B$7721,D322,[1]ข้อมูลทั้งหมด!$AA$2:$AA$7721),SUMIF([1]ข้อมูลทั้งหมด!$B$2:$B$7721,D322,[1]ข้อมูลทั้งหมด!$AC$2:$AC$7721))=0,"-",SUM(SUMIF([1]ข้อมูลทั้งหมด!$B$2:$B$7721,D322,[1]ข้อมูลทั้งหมด!$AA$2:$AA$7721),SUMIF([1]ข้อมูลทั้งหมด!$B$2:$B$7721,D322,[1]ข้อมูลทั้งหมด!$AC$2:$AC$7721)))</f>
        <v>#VALUE!</v>
      </c>
      <c r="O322" s="13" t="e">
        <f>IF(SUM(SUMIF([1]ข้อมูลทั้งหมด!$B$2:$B$7721,D322,[1]ข้อมูลทั้งหมด!$AB$2:$AB$7721),SUMIF([1]ข้อมูลทั้งหมด!$B$2:$B$7721,D322,[1]ข้อมูลทั้งหมด!$AD$2:$AD$7721))=0,"-",SUM(SUMIF([1]ข้อมูลทั้งหมด!$B$2:$B$7721,D322,[1]ข้อมูลทั้งหมด!$AB$2:$AB$7721),SUMIF([1]ข้อมูลทั้งหมด!$B$2:$B$7721,D322,[1]ข้อมูลทั้งหมด!$AD$2:$AD$7721)))</f>
        <v>#VALUE!</v>
      </c>
      <c r="P322" s="8" t="e">
        <f>IF(SUM(SUMIF([1]ข้อมูลทั้งหมด!$B$2:$B$7721,D322,[1]ข้อมูลทั้งหมด!$AE$2:$AE$7721),SUMIF([1]ข้อมูลทั้งหมด!$B$2:$B$7721,D322,[1]ข้อมูลทั้งหมด!$AG$2:$AG$7721))=0,"-",SUM(SUMIF([1]ข้อมูลทั้งหมด!$B$2:$B$7721,D322,[1]ข้อมูลทั้งหมด!$AE$2:$AE$7721),SUMIF([1]ข้อมูลทั้งหมด!$B$2:$B$7721,D322,[1]ข้อมูลทั้งหมด!$AG$2:$AG$7721)))</f>
        <v>#VALUE!</v>
      </c>
      <c r="Q322" s="13" t="e">
        <f>IF(SUM(SUMIF([1]ข้อมูลทั้งหมด!$B$2:$B$7721,D322,[1]ข้อมูลทั้งหมด!$AF$2:$AF$7721),SUMIF([1]ข้อมูลทั้งหมด!$B$2:$B$7721,D322,[1]ข้อมูลทั้งหมด!$AH$2:$AH$7721))=0,"-",SUM(SUMIF([1]ข้อมูลทั้งหมด!$B$2:$B$7721,D322,[1]ข้อมูลทั้งหมด!$AF$2:$AF$7721),SUMIF([1]ข้อมูลทั้งหมด!$B$2:$B$7721,D322,[1]ข้อมูลทั้งหมด!$AH$2:$AH$7721)))</f>
        <v>#VALUE!</v>
      </c>
      <c r="R322" s="12" t="e">
        <f>IF(SUM(SUMIF([1]ข้อมูลทั้งหมด!$B$2:$B$7721,D322,[1]ข้อมูลทั้งหมด!$BU$2:$BU$7721),SUMIF([1]ข้อมูลทั้งหมด!$B$2:$B$7721,D322,[1]ข้อมูลทั้งหมด!$BV$2:$BV$7721))=0,"-",SUM(SUMIF([1]ข้อมูลทั้งหมด!$B$2:$B$7721,D322,[1]ข้อมูลทั้งหมด!$BU$2:$BU$7721),SUMIF([1]ข้อมูลทั้งหมด!$B$2:$B$7721,D322,[1]ข้อมูลทั้งหมด!$BV$2:$BV$7721)))</f>
        <v>#VALUE!</v>
      </c>
      <c r="S322" s="14" t="e">
        <f>IF(SUMIF([1]ข้อมูลทั้งหมด!$B$2:$B$7721,D322,[1]ข้อมูลทั้งหมด!$BX$2:$BX$7721)=0,"-",SUMIF([1]ข้อมูลทั้งหมด!$B$2:$B$7721,D322,[1]ข้อมูลทั้งหมด!$BX$2:$BX$7721))</f>
        <v>#VALUE!</v>
      </c>
      <c r="T322" s="8" t="e">
        <f>IF(SUMIF([1]ข้อมูลทั้งหมด!$B$2:$B$7721,D322,[1]ข้อมูลทั้งหมด!$CV$2:$CV$7721)=0,"-",SUMIF([1]ข้อมูลทั้งหมด!$B$2:$B$7721,D322,[1]ข้อมูลทั้งหมด!$CV$2:$CV$7721))</f>
        <v>#VALUE!</v>
      </c>
      <c r="U322" s="13" t="e">
        <f>IF(SUMIF([1]ข้อมูลทั้งหมด!$B$2:$B$7721,D322,[1]ข้อมูลทั้งหมด!$CW$2:$CW$7721)=0,"-",SUMIF([1]ข้อมูลทั้งหมด!$B$2:$B$7721,D322,[1]ข้อมูลทั้งหมด!$CW$2:$CW$7721))</f>
        <v>#VALUE!</v>
      </c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389"/>
      <c r="AM322" s="20"/>
      <c r="AN322" s="21"/>
      <c r="AO322" s="393"/>
      <c r="AP322" s="22"/>
      <c r="AQ322" s="22"/>
      <c r="AR322" s="22"/>
      <c r="AS322" s="394"/>
    </row>
    <row r="323" spans="1:45" s="60" customFormat="1" ht="21" hidden="1" x14ac:dyDescent="0.35">
      <c r="A323" s="524">
        <v>314</v>
      </c>
      <c r="B323" s="9">
        <v>306</v>
      </c>
      <c r="C323" s="10" t="s">
        <v>615</v>
      </c>
      <c r="D323" s="395" t="s">
        <v>615</v>
      </c>
      <c r="E323" s="8" t="e">
        <f>COUNTIFS([1]ข้อมูลทั้งหมด!$B$2:$B$7721,D323,[1]ข้อมูลทั้งหมด!$P$2:$P$7721,1)</f>
        <v>#VALUE!</v>
      </c>
      <c r="F323" s="8" t="e">
        <f>COUNTIFS([1]ข้อมูลทั้งหมด!$B$2:$B$7721,D323,[1]ข้อมูลทั้งหมด!$S$2:$S$7721,1)</f>
        <v>#VALUE!</v>
      </c>
      <c r="G323" s="8" t="e">
        <f>COUNTIFS([1]ข้อมูลทั้งหมด!$B$2:$B$7721,D323,[1]ข้อมูลทั้งหมด!$V$2:$V$7721,1)</f>
        <v>#VALUE!</v>
      </c>
      <c r="H323" s="11" t="e">
        <f t="shared" si="5"/>
        <v>#VALUE!</v>
      </c>
      <c r="I323" s="8" t="e">
        <f>SUMIFS([1]ข้อมูลทั้งหมด!$O$2:$O$7721,[1]ข้อมูลทั้งหมด!$B$2:$B$7721,D323)</f>
        <v>#VALUE!</v>
      </c>
      <c r="J323" s="8" t="e">
        <f>SUMIF([1]ข้อมูลทั้งหมด!$B$2:$B$7721,D323,[1]ข้อมูลทั้งหมด!$AN$2:$AN$7721)+(((((SUMIF([1]ข้อมูลทั้งหมด!$B$2:$B$7721,D323,[1]ข้อมูลทั้งหมด!$AO$2:$AO$7721)+((SUMIF([1]ข้อมูลทั้งหมด!$B$2:$B$7721,D323,[1]ข้อมูลทั้งหมด!$AP$2:$AP$7721)-MOD(SUMIF([1]ข้อมูลทั้งหมด!$B$2:$B$7721,D323,[1]ข้อมูลทั้งหมด!$AP$2:$AP$7721),100))/100)-K323)/4))))</f>
        <v>#VALUE!</v>
      </c>
      <c r="K323" s="8" t="e">
        <f>MOD(SUMIF([1]ข้อมูลทั้งหมด!$B$2:$B$7721,D323,[1]ข้อมูลทั้งหมด!$AO$2:$AO$7721)+((SUMIF([1]ข้อมูลทั้งหมด!$B$2:$B$7721,D323,[1]ข้อมูลทั้งหมด!$AP$2:$AP$7721)-MOD(SUMIF([1]ข้อมูลทั้งหมด!$B$2:$B$7721,D323,[1]ข้อมูลทั้งหมด!$AP$2:$AP$7721),100))/100),4)</f>
        <v>#VALUE!</v>
      </c>
      <c r="L323" s="8" t="e">
        <f>MOD(SUMIF([1]ข้อมูลทั้งหมด!$B$2:$B$7721,D323,[1]ข้อมูลทั้งหมด!$AP$2:$AP$7721),100)</f>
        <v>#VALUE!</v>
      </c>
      <c r="M323" s="12" t="e">
        <f>IF(SUM(SUMIF([1]ข้อมูลทั้งหมด!$B$2:$B$7721,D323,[1]ข้อมูลทั้งหมด!$BU$2:$BU$7721))=0,"-",SUM(SUMIF([1]ข้อมูลทั้งหมด!$B$2:$B$7721,D323,[1]ข้อมูลทั้งหมด!$BU$2:$BU$7721)))</f>
        <v>#VALUE!</v>
      </c>
      <c r="N323" s="8" t="e">
        <f>IF(SUM(SUMIF([1]ข้อมูลทั้งหมด!$B$2:$B$7721,D323,[1]ข้อมูลทั้งหมด!$AA$2:$AA$7721),SUMIF([1]ข้อมูลทั้งหมด!$B$2:$B$7721,D323,[1]ข้อมูลทั้งหมด!$AC$2:$AC$7721))=0,"-",SUM(SUMIF([1]ข้อมูลทั้งหมด!$B$2:$B$7721,D323,[1]ข้อมูลทั้งหมด!$AA$2:$AA$7721),SUMIF([1]ข้อมูลทั้งหมด!$B$2:$B$7721,D323,[1]ข้อมูลทั้งหมด!$AC$2:$AC$7721)))</f>
        <v>#VALUE!</v>
      </c>
      <c r="O323" s="13" t="e">
        <f>IF(SUM(SUMIF([1]ข้อมูลทั้งหมด!$B$2:$B$7721,D323,[1]ข้อมูลทั้งหมด!$AB$2:$AB$7721),SUMIF([1]ข้อมูลทั้งหมด!$B$2:$B$7721,D323,[1]ข้อมูลทั้งหมด!$AD$2:$AD$7721))=0,"-",SUM(SUMIF([1]ข้อมูลทั้งหมด!$B$2:$B$7721,D323,[1]ข้อมูลทั้งหมด!$AB$2:$AB$7721),SUMIF([1]ข้อมูลทั้งหมด!$B$2:$B$7721,D323,[1]ข้อมูลทั้งหมด!$AD$2:$AD$7721)))</f>
        <v>#VALUE!</v>
      </c>
      <c r="P323" s="8" t="e">
        <f>IF(SUM(SUMIF([1]ข้อมูลทั้งหมด!$B$2:$B$7721,D323,[1]ข้อมูลทั้งหมด!$AE$2:$AE$7721),SUMIF([1]ข้อมูลทั้งหมด!$B$2:$B$7721,D323,[1]ข้อมูลทั้งหมด!$AG$2:$AG$7721))=0,"-",SUM(SUMIF([1]ข้อมูลทั้งหมด!$B$2:$B$7721,D323,[1]ข้อมูลทั้งหมด!$AE$2:$AE$7721),SUMIF([1]ข้อมูลทั้งหมด!$B$2:$B$7721,D323,[1]ข้อมูลทั้งหมด!$AG$2:$AG$7721)))</f>
        <v>#VALUE!</v>
      </c>
      <c r="Q323" s="13" t="e">
        <f>IF(SUM(SUMIF([1]ข้อมูลทั้งหมด!$B$2:$B$7721,D323,[1]ข้อมูลทั้งหมด!$AF$2:$AF$7721),SUMIF([1]ข้อมูลทั้งหมด!$B$2:$B$7721,D323,[1]ข้อมูลทั้งหมด!$AH$2:$AH$7721))=0,"-",SUM(SUMIF([1]ข้อมูลทั้งหมด!$B$2:$B$7721,D323,[1]ข้อมูลทั้งหมด!$AF$2:$AF$7721),SUMIF([1]ข้อมูลทั้งหมด!$B$2:$B$7721,D323,[1]ข้อมูลทั้งหมด!$AH$2:$AH$7721)))</f>
        <v>#VALUE!</v>
      </c>
      <c r="R323" s="12" t="e">
        <f>IF(SUM(SUMIF([1]ข้อมูลทั้งหมด!$B$2:$B$7721,D323,[1]ข้อมูลทั้งหมด!$BU$2:$BU$7721),SUMIF([1]ข้อมูลทั้งหมด!$B$2:$B$7721,D323,[1]ข้อมูลทั้งหมด!$BV$2:$BV$7721))=0,"-",SUM(SUMIF([1]ข้อมูลทั้งหมด!$B$2:$B$7721,D323,[1]ข้อมูลทั้งหมด!$BU$2:$BU$7721),SUMIF([1]ข้อมูลทั้งหมด!$B$2:$B$7721,D323,[1]ข้อมูลทั้งหมด!$BV$2:$BV$7721)))</f>
        <v>#VALUE!</v>
      </c>
      <c r="S323" s="14" t="e">
        <f>IF(SUMIF([1]ข้อมูลทั้งหมด!$B$2:$B$7721,D323,[1]ข้อมูลทั้งหมด!$BX$2:$BX$7721)=0,"-",SUMIF([1]ข้อมูลทั้งหมด!$B$2:$B$7721,D323,[1]ข้อมูลทั้งหมด!$BX$2:$BX$7721))</f>
        <v>#VALUE!</v>
      </c>
      <c r="T323" s="8" t="e">
        <f>IF(SUMIF([1]ข้อมูลทั้งหมด!$B$2:$B$7721,D323,[1]ข้อมูลทั้งหมด!$CV$2:$CV$7721)=0,"-",SUMIF([1]ข้อมูลทั้งหมด!$B$2:$B$7721,D323,[1]ข้อมูลทั้งหมด!$CV$2:$CV$7721))</f>
        <v>#VALUE!</v>
      </c>
      <c r="U323" s="13" t="e">
        <f>IF(SUMIF([1]ข้อมูลทั้งหมด!$B$2:$B$7721,D323,[1]ข้อมูลทั้งหมด!$CW$2:$CW$7721)=0,"-",SUMIF([1]ข้อมูลทั้งหมด!$B$2:$B$7721,D323,[1]ข้อมูลทั้งหมด!$CW$2:$CW$7721))</f>
        <v>#VALUE!</v>
      </c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389"/>
      <c r="AM323" s="20"/>
      <c r="AN323" s="21"/>
      <c r="AO323" s="393"/>
      <c r="AP323" s="22"/>
      <c r="AQ323" s="22"/>
      <c r="AR323" s="22"/>
      <c r="AS323" s="394"/>
    </row>
    <row r="324" spans="1:45" s="60" customFormat="1" ht="21" hidden="1" x14ac:dyDescent="0.35">
      <c r="A324" s="524">
        <v>315</v>
      </c>
      <c r="B324" s="9">
        <v>307</v>
      </c>
      <c r="C324" s="10" t="s">
        <v>616</v>
      </c>
      <c r="D324" s="395" t="s">
        <v>616</v>
      </c>
      <c r="E324" s="8" t="e">
        <f>COUNTIFS([1]ข้อมูลทั้งหมด!$B$2:$B$7721,D324,[1]ข้อมูลทั้งหมด!$P$2:$P$7721,1)</f>
        <v>#VALUE!</v>
      </c>
      <c r="F324" s="8" t="e">
        <f>COUNTIFS([1]ข้อมูลทั้งหมด!$B$2:$B$7721,D324,[1]ข้อมูลทั้งหมด!$S$2:$S$7721,1)</f>
        <v>#VALUE!</v>
      </c>
      <c r="G324" s="8" t="e">
        <f>COUNTIFS([1]ข้อมูลทั้งหมด!$B$2:$B$7721,D324,[1]ข้อมูลทั้งหมด!$V$2:$V$7721,1)</f>
        <v>#VALUE!</v>
      </c>
      <c r="H324" s="11" t="e">
        <f t="shared" si="5"/>
        <v>#VALUE!</v>
      </c>
      <c r="I324" s="8" t="e">
        <f>SUMIFS([1]ข้อมูลทั้งหมด!$O$2:$O$7721,[1]ข้อมูลทั้งหมด!$B$2:$B$7721,D324)</f>
        <v>#VALUE!</v>
      </c>
      <c r="J324" s="8" t="e">
        <f>SUMIF([1]ข้อมูลทั้งหมด!$B$2:$B$7721,D324,[1]ข้อมูลทั้งหมด!$AN$2:$AN$7721)+(((((SUMIF([1]ข้อมูลทั้งหมด!$B$2:$B$7721,D324,[1]ข้อมูลทั้งหมด!$AO$2:$AO$7721)+((SUMIF([1]ข้อมูลทั้งหมด!$B$2:$B$7721,D324,[1]ข้อมูลทั้งหมด!$AP$2:$AP$7721)-MOD(SUMIF([1]ข้อมูลทั้งหมด!$B$2:$B$7721,D324,[1]ข้อมูลทั้งหมด!$AP$2:$AP$7721),100))/100)-K324)/4))))</f>
        <v>#VALUE!</v>
      </c>
      <c r="K324" s="8" t="e">
        <f>MOD(SUMIF([1]ข้อมูลทั้งหมด!$B$2:$B$7721,D324,[1]ข้อมูลทั้งหมด!$AO$2:$AO$7721)+((SUMIF([1]ข้อมูลทั้งหมด!$B$2:$B$7721,D324,[1]ข้อมูลทั้งหมด!$AP$2:$AP$7721)-MOD(SUMIF([1]ข้อมูลทั้งหมด!$B$2:$B$7721,D324,[1]ข้อมูลทั้งหมด!$AP$2:$AP$7721),100))/100),4)</f>
        <v>#VALUE!</v>
      </c>
      <c r="L324" s="8" t="e">
        <f>MOD(SUMIF([1]ข้อมูลทั้งหมด!$B$2:$B$7721,D324,[1]ข้อมูลทั้งหมด!$AP$2:$AP$7721),100)</f>
        <v>#VALUE!</v>
      </c>
      <c r="M324" s="12" t="e">
        <f>IF(SUM(SUMIF([1]ข้อมูลทั้งหมด!$B$2:$B$7721,D324,[1]ข้อมูลทั้งหมด!$BU$2:$BU$7721))=0,"-",SUM(SUMIF([1]ข้อมูลทั้งหมด!$B$2:$B$7721,D324,[1]ข้อมูลทั้งหมด!$BU$2:$BU$7721)))</f>
        <v>#VALUE!</v>
      </c>
      <c r="N324" s="8" t="e">
        <f>IF(SUM(SUMIF([1]ข้อมูลทั้งหมด!$B$2:$B$7721,D324,[1]ข้อมูลทั้งหมด!$AA$2:$AA$7721),SUMIF([1]ข้อมูลทั้งหมด!$B$2:$B$7721,D324,[1]ข้อมูลทั้งหมด!$AC$2:$AC$7721))=0,"-",SUM(SUMIF([1]ข้อมูลทั้งหมด!$B$2:$B$7721,D324,[1]ข้อมูลทั้งหมด!$AA$2:$AA$7721),SUMIF([1]ข้อมูลทั้งหมด!$B$2:$B$7721,D324,[1]ข้อมูลทั้งหมด!$AC$2:$AC$7721)))</f>
        <v>#VALUE!</v>
      </c>
      <c r="O324" s="13" t="e">
        <f>IF(SUM(SUMIF([1]ข้อมูลทั้งหมด!$B$2:$B$7721,D324,[1]ข้อมูลทั้งหมด!$AB$2:$AB$7721),SUMIF([1]ข้อมูลทั้งหมด!$B$2:$B$7721,D324,[1]ข้อมูลทั้งหมด!$AD$2:$AD$7721))=0,"-",SUM(SUMIF([1]ข้อมูลทั้งหมด!$B$2:$B$7721,D324,[1]ข้อมูลทั้งหมด!$AB$2:$AB$7721),SUMIF([1]ข้อมูลทั้งหมด!$B$2:$B$7721,D324,[1]ข้อมูลทั้งหมด!$AD$2:$AD$7721)))</f>
        <v>#VALUE!</v>
      </c>
      <c r="P324" s="8" t="e">
        <f>IF(SUM(SUMIF([1]ข้อมูลทั้งหมด!$B$2:$B$7721,D324,[1]ข้อมูลทั้งหมด!$AE$2:$AE$7721),SUMIF([1]ข้อมูลทั้งหมด!$B$2:$B$7721,D324,[1]ข้อมูลทั้งหมด!$AG$2:$AG$7721))=0,"-",SUM(SUMIF([1]ข้อมูลทั้งหมด!$B$2:$B$7721,D324,[1]ข้อมูลทั้งหมด!$AE$2:$AE$7721),SUMIF([1]ข้อมูลทั้งหมด!$B$2:$B$7721,D324,[1]ข้อมูลทั้งหมด!$AG$2:$AG$7721)))</f>
        <v>#VALUE!</v>
      </c>
      <c r="Q324" s="13" t="e">
        <f>IF(SUM(SUMIF([1]ข้อมูลทั้งหมด!$B$2:$B$7721,D324,[1]ข้อมูลทั้งหมด!$AF$2:$AF$7721),SUMIF([1]ข้อมูลทั้งหมด!$B$2:$B$7721,D324,[1]ข้อมูลทั้งหมด!$AH$2:$AH$7721))=0,"-",SUM(SUMIF([1]ข้อมูลทั้งหมด!$B$2:$B$7721,D324,[1]ข้อมูลทั้งหมด!$AF$2:$AF$7721),SUMIF([1]ข้อมูลทั้งหมด!$B$2:$B$7721,D324,[1]ข้อมูลทั้งหมด!$AH$2:$AH$7721)))</f>
        <v>#VALUE!</v>
      </c>
      <c r="R324" s="12" t="e">
        <f>IF(SUM(SUMIF([1]ข้อมูลทั้งหมด!$B$2:$B$7721,D324,[1]ข้อมูลทั้งหมด!$BU$2:$BU$7721),SUMIF([1]ข้อมูลทั้งหมด!$B$2:$B$7721,D324,[1]ข้อมูลทั้งหมด!$BV$2:$BV$7721))=0,"-",SUM(SUMIF([1]ข้อมูลทั้งหมด!$B$2:$B$7721,D324,[1]ข้อมูลทั้งหมด!$BU$2:$BU$7721),SUMIF([1]ข้อมูลทั้งหมด!$B$2:$B$7721,D324,[1]ข้อมูลทั้งหมด!$BV$2:$BV$7721)))</f>
        <v>#VALUE!</v>
      </c>
      <c r="S324" s="14" t="e">
        <f>IF(SUMIF([1]ข้อมูลทั้งหมด!$B$2:$B$7721,D324,[1]ข้อมูลทั้งหมด!$BX$2:$BX$7721)=0,"-",SUMIF([1]ข้อมูลทั้งหมด!$B$2:$B$7721,D324,[1]ข้อมูลทั้งหมด!$BX$2:$BX$7721))</f>
        <v>#VALUE!</v>
      </c>
      <c r="T324" s="8" t="e">
        <f>IF(SUMIF([1]ข้อมูลทั้งหมด!$B$2:$B$7721,D324,[1]ข้อมูลทั้งหมด!$CV$2:$CV$7721)=0,"-",SUMIF([1]ข้อมูลทั้งหมด!$B$2:$B$7721,D324,[1]ข้อมูลทั้งหมด!$CV$2:$CV$7721))</f>
        <v>#VALUE!</v>
      </c>
      <c r="U324" s="13" t="e">
        <f>IF(SUMIF([1]ข้อมูลทั้งหมด!$B$2:$B$7721,D324,[1]ข้อมูลทั้งหมด!$CW$2:$CW$7721)=0,"-",SUMIF([1]ข้อมูลทั้งหมด!$B$2:$B$7721,D324,[1]ข้อมูลทั้งหมด!$CW$2:$CW$7721))</f>
        <v>#VALUE!</v>
      </c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389"/>
      <c r="AM324" s="20"/>
      <c r="AN324" s="21"/>
      <c r="AO324" s="393"/>
      <c r="AP324" s="22"/>
      <c r="AQ324" s="22"/>
      <c r="AR324" s="22"/>
      <c r="AS324" s="394"/>
    </row>
    <row r="325" spans="1:45" s="60" customFormat="1" ht="21" hidden="1" x14ac:dyDescent="0.35">
      <c r="A325" s="524">
        <v>316</v>
      </c>
      <c r="B325" s="9">
        <v>308</v>
      </c>
      <c r="C325" s="10" t="s">
        <v>617</v>
      </c>
      <c r="D325" s="395" t="s">
        <v>617</v>
      </c>
      <c r="E325" s="8" t="e">
        <f>COUNTIFS([1]ข้อมูลทั้งหมด!$B$2:$B$7721,D325,[1]ข้อมูลทั้งหมด!$P$2:$P$7721,1)</f>
        <v>#VALUE!</v>
      </c>
      <c r="F325" s="8" t="e">
        <f>COUNTIFS([1]ข้อมูลทั้งหมด!$B$2:$B$7721,D325,[1]ข้อมูลทั้งหมด!$S$2:$S$7721,1)</f>
        <v>#VALUE!</v>
      </c>
      <c r="G325" s="8" t="e">
        <f>COUNTIFS([1]ข้อมูลทั้งหมด!$B$2:$B$7721,D325,[1]ข้อมูลทั้งหมด!$V$2:$V$7721,1)</f>
        <v>#VALUE!</v>
      </c>
      <c r="H325" s="11" t="e">
        <f t="shared" si="5"/>
        <v>#VALUE!</v>
      </c>
      <c r="I325" s="8" t="e">
        <f>SUMIFS([1]ข้อมูลทั้งหมด!$O$2:$O$7721,[1]ข้อมูลทั้งหมด!$B$2:$B$7721,D325)</f>
        <v>#VALUE!</v>
      </c>
      <c r="J325" s="8" t="e">
        <f>SUMIF([1]ข้อมูลทั้งหมด!$B$2:$B$7721,D325,[1]ข้อมูลทั้งหมด!$AN$2:$AN$7721)+(((((SUMIF([1]ข้อมูลทั้งหมด!$B$2:$B$7721,D325,[1]ข้อมูลทั้งหมด!$AO$2:$AO$7721)+((SUMIF([1]ข้อมูลทั้งหมด!$B$2:$B$7721,D325,[1]ข้อมูลทั้งหมด!$AP$2:$AP$7721)-MOD(SUMIF([1]ข้อมูลทั้งหมด!$B$2:$B$7721,D325,[1]ข้อมูลทั้งหมด!$AP$2:$AP$7721),100))/100)-K325)/4))))</f>
        <v>#VALUE!</v>
      </c>
      <c r="K325" s="8" t="e">
        <f>MOD(SUMIF([1]ข้อมูลทั้งหมด!$B$2:$B$7721,D325,[1]ข้อมูลทั้งหมด!$AO$2:$AO$7721)+((SUMIF([1]ข้อมูลทั้งหมด!$B$2:$B$7721,D325,[1]ข้อมูลทั้งหมด!$AP$2:$AP$7721)-MOD(SUMIF([1]ข้อมูลทั้งหมด!$B$2:$B$7721,D325,[1]ข้อมูลทั้งหมด!$AP$2:$AP$7721),100))/100),4)</f>
        <v>#VALUE!</v>
      </c>
      <c r="L325" s="8" t="e">
        <f>MOD(SUMIF([1]ข้อมูลทั้งหมด!$B$2:$B$7721,D325,[1]ข้อมูลทั้งหมด!$AP$2:$AP$7721),100)</f>
        <v>#VALUE!</v>
      </c>
      <c r="M325" s="12" t="e">
        <f>IF(SUM(SUMIF([1]ข้อมูลทั้งหมด!$B$2:$B$7721,D325,[1]ข้อมูลทั้งหมด!$BU$2:$BU$7721))=0,"-",SUM(SUMIF([1]ข้อมูลทั้งหมด!$B$2:$B$7721,D325,[1]ข้อมูลทั้งหมด!$BU$2:$BU$7721)))</f>
        <v>#VALUE!</v>
      </c>
      <c r="N325" s="8" t="e">
        <f>IF(SUM(SUMIF([1]ข้อมูลทั้งหมด!$B$2:$B$7721,D325,[1]ข้อมูลทั้งหมด!$AA$2:$AA$7721),SUMIF([1]ข้อมูลทั้งหมด!$B$2:$B$7721,D325,[1]ข้อมูลทั้งหมด!$AC$2:$AC$7721))=0,"-",SUM(SUMIF([1]ข้อมูลทั้งหมด!$B$2:$B$7721,D325,[1]ข้อมูลทั้งหมด!$AA$2:$AA$7721),SUMIF([1]ข้อมูลทั้งหมด!$B$2:$B$7721,D325,[1]ข้อมูลทั้งหมด!$AC$2:$AC$7721)))</f>
        <v>#VALUE!</v>
      </c>
      <c r="O325" s="13" t="e">
        <f>IF(SUM(SUMIF([1]ข้อมูลทั้งหมด!$B$2:$B$7721,D325,[1]ข้อมูลทั้งหมด!$AB$2:$AB$7721),SUMIF([1]ข้อมูลทั้งหมด!$B$2:$B$7721,D325,[1]ข้อมูลทั้งหมด!$AD$2:$AD$7721))=0,"-",SUM(SUMIF([1]ข้อมูลทั้งหมด!$B$2:$B$7721,D325,[1]ข้อมูลทั้งหมด!$AB$2:$AB$7721),SUMIF([1]ข้อมูลทั้งหมด!$B$2:$B$7721,D325,[1]ข้อมูลทั้งหมด!$AD$2:$AD$7721)))</f>
        <v>#VALUE!</v>
      </c>
      <c r="P325" s="8" t="e">
        <f>IF(SUM(SUMIF([1]ข้อมูลทั้งหมด!$B$2:$B$7721,D325,[1]ข้อมูลทั้งหมด!$AE$2:$AE$7721),SUMIF([1]ข้อมูลทั้งหมด!$B$2:$B$7721,D325,[1]ข้อมูลทั้งหมด!$AG$2:$AG$7721))=0,"-",SUM(SUMIF([1]ข้อมูลทั้งหมด!$B$2:$B$7721,D325,[1]ข้อมูลทั้งหมด!$AE$2:$AE$7721),SUMIF([1]ข้อมูลทั้งหมด!$B$2:$B$7721,D325,[1]ข้อมูลทั้งหมด!$AG$2:$AG$7721)))</f>
        <v>#VALUE!</v>
      </c>
      <c r="Q325" s="13" t="e">
        <f>IF(SUM(SUMIF([1]ข้อมูลทั้งหมด!$B$2:$B$7721,D325,[1]ข้อมูลทั้งหมด!$AF$2:$AF$7721),SUMIF([1]ข้อมูลทั้งหมด!$B$2:$B$7721,D325,[1]ข้อมูลทั้งหมด!$AH$2:$AH$7721))=0,"-",SUM(SUMIF([1]ข้อมูลทั้งหมด!$B$2:$B$7721,D325,[1]ข้อมูลทั้งหมด!$AF$2:$AF$7721),SUMIF([1]ข้อมูลทั้งหมด!$B$2:$B$7721,D325,[1]ข้อมูลทั้งหมด!$AH$2:$AH$7721)))</f>
        <v>#VALUE!</v>
      </c>
      <c r="R325" s="12" t="e">
        <f>IF(SUM(SUMIF([1]ข้อมูลทั้งหมด!$B$2:$B$7721,D325,[1]ข้อมูลทั้งหมด!$BU$2:$BU$7721),SUMIF([1]ข้อมูลทั้งหมด!$B$2:$B$7721,D325,[1]ข้อมูลทั้งหมด!$BV$2:$BV$7721))=0,"-",SUM(SUMIF([1]ข้อมูลทั้งหมด!$B$2:$B$7721,D325,[1]ข้อมูลทั้งหมด!$BU$2:$BU$7721),SUMIF([1]ข้อมูลทั้งหมด!$B$2:$B$7721,D325,[1]ข้อมูลทั้งหมด!$BV$2:$BV$7721)))</f>
        <v>#VALUE!</v>
      </c>
      <c r="S325" s="14" t="e">
        <f>IF(SUMIF([1]ข้อมูลทั้งหมด!$B$2:$B$7721,D325,[1]ข้อมูลทั้งหมด!$BX$2:$BX$7721)=0,"-",SUMIF([1]ข้อมูลทั้งหมด!$B$2:$B$7721,D325,[1]ข้อมูลทั้งหมด!$BX$2:$BX$7721))</f>
        <v>#VALUE!</v>
      </c>
      <c r="T325" s="8" t="e">
        <f>IF(SUMIF([1]ข้อมูลทั้งหมด!$B$2:$B$7721,D325,[1]ข้อมูลทั้งหมด!$CV$2:$CV$7721)=0,"-",SUMIF([1]ข้อมูลทั้งหมด!$B$2:$B$7721,D325,[1]ข้อมูลทั้งหมด!$CV$2:$CV$7721))</f>
        <v>#VALUE!</v>
      </c>
      <c r="U325" s="13" t="e">
        <f>IF(SUMIF([1]ข้อมูลทั้งหมด!$B$2:$B$7721,D325,[1]ข้อมูลทั้งหมด!$CW$2:$CW$7721)=0,"-",SUMIF([1]ข้อมูลทั้งหมด!$B$2:$B$7721,D325,[1]ข้อมูลทั้งหมด!$CW$2:$CW$7721))</f>
        <v>#VALUE!</v>
      </c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389"/>
      <c r="AM325" s="20"/>
      <c r="AN325" s="21"/>
      <c r="AO325" s="393"/>
      <c r="AP325" s="22"/>
      <c r="AQ325" s="22"/>
      <c r="AR325" s="22"/>
      <c r="AS325" s="394"/>
    </row>
    <row r="326" spans="1:45" s="60" customFormat="1" ht="21" hidden="1" x14ac:dyDescent="0.35">
      <c r="A326" s="524">
        <v>317</v>
      </c>
      <c r="B326" s="9">
        <v>309</v>
      </c>
      <c r="C326" s="10" t="s">
        <v>618</v>
      </c>
      <c r="D326" s="395" t="s">
        <v>618</v>
      </c>
      <c r="E326" s="8" t="e">
        <f>COUNTIFS([1]ข้อมูลทั้งหมด!$B$2:$B$7721,D326,[1]ข้อมูลทั้งหมด!$P$2:$P$7721,1)</f>
        <v>#VALUE!</v>
      </c>
      <c r="F326" s="8" t="e">
        <f>COUNTIFS([1]ข้อมูลทั้งหมด!$B$2:$B$7721,D326,[1]ข้อมูลทั้งหมด!$S$2:$S$7721,1)</f>
        <v>#VALUE!</v>
      </c>
      <c r="G326" s="8" t="e">
        <f>COUNTIFS([1]ข้อมูลทั้งหมด!$B$2:$B$7721,D326,[1]ข้อมูลทั้งหมด!$V$2:$V$7721,1)</f>
        <v>#VALUE!</v>
      </c>
      <c r="H326" s="11" t="e">
        <f t="shared" si="5"/>
        <v>#VALUE!</v>
      </c>
      <c r="I326" s="8" t="e">
        <f>SUMIFS([1]ข้อมูลทั้งหมด!$O$2:$O$7721,[1]ข้อมูลทั้งหมด!$B$2:$B$7721,D326)</f>
        <v>#VALUE!</v>
      </c>
      <c r="J326" s="8" t="e">
        <f>SUMIF([1]ข้อมูลทั้งหมด!$B$2:$B$7721,D326,[1]ข้อมูลทั้งหมด!$AN$2:$AN$7721)+(((((SUMIF([1]ข้อมูลทั้งหมด!$B$2:$B$7721,D326,[1]ข้อมูลทั้งหมด!$AO$2:$AO$7721)+((SUMIF([1]ข้อมูลทั้งหมด!$B$2:$B$7721,D326,[1]ข้อมูลทั้งหมด!$AP$2:$AP$7721)-MOD(SUMIF([1]ข้อมูลทั้งหมด!$B$2:$B$7721,D326,[1]ข้อมูลทั้งหมด!$AP$2:$AP$7721),100))/100)-K326)/4))))</f>
        <v>#VALUE!</v>
      </c>
      <c r="K326" s="8" t="e">
        <f>MOD(SUMIF([1]ข้อมูลทั้งหมด!$B$2:$B$7721,D326,[1]ข้อมูลทั้งหมด!$AO$2:$AO$7721)+((SUMIF([1]ข้อมูลทั้งหมด!$B$2:$B$7721,D326,[1]ข้อมูลทั้งหมด!$AP$2:$AP$7721)-MOD(SUMIF([1]ข้อมูลทั้งหมด!$B$2:$B$7721,D326,[1]ข้อมูลทั้งหมด!$AP$2:$AP$7721),100))/100),4)</f>
        <v>#VALUE!</v>
      </c>
      <c r="L326" s="8" t="e">
        <f>MOD(SUMIF([1]ข้อมูลทั้งหมด!$B$2:$B$7721,D326,[1]ข้อมูลทั้งหมด!$AP$2:$AP$7721),100)</f>
        <v>#VALUE!</v>
      </c>
      <c r="M326" s="12" t="e">
        <f>IF(SUM(SUMIF([1]ข้อมูลทั้งหมด!$B$2:$B$7721,D326,[1]ข้อมูลทั้งหมด!$BU$2:$BU$7721))=0,"-",SUM(SUMIF([1]ข้อมูลทั้งหมด!$B$2:$B$7721,D326,[1]ข้อมูลทั้งหมด!$BU$2:$BU$7721)))</f>
        <v>#VALUE!</v>
      </c>
      <c r="N326" s="8" t="e">
        <f>IF(SUM(SUMIF([1]ข้อมูลทั้งหมด!$B$2:$B$7721,D326,[1]ข้อมูลทั้งหมด!$AA$2:$AA$7721),SUMIF([1]ข้อมูลทั้งหมด!$B$2:$B$7721,D326,[1]ข้อมูลทั้งหมด!$AC$2:$AC$7721))=0,"-",SUM(SUMIF([1]ข้อมูลทั้งหมด!$B$2:$B$7721,D326,[1]ข้อมูลทั้งหมด!$AA$2:$AA$7721),SUMIF([1]ข้อมูลทั้งหมด!$B$2:$B$7721,D326,[1]ข้อมูลทั้งหมด!$AC$2:$AC$7721)))</f>
        <v>#VALUE!</v>
      </c>
      <c r="O326" s="13" t="e">
        <f>IF(SUM(SUMIF([1]ข้อมูลทั้งหมด!$B$2:$B$7721,D326,[1]ข้อมูลทั้งหมด!$AB$2:$AB$7721),SUMIF([1]ข้อมูลทั้งหมด!$B$2:$B$7721,D326,[1]ข้อมูลทั้งหมด!$AD$2:$AD$7721))=0,"-",SUM(SUMIF([1]ข้อมูลทั้งหมด!$B$2:$B$7721,D326,[1]ข้อมูลทั้งหมด!$AB$2:$AB$7721),SUMIF([1]ข้อมูลทั้งหมด!$B$2:$B$7721,D326,[1]ข้อมูลทั้งหมด!$AD$2:$AD$7721)))</f>
        <v>#VALUE!</v>
      </c>
      <c r="P326" s="8" t="e">
        <f>IF(SUM(SUMIF([1]ข้อมูลทั้งหมด!$B$2:$B$7721,D326,[1]ข้อมูลทั้งหมด!$AE$2:$AE$7721),SUMIF([1]ข้อมูลทั้งหมด!$B$2:$B$7721,D326,[1]ข้อมูลทั้งหมด!$AG$2:$AG$7721))=0,"-",SUM(SUMIF([1]ข้อมูลทั้งหมด!$B$2:$B$7721,D326,[1]ข้อมูลทั้งหมด!$AE$2:$AE$7721),SUMIF([1]ข้อมูลทั้งหมด!$B$2:$B$7721,D326,[1]ข้อมูลทั้งหมด!$AG$2:$AG$7721)))</f>
        <v>#VALUE!</v>
      </c>
      <c r="Q326" s="13" t="e">
        <f>IF(SUM(SUMIF([1]ข้อมูลทั้งหมด!$B$2:$B$7721,D326,[1]ข้อมูลทั้งหมด!$AF$2:$AF$7721),SUMIF([1]ข้อมูลทั้งหมด!$B$2:$B$7721,D326,[1]ข้อมูลทั้งหมด!$AH$2:$AH$7721))=0,"-",SUM(SUMIF([1]ข้อมูลทั้งหมด!$B$2:$B$7721,D326,[1]ข้อมูลทั้งหมด!$AF$2:$AF$7721),SUMIF([1]ข้อมูลทั้งหมด!$B$2:$B$7721,D326,[1]ข้อมูลทั้งหมด!$AH$2:$AH$7721)))</f>
        <v>#VALUE!</v>
      </c>
      <c r="R326" s="12" t="e">
        <f>IF(SUM(SUMIF([1]ข้อมูลทั้งหมด!$B$2:$B$7721,D326,[1]ข้อมูลทั้งหมด!$BU$2:$BU$7721),SUMIF([1]ข้อมูลทั้งหมด!$B$2:$B$7721,D326,[1]ข้อมูลทั้งหมด!$BV$2:$BV$7721))=0,"-",SUM(SUMIF([1]ข้อมูลทั้งหมด!$B$2:$B$7721,D326,[1]ข้อมูลทั้งหมด!$BU$2:$BU$7721),SUMIF([1]ข้อมูลทั้งหมด!$B$2:$B$7721,D326,[1]ข้อมูลทั้งหมด!$BV$2:$BV$7721)))</f>
        <v>#VALUE!</v>
      </c>
      <c r="S326" s="14" t="e">
        <f>IF(SUMIF([1]ข้อมูลทั้งหมด!$B$2:$B$7721,D326,[1]ข้อมูลทั้งหมด!$BX$2:$BX$7721)=0,"-",SUMIF([1]ข้อมูลทั้งหมด!$B$2:$B$7721,D326,[1]ข้อมูลทั้งหมด!$BX$2:$BX$7721))</f>
        <v>#VALUE!</v>
      </c>
      <c r="T326" s="8" t="e">
        <f>IF(SUMIF([1]ข้อมูลทั้งหมด!$B$2:$B$7721,D326,[1]ข้อมูลทั้งหมด!$CV$2:$CV$7721)=0,"-",SUMIF([1]ข้อมูลทั้งหมด!$B$2:$B$7721,D326,[1]ข้อมูลทั้งหมด!$CV$2:$CV$7721))</f>
        <v>#VALUE!</v>
      </c>
      <c r="U326" s="13" t="e">
        <f>IF(SUMIF([1]ข้อมูลทั้งหมด!$B$2:$B$7721,D326,[1]ข้อมูลทั้งหมด!$CW$2:$CW$7721)=0,"-",SUMIF([1]ข้อมูลทั้งหมด!$B$2:$B$7721,D326,[1]ข้อมูลทั้งหมด!$CW$2:$CW$7721))</f>
        <v>#VALUE!</v>
      </c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389"/>
      <c r="AM326" s="20"/>
      <c r="AN326" s="21"/>
      <c r="AO326" s="393"/>
      <c r="AP326" s="22"/>
      <c r="AQ326" s="22"/>
      <c r="AR326" s="22"/>
      <c r="AS326" s="394"/>
    </row>
    <row r="327" spans="1:45" s="60" customFormat="1" ht="21" hidden="1" x14ac:dyDescent="0.35">
      <c r="A327" s="524">
        <v>318</v>
      </c>
      <c r="B327" s="9">
        <v>310</v>
      </c>
      <c r="C327" s="10" t="s">
        <v>619</v>
      </c>
      <c r="D327" s="395" t="s">
        <v>619</v>
      </c>
      <c r="E327" s="8" t="e">
        <f>COUNTIFS([1]ข้อมูลทั้งหมด!$B$2:$B$7721,D327,[1]ข้อมูลทั้งหมด!$P$2:$P$7721,1)</f>
        <v>#VALUE!</v>
      </c>
      <c r="F327" s="8" t="e">
        <f>COUNTIFS([1]ข้อมูลทั้งหมด!$B$2:$B$7721,D327,[1]ข้อมูลทั้งหมด!$S$2:$S$7721,1)</f>
        <v>#VALUE!</v>
      </c>
      <c r="G327" s="8" t="e">
        <f>COUNTIFS([1]ข้อมูลทั้งหมด!$B$2:$B$7721,D327,[1]ข้อมูลทั้งหมด!$V$2:$V$7721,1)</f>
        <v>#VALUE!</v>
      </c>
      <c r="H327" s="11" t="e">
        <f t="shared" si="5"/>
        <v>#VALUE!</v>
      </c>
      <c r="I327" s="8" t="e">
        <f>SUMIFS([1]ข้อมูลทั้งหมด!$O$2:$O$7721,[1]ข้อมูลทั้งหมด!$B$2:$B$7721,D327)</f>
        <v>#VALUE!</v>
      </c>
      <c r="J327" s="8" t="e">
        <f>SUMIF([1]ข้อมูลทั้งหมด!$B$2:$B$7721,D327,[1]ข้อมูลทั้งหมด!$AN$2:$AN$7721)+(((((SUMIF([1]ข้อมูลทั้งหมด!$B$2:$B$7721,D327,[1]ข้อมูลทั้งหมด!$AO$2:$AO$7721)+((SUMIF([1]ข้อมูลทั้งหมด!$B$2:$B$7721,D327,[1]ข้อมูลทั้งหมด!$AP$2:$AP$7721)-MOD(SUMIF([1]ข้อมูลทั้งหมด!$B$2:$B$7721,D327,[1]ข้อมูลทั้งหมด!$AP$2:$AP$7721),100))/100)-K327)/4))))</f>
        <v>#VALUE!</v>
      </c>
      <c r="K327" s="8" t="e">
        <f>MOD(SUMIF([1]ข้อมูลทั้งหมด!$B$2:$B$7721,D327,[1]ข้อมูลทั้งหมด!$AO$2:$AO$7721)+((SUMIF([1]ข้อมูลทั้งหมด!$B$2:$B$7721,D327,[1]ข้อมูลทั้งหมด!$AP$2:$AP$7721)-MOD(SUMIF([1]ข้อมูลทั้งหมด!$B$2:$B$7721,D327,[1]ข้อมูลทั้งหมด!$AP$2:$AP$7721),100))/100),4)</f>
        <v>#VALUE!</v>
      </c>
      <c r="L327" s="8" t="e">
        <f>MOD(SUMIF([1]ข้อมูลทั้งหมด!$B$2:$B$7721,D327,[1]ข้อมูลทั้งหมด!$AP$2:$AP$7721),100)</f>
        <v>#VALUE!</v>
      </c>
      <c r="M327" s="12" t="e">
        <f>IF(SUM(SUMIF([1]ข้อมูลทั้งหมด!$B$2:$B$7721,D327,[1]ข้อมูลทั้งหมด!$BU$2:$BU$7721))=0,"-",SUM(SUMIF([1]ข้อมูลทั้งหมด!$B$2:$B$7721,D327,[1]ข้อมูลทั้งหมด!$BU$2:$BU$7721)))</f>
        <v>#VALUE!</v>
      </c>
      <c r="N327" s="8" t="e">
        <f>IF(SUM(SUMIF([1]ข้อมูลทั้งหมด!$B$2:$B$7721,D327,[1]ข้อมูลทั้งหมด!$AA$2:$AA$7721),SUMIF([1]ข้อมูลทั้งหมด!$B$2:$B$7721,D327,[1]ข้อมูลทั้งหมด!$AC$2:$AC$7721))=0,"-",SUM(SUMIF([1]ข้อมูลทั้งหมด!$B$2:$B$7721,D327,[1]ข้อมูลทั้งหมด!$AA$2:$AA$7721),SUMIF([1]ข้อมูลทั้งหมด!$B$2:$B$7721,D327,[1]ข้อมูลทั้งหมด!$AC$2:$AC$7721)))</f>
        <v>#VALUE!</v>
      </c>
      <c r="O327" s="13" t="e">
        <f>IF(SUM(SUMIF([1]ข้อมูลทั้งหมด!$B$2:$B$7721,D327,[1]ข้อมูลทั้งหมด!$AB$2:$AB$7721),SUMIF([1]ข้อมูลทั้งหมด!$B$2:$B$7721,D327,[1]ข้อมูลทั้งหมด!$AD$2:$AD$7721))=0,"-",SUM(SUMIF([1]ข้อมูลทั้งหมด!$B$2:$B$7721,D327,[1]ข้อมูลทั้งหมด!$AB$2:$AB$7721),SUMIF([1]ข้อมูลทั้งหมด!$B$2:$B$7721,D327,[1]ข้อมูลทั้งหมด!$AD$2:$AD$7721)))</f>
        <v>#VALUE!</v>
      </c>
      <c r="P327" s="8" t="e">
        <f>IF(SUM(SUMIF([1]ข้อมูลทั้งหมด!$B$2:$B$7721,D327,[1]ข้อมูลทั้งหมด!$AE$2:$AE$7721),SUMIF([1]ข้อมูลทั้งหมด!$B$2:$B$7721,D327,[1]ข้อมูลทั้งหมด!$AG$2:$AG$7721))=0,"-",SUM(SUMIF([1]ข้อมูลทั้งหมด!$B$2:$B$7721,D327,[1]ข้อมูลทั้งหมด!$AE$2:$AE$7721),SUMIF([1]ข้อมูลทั้งหมด!$B$2:$B$7721,D327,[1]ข้อมูลทั้งหมด!$AG$2:$AG$7721)))</f>
        <v>#VALUE!</v>
      </c>
      <c r="Q327" s="13" t="e">
        <f>IF(SUM(SUMIF([1]ข้อมูลทั้งหมด!$B$2:$B$7721,D327,[1]ข้อมูลทั้งหมด!$AF$2:$AF$7721),SUMIF([1]ข้อมูลทั้งหมด!$B$2:$B$7721,D327,[1]ข้อมูลทั้งหมด!$AH$2:$AH$7721))=0,"-",SUM(SUMIF([1]ข้อมูลทั้งหมด!$B$2:$B$7721,D327,[1]ข้อมูลทั้งหมด!$AF$2:$AF$7721),SUMIF([1]ข้อมูลทั้งหมด!$B$2:$B$7721,D327,[1]ข้อมูลทั้งหมด!$AH$2:$AH$7721)))</f>
        <v>#VALUE!</v>
      </c>
      <c r="R327" s="12" t="e">
        <f>IF(SUM(SUMIF([1]ข้อมูลทั้งหมด!$B$2:$B$7721,D327,[1]ข้อมูลทั้งหมด!$BU$2:$BU$7721),SUMIF([1]ข้อมูลทั้งหมด!$B$2:$B$7721,D327,[1]ข้อมูลทั้งหมด!$BV$2:$BV$7721))=0,"-",SUM(SUMIF([1]ข้อมูลทั้งหมด!$B$2:$B$7721,D327,[1]ข้อมูลทั้งหมด!$BU$2:$BU$7721),SUMIF([1]ข้อมูลทั้งหมด!$B$2:$B$7721,D327,[1]ข้อมูลทั้งหมด!$BV$2:$BV$7721)))</f>
        <v>#VALUE!</v>
      </c>
      <c r="S327" s="14" t="e">
        <f>IF(SUMIF([1]ข้อมูลทั้งหมด!$B$2:$B$7721,D327,[1]ข้อมูลทั้งหมด!$BX$2:$BX$7721)=0,"-",SUMIF([1]ข้อมูลทั้งหมด!$B$2:$B$7721,D327,[1]ข้อมูลทั้งหมด!$BX$2:$BX$7721))</f>
        <v>#VALUE!</v>
      </c>
      <c r="T327" s="8" t="e">
        <f>IF(SUMIF([1]ข้อมูลทั้งหมด!$B$2:$B$7721,D327,[1]ข้อมูลทั้งหมด!$CV$2:$CV$7721)=0,"-",SUMIF([1]ข้อมูลทั้งหมด!$B$2:$B$7721,D327,[1]ข้อมูลทั้งหมด!$CV$2:$CV$7721))</f>
        <v>#VALUE!</v>
      </c>
      <c r="U327" s="13" t="e">
        <f>IF(SUMIF([1]ข้อมูลทั้งหมด!$B$2:$B$7721,D327,[1]ข้อมูลทั้งหมด!$CW$2:$CW$7721)=0,"-",SUMIF([1]ข้อมูลทั้งหมด!$B$2:$B$7721,D327,[1]ข้อมูลทั้งหมด!$CW$2:$CW$7721))</f>
        <v>#VALUE!</v>
      </c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389"/>
      <c r="AM327" s="20"/>
      <c r="AN327" s="21"/>
      <c r="AO327" s="393"/>
      <c r="AP327" s="22"/>
      <c r="AQ327" s="22"/>
      <c r="AR327" s="22"/>
      <c r="AS327" s="394"/>
    </row>
    <row r="328" spans="1:45" s="60" customFormat="1" ht="21" hidden="1" x14ac:dyDescent="0.35">
      <c r="A328" s="524">
        <v>319</v>
      </c>
      <c r="B328" s="9">
        <v>311</v>
      </c>
      <c r="C328" s="10" t="s">
        <v>620</v>
      </c>
      <c r="D328" s="395" t="s">
        <v>620</v>
      </c>
      <c r="E328" s="8" t="e">
        <f>COUNTIFS([1]ข้อมูลทั้งหมด!$B$2:$B$7721,D328,[1]ข้อมูลทั้งหมด!$P$2:$P$7721,1)</f>
        <v>#VALUE!</v>
      </c>
      <c r="F328" s="8" t="e">
        <f>COUNTIFS([1]ข้อมูลทั้งหมด!$B$2:$B$7721,D328,[1]ข้อมูลทั้งหมด!$S$2:$S$7721,1)</f>
        <v>#VALUE!</v>
      </c>
      <c r="G328" s="8" t="e">
        <f>COUNTIFS([1]ข้อมูลทั้งหมด!$B$2:$B$7721,D328,[1]ข้อมูลทั้งหมด!$V$2:$V$7721,1)</f>
        <v>#VALUE!</v>
      </c>
      <c r="H328" s="11" t="e">
        <f t="shared" ref="H328:H391" si="6">SUM(E328:G328)</f>
        <v>#VALUE!</v>
      </c>
      <c r="I328" s="8" t="e">
        <f>SUMIFS([1]ข้อมูลทั้งหมด!$O$2:$O$7721,[1]ข้อมูลทั้งหมด!$B$2:$B$7721,D328)</f>
        <v>#VALUE!</v>
      </c>
      <c r="J328" s="8" t="e">
        <f>SUMIF([1]ข้อมูลทั้งหมด!$B$2:$B$7721,D328,[1]ข้อมูลทั้งหมด!$AN$2:$AN$7721)+(((((SUMIF([1]ข้อมูลทั้งหมด!$B$2:$B$7721,D328,[1]ข้อมูลทั้งหมด!$AO$2:$AO$7721)+((SUMIF([1]ข้อมูลทั้งหมด!$B$2:$B$7721,D328,[1]ข้อมูลทั้งหมด!$AP$2:$AP$7721)-MOD(SUMIF([1]ข้อมูลทั้งหมด!$B$2:$B$7721,D328,[1]ข้อมูลทั้งหมด!$AP$2:$AP$7721),100))/100)-K328)/4))))</f>
        <v>#VALUE!</v>
      </c>
      <c r="K328" s="8" t="e">
        <f>MOD(SUMIF([1]ข้อมูลทั้งหมด!$B$2:$B$7721,D328,[1]ข้อมูลทั้งหมด!$AO$2:$AO$7721)+((SUMIF([1]ข้อมูลทั้งหมด!$B$2:$B$7721,D328,[1]ข้อมูลทั้งหมด!$AP$2:$AP$7721)-MOD(SUMIF([1]ข้อมูลทั้งหมด!$B$2:$B$7721,D328,[1]ข้อมูลทั้งหมด!$AP$2:$AP$7721),100))/100),4)</f>
        <v>#VALUE!</v>
      </c>
      <c r="L328" s="8" t="e">
        <f>MOD(SUMIF([1]ข้อมูลทั้งหมด!$B$2:$B$7721,D328,[1]ข้อมูลทั้งหมด!$AP$2:$AP$7721),100)</f>
        <v>#VALUE!</v>
      </c>
      <c r="M328" s="12" t="e">
        <f>IF(SUM(SUMIF([1]ข้อมูลทั้งหมด!$B$2:$B$7721,D328,[1]ข้อมูลทั้งหมด!$BU$2:$BU$7721))=0,"-",SUM(SUMIF([1]ข้อมูลทั้งหมด!$B$2:$B$7721,D328,[1]ข้อมูลทั้งหมด!$BU$2:$BU$7721)))</f>
        <v>#VALUE!</v>
      </c>
      <c r="N328" s="8" t="e">
        <f>IF(SUM(SUMIF([1]ข้อมูลทั้งหมด!$B$2:$B$7721,D328,[1]ข้อมูลทั้งหมด!$AA$2:$AA$7721),SUMIF([1]ข้อมูลทั้งหมด!$B$2:$B$7721,D328,[1]ข้อมูลทั้งหมด!$AC$2:$AC$7721))=0,"-",SUM(SUMIF([1]ข้อมูลทั้งหมด!$B$2:$B$7721,D328,[1]ข้อมูลทั้งหมด!$AA$2:$AA$7721),SUMIF([1]ข้อมูลทั้งหมด!$B$2:$B$7721,D328,[1]ข้อมูลทั้งหมด!$AC$2:$AC$7721)))</f>
        <v>#VALUE!</v>
      </c>
      <c r="O328" s="13" t="e">
        <f>IF(SUM(SUMIF([1]ข้อมูลทั้งหมด!$B$2:$B$7721,D328,[1]ข้อมูลทั้งหมด!$AB$2:$AB$7721),SUMIF([1]ข้อมูลทั้งหมด!$B$2:$B$7721,D328,[1]ข้อมูลทั้งหมด!$AD$2:$AD$7721))=0,"-",SUM(SUMIF([1]ข้อมูลทั้งหมด!$B$2:$B$7721,D328,[1]ข้อมูลทั้งหมด!$AB$2:$AB$7721),SUMIF([1]ข้อมูลทั้งหมด!$B$2:$B$7721,D328,[1]ข้อมูลทั้งหมด!$AD$2:$AD$7721)))</f>
        <v>#VALUE!</v>
      </c>
      <c r="P328" s="8" t="e">
        <f>IF(SUM(SUMIF([1]ข้อมูลทั้งหมด!$B$2:$B$7721,D328,[1]ข้อมูลทั้งหมด!$AE$2:$AE$7721),SUMIF([1]ข้อมูลทั้งหมด!$B$2:$B$7721,D328,[1]ข้อมูลทั้งหมด!$AG$2:$AG$7721))=0,"-",SUM(SUMIF([1]ข้อมูลทั้งหมด!$B$2:$B$7721,D328,[1]ข้อมูลทั้งหมด!$AE$2:$AE$7721),SUMIF([1]ข้อมูลทั้งหมด!$B$2:$B$7721,D328,[1]ข้อมูลทั้งหมด!$AG$2:$AG$7721)))</f>
        <v>#VALUE!</v>
      </c>
      <c r="Q328" s="13" t="e">
        <f>IF(SUM(SUMIF([1]ข้อมูลทั้งหมด!$B$2:$B$7721,D328,[1]ข้อมูลทั้งหมด!$AF$2:$AF$7721),SUMIF([1]ข้อมูลทั้งหมด!$B$2:$B$7721,D328,[1]ข้อมูลทั้งหมด!$AH$2:$AH$7721))=0,"-",SUM(SUMIF([1]ข้อมูลทั้งหมด!$B$2:$B$7721,D328,[1]ข้อมูลทั้งหมด!$AF$2:$AF$7721),SUMIF([1]ข้อมูลทั้งหมด!$B$2:$B$7721,D328,[1]ข้อมูลทั้งหมด!$AH$2:$AH$7721)))</f>
        <v>#VALUE!</v>
      </c>
      <c r="R328" s="12" t="e">
        <f>IF(SUM(SUMIF([1]ข้อมูลทั้งหมด!$B$2:$B$7721,D328,[1]ข้อมูลทั้งหมด!$BU$2:$BU$7721),SUMIF([1]ข้อมูลทั้งหมด!$B$2:$B$7721,D328,[1]ข้อมูลทั้งหมด!$BV$2:$BV$7721))=0,"-",SUM(SUMIF([1]ข้อมูลทั้งหมด!$B$2:$B$7721,D328,[1]ข้อมูลทั้งหมด!$BU$2:$BU$7721),SUMIF([1]ข้อมูลทั้งหมด!$B$2:$B$7721,D328,[1]ข้อมูลทั้งหมด!$BV$2:$BV$7721)))</f>
        <v>#VALUE!</v>
      </c>
      <c r="S328" s="14" t="e">
        <f>IF(SUMIF([1]ข้อมูลทั้งหมด!$B$2:$B$7721,D328,[1]ข้อมูลทั้งหมด!$BX$2:$BX$7721)=0,"-",SUMIF([1]ข้อมูลทั้งหมด!$B$2:$B$7721,D328,[1]ข้อมูลทั้งหมด!$BX$2:$BX$7721))</f>
        <v>#VALUE!</v>
      </c>
      <c r="T328" s="8" t="e">
        <f>IF(SUMIF([1]ข้อมูลทั้งหมด!$B$2:$B$7721,D328,[1]ข้อมูลทั้งหมด!$CV$2:$CV$7721)=0,"-",SUMIF([1]ข้อมูลทั้งหมด!$B$2:$B$7721,D328,[1]ข้อมูลทั้งหมด!$CV$2:$CV$7721))</f>
        <v>#VALUE!</v>
      </c>
      <c r="U328" s="13" t="e">
        <f>IF(SUMIF([1]ข้อมูลทั้งหมด!$B$2:$B$7721,D328,[1]ข้อมูลทั้งหมด!$CW$2:$CW$7721)=0,"-",SUMIF([1]ข้อมูลทั้งหมด!$B$2:$B$7721,D328,[1]ข้อมูลทั้งหมด!$CW$2:$CW$7721))</f>
        <v>#VALUE!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389"/>
      <c r="AM328" s="20"/>
      <c r="AN328" s="21"/>
      <c r="AO328" s="393"/>
      <c r="AP328" s="22"/>
      <c r="AQ328" s="22"/>
      <c r="AR328" s="22"/>
      <c r="AS328" s="394"/>
    </row>
    <row r="329" spans="1:45" s="60" customFormat="1" ht="21" hidden="1" x14ac:dyDescent="0.35">
      <c r="A329" s="524">
        <v>320</v>
      </c>
      <c r="B329" s="9">
        <v>312</v>
      </c>
      <c r="C329" s="10" t="s">
        <v>621</v>
      </c>
      <c r="D329" s="395" t="s">
        <v>621</v>
      </c>
      <c r="E329" s="8" t="e">
        <f>COUNTIFS([1]ข้อมูลทั้งหมด!$B$2:$B$7721,D329,[1]ข้อมูลทั้งหมด!$P$2:$P$7721,1)</f>
        <v>#VALUE!</v>
      </c>
      <c r="F329" s="8" t="e">
        <f>COUNTIFS([1]ข้อมูลทั้งหมด!$B$2:$B$7721,D329,[1]ข้อมูลทั้งหมด!$S$2:$S$7721,1)</f>
        <v>#VALUE!</v>
      </c>
      <c r="G329" s="8" t="e">
        <f>COUNTIFS([1]ข้อมูลทั้งหมด!$B$2:$B$7721,D329,[1]ข้อมูลทั้งหมด!$V$2:$V$7721,1)</f>
        <v>#VALUE!</v>
      </c>
      <c r="H329" s="11" t="e">
        <f t="shared" si="6"/>
        <v>#VALUE!</v>
      </c>
      <c r="I329" s="8" t="e">
        <f>SUMIFS([1]ข้อมูลทั้งหมด!$O$2:$O$7721,[1]ข้อมูลทั้งหมด!$B$2:$B$7721,D329)</f>
        <v>#VALUE!</v>
      </c>
      <c r="J329" s="8" t="e">
        <f>SUMIF([1]ข้อมูลทั้งหมด!$B$2:$B$7721,D329,[1]ข้อมูลทั้งหมด!$AN$2:$AN$7721)+(((((SUMIF([1]ข้อมูลทั้งหมด!$B$2:$B$7721,D329,[1]ข้อมูลทั้งหมด!$AO$2:$AO$7721)+((SUMIF([1]ข้อมูลทั้งหมด!$B$2:$B$7721,D329,[1]ข้อมูลทั้งหมด!$AP$2:$AP$7721)-MOD(SUMIF([1]ข้อมูลทั้งหมด!$B$2:$B$7721,D329,[1]ข้อมูลทั้งหมด!$AP$2:$AP$7721),100))/100)-K329)/4))))</f>
        <v>#VALUE!</v>
      </c>
      <c r="K329" s="8" t="e">
        <f>MOD(SUMIF([1]ข้อมูลทั้งหมด!$B$2:$B$7721,D329,[1]ข้อมูลทั้งหมด!$AO$2:$AO$7721)+((SUMIF([1]ข้อมูลทั้งหมด!$B$2:$B$7721,D329,[1]ข้อมูลทั้งหมด!$AP$2:$AP$7721)-MOD(SUMIF([1]ข้อมูลทั้งหมด!$B$2:$B$7721,D329,[1]ข้อมูลทั้งหมด!$AP$2:$AP$7721),100))/100),4)</f>
        <v>#VALUE!</v>
      </c>
      <c r="L329" s="8" t="e">
        <f>MOD(SUMIF([1]ข้อมูลทั้งหมด!$B$2:$B$7721,D329,[1]ข้อมูลทั้งหมด!$AP$2:$AP$7721),100)</f>
        <v>#VALUE!</v>
      </c>
      <c r="M329" s="12" t="e">
        <f>IF(SUM(SUMIF([1]ข้อมูลทั้งหมด!$B$2:$B$7721,D329,[1]ข้อมูลทั้งหมด!$BU$2:$BU$7721))=0,"-",SUM(SUMIF([1]ข้อมูลทั้งหมด!$B$2:$B$7721,D329,[1]ข้อมูลทั้งหมด!$BU$2:$BU$7721)))</f>
        <v>#VALUE!</v>
      </c>
      <c r="N329" s="8" t="e">
        <f>IF(SUM(SUMIF([1]ข้อมูลทั้งหมด!$B$2:$B$7721,D329,[1]ข้อมูลทั้งหมด!$AA$2:$AA$7721),SUMIF([1]ข้อมูลทั้งหมด!$B$2:$B$7721,D329,[1]ข้อมูลทั้งหมด!$AC$2:$AC$7721))=0,"-",SUM(SUMIF([1]ข้อมูลทั้งหมด!$B$2:$B$7721,D329,[1]ข้อมูลทั้งหมด!$AA$2:$AA$7721),SUMIF([1]ข้อมูลทั้งหมด!$B$2:$B$7721,D329,[1]ข้อมูลทั้งหมด!$AC$2:$AC$7721)))</f>
        <v>#VALUE!</v>
      </c>
      <c r="O329" s="13" t="e">
        <f>IF(SUM(SUMIF([1]ข้อมูลทั้งหมด!$B$2:$B$7721,D329,[1]ข้อมูลทั้งหมด!$AB$2:$AB$7721),SUMIF([1]ข้อมูลทั้งหมด!$B$2:$B$7721,D329,[1]ข้อมูลทั้งหมด!$AD$2:$AD$7721))=0,"-",SUM(SUMIF([1]ข้อมูลทั้งหมด!$B$2:$B$7721,D329,[1]ข้อมูลทั้งหมด!$AB$2:$AB$7721),SUMIF([1]ข้อมูลทั้งหมด!$B$2:$B$7721,D329,[1]ข้อมูลทั้งหมด!$AD$2:$AD$7721)))</f>
        <v>#VALUE!</v>
      </c>
      <c r="P329" s="8" t="e">
        <f>IF(SUM(SUMIF([1]ข้อมูลทั้งหมด!$B$2:$B$7721,D329,[1]ข้อมูลทั้งหมด!$AE$2:$AE$7721),SUMIF([1]ข้อมูลทั้งหมด!$B$2:$B$7721,D329,[1]ข้อมูลทั้งหมด!$AG$2:$AG$7721))=0,"-",SUM(SUMIF([1]ข้อมูลทั้งหมด!$B$2:$B$7721,D329,[1]ข้อมูลทั้งหมด!$AE$2:$AE$7721),SUMIF([1]ข้อมูลทั้งหมด!$B$2:$B$7721,D329,[1]ข้อมูลทั้งหมด!$AG$2:$AG$7721)))</f>
        <v>#VALUE!</v>
      </c>
      <c r="Q329" s="13" t="e">
        <f>IF(SUM(SUMIF([1]ข้อมูลทั้งหมด!$B$2:$B$7721,D329,[1]ข้อมูลทั้งหมด!$AF$2:$AF$7721),SUMIF([1]ข้อมูลทั้งหมด!$B$2:$B$7721,D329,[1]ข้อมูลทั้งหมด!$AH$2:$AH$7721))=0,"-",SUM(SUMIF([1]ข้อมูลทั้งหมด!$B$2:$B$7721,D329,[1]ข้อมูลทั้งหมด!$AF$2:$AF$7721),SUMIF([1]ข้อมูลทั้งหมด!$B$2:$B$7721,D329,[1]ข้อมูลทั้งหมด!$AH$2:$AH$7721)))</f>
        <v>#VALUE!</v>
      </c>
      <c r="R329" s="12" t="e">
        <f>IF(SUM(SUMIF([1]ข้อมูลทั้งหมด!$B$2:$B$7721,D329,[1]ข้อมูลทั้งหมด!$BU$2:$BU$7721),SUMIF([1]ข้อมูลทั้งหมด!$B$2:$B$7721,D329,[1]ข้อมูลทั้งหมด!$BV$2:$BV$7721))=0,"-",SUM(SUMIF([1]ข้อมูลทั้งหมด!$B$2:$B$7721,D329,[1]ข้อมูลทั้งหมด!$BU$2:$BU$7721),SUMIF([1]ข้อมูลทั้งหมด!$B$2:$B$7721,D329,[1]ข้อมูลทั้งหมด!$BV$2:$BV$7721)))</f>
        <v>#VALUE!</v>
      </c>
      <c r="S329" s="14" t="e">
        <f>IF(SUMIF([1]ข้อมูลทั้งหมด!$B$2:$B$7721,D329,[1]ข้อมูลทั้งหมด!$BX$2:$BX$7721)=0,"-",SUMIF([1]ข้อมูลทั้งหมด!$B$2:$B$7721,D329,[1]ข้อมูลทั้งหมด!$BX$2:$BX$7721))</f>
        <v>#VALUE!</v>
      </c>
      <c r="T329" s="8" t="e">
        <f>IF(SUMIF([1]ข้อมูลทั้งหมด!$B$2:$B$7721,D329,[1]ข้อมูลทั้งหมด!$CV$2:$CV$7721)=0,"-",SUMIF([1]ข้อมูลทั้งหมด!$B$2:$B$7721,D329,[1]ข้อมูลทั้งหมด!$CV$2:$CV$7721))</f>
        <v>#VALUE!</v>
      </c>
      <c r="U329" s="13" t="e">
        <f>IF(SUMIF([1]ข้อมูลทั้งหมด!$B$2:$B$7721,D329,[1]ข้อมูลทั้งหมด!$CW$2:$CW$7721)=0,"-",SUMIF([1]ข้อมูลทั้งหมด!$B$2:$B$7721,D329,[1]ข้อมูลทั้งหมด!$CW$2:$CW$7721))</f>
        <v>#VALUE!</v>
      </c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389"/>
      <c r="AM329" s="20"/>
      <c r="AN329" s="21"/>
      <c r="AO329" s="393"/>
      <c r="AP329" s="22"/>
      <c r="AQ329" s="22"/>
      <c r="AR329" s="22"/>
      <c r="AS329" s="394"/>
    </row>
    <row r="330" spans="1:45" s="60" customFormat="1" ht="21" hidden="1" x14ac:dyDescent="0.35">
      <c r="A330" s="524">
        <v>321</v>
      </c>
      <c r="B330" s="9">
        <v>313</v>
      </c>
      <c r="C330" s="10" t="s">
        <v>622</v>
      </c>
      <c r="D330" s="395" t="s">
        <v>622</v>
      </c>
      <c r="E330" s="8" t="e">
        <f>COUNTIFS([1]ข้อมูลทั้งหมด!$B$2:$B$7721,D330,[1]ข้อมูลทั้งหมด!$P$2:$P$7721,1)</f>
        <v>#VALUE!</v>
      </c>
      <c r="F330" s="8" t="e">
        <f>COUNTIFS([1]ข้อมูลทั้งหมด!$B$2:$B$7721,D330,[1]ข้อมูลทั้งหมด!$S$2:$S$7721,1)</f>
        <v>#VALUE!</v>
      </c>
      <c r="G330" s="8" t="e">
        <f>COUNTIFS([1]ข้อมูลทั้งหมด!$B$2:$B$7721,D330,[1]ข้อมูลทั้งหมด!$V$2:$V$7721,1)</f>
        <v>#VALUE!</v>
      </c>
      <c r="H330" s="11" t="e">
        <f t="shared" si="6"/>
        <v>#VALUE!</v>
      </c>
      <c r="I330" s="8" t="e">
        <f>SUMIFS([1]ข้อมูลทั้งหมด!$O$2:$O$7721,[1]ข้อมูลทั้งหมด!$B$2:$B$7721,D330)</f>
        <v>#VALUE!</v>
      </c>
      <c r="J330" s="8" t="e">
        <f>SUMIF([1]ข้อมูลทั้งหมด!$B$2:$B$7721,D330,[1]ข้อมูลทั้งหมด!$AN$2:$AN$7721)+(((((SUMIF([1]ข้อมูลทั้งหมด!$B$2:$B$7721,D330,[1]ข้อมูลทั้งหมด!$AO$2:$AO$7721)+((SUMIF([1]ข้อมูลทั้งหมด!$B$2:$B$7721,D330,[1]ข้อมูลทั้งหมด!$AP$2:$AP$7721)-MOD(SUMIF([1]ข้อมูลทั้งหมด!$B$2:$B$7721,D330,[1]ข้อมูลทั้งหมด!$AP$2:$AP$7721),100))/100)-K330)/4))))</f>
        <v>#VALUE!</v>
      </c>
      <c r="K330" s="8" t="e">
        <f>MOD(SUMIF([1]ข้อมูลทั้งหมด!$B$2:$B$7721,D330,[1]ข้อมูลทั้งหมด!$AO$2:$AO$7721)+((SUMIF([1]ข้อมูลทั้งหมด!$B$2:$B$7721,D330,[1]ข้อมูลทั้งหมด!$AP$2:$AP$7721)-MOD(SUMIF([1]ข้อมูลทั้งหมด!$B$2:$B$7721,D330,[1]ข้อมูลทั้งหมด!$AP$2:$AP$7721),100))/100),4)</f>
        <v>#VALUE!</v>
      </c>
      <c r="L330" s="8" t="e">
        <f>MOD(SUMIF([1]ข้อมูลทั้งหมด!$B$2:$B$7721,D330,[1]ข้อมูลทั้งหมด!$AP$2:$AP$7721),100)</f>
        <v>#VALUE!</v>
      </c>
      <c r="M330" s="12" t="e">
        <f>IF(SUM(SUMIF([1]ข้อมูลทั้งหมด!$B$2:$B$7721,D330,[1]ข้อมูลทั้งหมด!$BU$2:$BU$7721))=0,"-",SUM(SUMIF([1]ข้อมูลทั้งหมด!$B$2:$B$7721,D330,[1]ข้อมูลทั้งหมด!$BU$2:$BU$7721)))</f>
        <v>#VALUE!</v>
      </c>
      <c r="N330" s="8" t="e">
        <f>IF(SUM(SUMIF([1]ข้อมูลทั้งหมด!$B$2:$B$7721,D330,[1]ข้อมูลทั้งหมด!$AA$2:$AA$7721),SUMIF([1]ข้อมูลทั้งหมด!$B$2:$B$7721,D330,[1]ข้อมูลทั้งหมด!$AC$2:$AC$7721))=0,"-",SUM(SUMIF([1]ข้อมูลทั้งหมด!$B$2:$B$7721,D330,[1]ข้อมูลทั้งหมด!$AA$2:$AA$7721),SUMIF([1]ข้อมูลทั้งหมด!$B$2:$B$7721,D330,[1]ข้อมูลทั้งหมด!$AC$2:$AC$7721)))</f>
        <v>#VALUE!</v>
      </c>
      <c r="O330" s="13" t="e">
        <f>IF(SUM(SUMIF([1]ข้อมูลทั้งหมด!$B$2:$B$7721,D330,[1]ข้อมูลทั้งหมด!$AB$2:$AB$7721),SUMIF([1]ข้อมูลทั้งหมด!$B$2:$B$7721,D330,[1]ข้อมูลทั้งหมด!$AD$2:$AD$7721))=0,"-",SUM(SUMIF([1]ข้อมูลทั้งหมด!$B$2:$B$7721,D330,[1]ข้อมูลทั้งหมด!$AB$2:$AB$7721),SUMIF([1]ข้อมูลทั้งหมด!$B$2:$B$7721,D330,[1]ข้อมูลทั้งหมด!$AD$2:$AD$7721)))</f>
        <v>#VALUE!</v>
      </c>
      <c r="P330" s="8" t="e">
        <f>IF(SUM(SUMIF([1]ข้อมูลทั้งหมด!$B$2:$B$7721,D330,[1]ข้อมูลทั้งหมด!$AE$2:$AE$7721),SUMIF([1]ข้อมูลทั้งหมด!$B$2:$B$7721,D330,[1]ข้อมูลทั้งหมด!$AG$2:$AG$7721))=0,"-",SUM(SUMIF([1]ข้อมูลทั้งหมด!$B$2:$B$7721,D330,[1]ข้อมูลทั้งหมด!$AE$2:$AE$7721),SUMIF([1]ข้อมูลทั้งหมด!$B$2:$B$7721,D330,[1]ข้อมูลทั้งหมด!$AG$2:$AG$7721)))</f>
        <v>#VALUE!</v>
      </c>
      <c r="Q330" s="13" t="e">
        <f>IF(SUM(SUMIF([1]ข้อมูลทั้งหมด!$B$2:$B$7721,D330,[1]ข้อมูลทั้งหมด!$AF$2:$AF$7721),SUMIF([1]ข้อมูลทั้งหมด!$B$2:$B$7721,D330,[1]ข้อมูลทั้งหมด!$AH$2:$AH$7721))=0,"-",SUM(SUMIF([1]ข้อมูลทั้งหมด!$B$2:$B$7721,D330,[1]ข้อมูลทั้งหมด!$AF$2:$AF$7721),SUMIF([1]ข้อมูลทั้งหมด!$B$2:$B$7721,D330,[1]ข้อมูลทั้งหมด!$AH$2:$AH$7721)))</f>
        <v>#VALUE!</v>
      </c>
      <c r="R330" s="12" t="e">
        <f>IF(SUM(SUMIF([1]ข้อมูลทั้งหมด!$B$2:$B$7721,D330,[1]ข้อมูลทั้งหมด!$BU$2:$BU$7721),SUMIF([1]ข้อมูลทั้งหมด!$B$2:$B$7721,D330,[1]ข้อมูลทั้งหมด!$BV$2:$BV$7721))=0,"-",SUM(SUMIF([1]ข้อมูลทั้งหมด!$B$2:$B$7721,D330,[1]ข้อมูลทั้งหมด!$BU$2:$BU$7721),SUMIF([1]ข้อมูลทั้งหมด!$B$2:$B$7721,D330,[1]ข้อมูลทั้งหมด!$BV$2:$BV$7721)))</f>
        <v>#VALUE!</v>
      </c>
      <c r="S330" s="14" t="e">
        <f>IF(SUMIF([1]ข้อมูลทั้งหมด!$B$2:$B$7721,D330,[1]ข้อมูลทั้งหมด!$BX$2:$BX$7721)=0,"-",SUMIF([1]ข้อมูลทั้งหมด!$B$2:$B$7721,D330,[1]ข้อมูลทั้งหมด!$BX$2:$BX$7721))</f>
        <v>#VALUE!</v>
      </c>
      <c r="T330" s="8" t="e">
        <f>IF(SUMIF([1]ข้อมูลทั้งหมด!$B$2:$B$7721,D330,[1]ข้อมูลทั้งหมด!$CV$2:$CV$7721)=0,"-",SUMIF([1]ข้อมูลทั้งหมด!$B$2:$B$7721,D330,[1]ข้อมูลทั้งหมด!$CV$2:$CV$7721))</f>
        <v>#VALUE!</v>
      </c>
      <c r="U330" s="13" t="e">
        <f>IF(SUMIF([1]ข้อมูลทั้งหมด!$B$2:$B$7721,D330,[1]ข้อมูลทั้งหมด!$CW$2:$CW$7721)=0,"-",SUMIF([1]ข้อมูลทั้งหมด!$B$2:$B$7721,D330,[1]ข้อมูลทั้งหมด!$CW$2:$CW$7721))</f>
        <v>#VALUE!</v>
      </c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389"/>
      <c r="AM330" s="20"/>
      <c r="AN330" s="21"/>
      <c r="AO330" s="393"/>
      <c r="AP330" s="22"/>
      <c r="AQ330" s="22"/>
      <c r="AR330" s="22"/>
      <c r="AS330" s="394"/>
    </row>
    <row r="331" spans="1:45" s="60" customFormat="1" ht="21" hidden="1" x14ac:dyDescent="0.35">
      <c r="A331" s="524">
        <v>322</v>
      </c>
      <c r="B331" s="9">
        <v>314</v>
      </c>
      <c r="C331" s="10" t="s">
        <v>623</v>
      </c>
      <c r="D331" s="395" t="s">
        <v>623</v>
      </c>
      <c r="E331" s="8" t="e">
        <f>COUNTIFS([1]ข้อมูลทั้งหมด!$B$2:$B$7721,D331,[1]ข้อมูลทั้งหมด!$P$2:$P$7721,1)</f>
        <v>#VALUE!</v>
      </c>
      <c r="F331" s="8" t="e">
        <f>COUNTIFS([1]ข้อมูลทั้งหมด!$B$2:$B$7721,D331,[1]ข้อมูลทั้งหมด!$S$2:$S$7721,1)</f>
        <v>#VALUE!</v>
      </c>
      <c r="G331" s="8" t="e">
        <f>COUNTIFS([1]ข้อมูลทั้งหมด!$B$2:$B$7721,D331,[1]ข้อมูลทั้งหมด!$V$2:$V$7721,1)</f>
        <v>#VALUE!</v>
      </c>
      <c r="H331" s="11" t="e">
        <f t="shared" si="6"/>
        <v>#VALUE!</v>
      </c>
      <c r="I331" s="8" t="e">
        <f>SUMIFS([1]ข้อมูลทั้งหมด!$O$2:$O$7721,[1]ข้อมูลทั้งหมด!$B$2:$B$7721,D331)</f>
        <v>#VALUE!</v>
      </c>
      <c r="J331" s="8" t="e">
        <f>SUMIF([1]ข้อมูลทั้งหมด!$B$2:$B$7721,D331,[1]ข้อมูลทั้งหมด!$AN$2:$AN$7721)+(((((SUMIF([1]ข้อมูลทั้งหมด!$B$2:$B$7721,D331,[1]ข้อมูลทั้งหมด!$AO$2:$AO$7721)+((SUMIF([1]ข้อมูลทั้งหมด!$B$2:$B$7721,D331,[1]ข้อมูลทั้งหมด!$AP$2:$AP$7721)-MOD(SUMIF([1]ข้อมูลทั้งหมด!$B$2:$B$7721,D331,[1]ข้อมูลทั้งหมด!$AP$2:$AP$7721),100))/100)-K331)/4))))</f>
        <v>#VALUE!</v>
      </c>
      <c r="K331" s="8" t="e">
        <f>MOD(SUMIF([1]ข้อมูลทั้งหมด!$B$2:$B$7721,D331,[1]ข้อมูลทั้งหมด!$AO$2:$AO$7721)+((SUMIF([1]ข้อมูลทั้งหมด!$B$2:$B$7721,D331,[1]ข้อมูลทั้งหมด!$AP$2:$AP$7721)-MOD(SUMIF([1]ข้อมูลทั้งหมด!$B$2:$B$7721,D331,[1]ข้อมูลทั้งหมด!$AP$2:$AP$7721),100))/100),4)</f>
        <v>#VALUE!</v>
      </c>
      <c r="L331" s="8" t="e">
        <f>MOD(SUMIF([1]ข้อมูลทั้งหมด!$B$2:$B$7721,D331,[1]ข้อมูลทั้งหมด!$AP$2:$AP$7721),100)</f>
        <v>#VALUE!</v>
      </c>
      <c r="M331" s="12" t="e">
        <f>IF(SUM(SUMIF([1]ข้อมูลทั้งหมด!$B$2:$B$7721,D331,[1]ข้อมูลทั้งหมด!$BU$2:$BU$7721))=0,"-",SUM(SUMIF([1]ข้อมูลทั้งหมด!$B$2:$B$7721,D331,[1]ข้อมูลทั้งหมด!$BU$2:$BU$7721)))</f>
        <v>#VALUE!</v>
      </c>
      <c r="N331" s="8" t="e">
        <f>IF(SUM(SUMIF([1]ข้อมูลทั้งหมด!$B$2:$B$7721,D331,[1]ข้อมูลทั้งหมด!$AA$2:$AA$7721),SUMIF([1]ข้อมูลทั้งหมด!$B$2:$B$7721,D331,[1]ข้อมูลทั้งหมด!$AC$2:$AC$7721))=0,"-",SUM(SUMIF([1]ข้อมูลทั้งหมด!$B$2:$B$7721,D331,[1]ข้อมูลทั้งหมด!$AA$2:$AA$7721),SUMIF([1]ข้อมูลทั้งหมด!$B$2:$B$7721,D331,[1]ข้อมูลทั้งหมด!$AC$2:$AC$7721)))</f>
        <v>#VALUE!</v>
      </c>
      <c r="O331" s="13" t="e">
        <f>IF(SUM(SUMIF([1]ข้อมูลทั้งหมด!$B$2:$B$7721,D331,[1]ข้อมูลทั้งหมด!$AB$2:$AB$7721),SUMIF([1]ข้อมูลทั้งหมด!$B$2:$B$7721,D331,[1]ข้อมูลทั้งหมด!$AD$2:$AD$7721))=0,"-",SUM(SUMIF([1]ข้อมูลทั้งหมด!$B$2:$B$7721,D331,[1]ข้อมูลทั้งหมด!$AB$2:$AB$7721),SUMIF([1]ข้อมูลทั้งหมด!$B$2:$B$7721,D331,[1]ข้อมูลทั้งหมด!$AD$2:$AD$7721)))</f>
        <v>#VALUE!</v>
      </c>
      <c r="P331" s="8" t="e">
        <f>IF(SUM(SUMIF([1]ข้อมูลทั้งหมด!$B$2:$B$7721,D331,[1]ข้อมูลทั้งหมด!$AE$2:$AE$7721),SUMIF([1]ข้อมูลทั้งหมด!$B$2:$B$7721,D331,[1]ข้อมูลทั้งหมด!$AG$2:$AG$7721))=0,"-",SUM(SUMIF([1]ข้อมูลทั้งหมด!$B$2:$B$7721,D331,[1]ข้อมูลทั้งหมด!$AE$2:$AE$7721),SUMIF([1]ข้อมูลทั้งหมด!$B$2:$B$7721,D331,[1]ข้อมูลทั้งหมด!$AG$2:$AG$7721)))</f>
        <v>#VALUE!</v>
      </c>
      <c r="Q331" s="13" t="e">
        <f>IF(SUM(SUMIF([1]ข้อมูลทั้งหมด!$B$2:$B$7721,D331,[1]ข้อมูลทั้งหมด!$AF$2:$AF$7721),SUMIF([1]ข้อมูลทั้งหมด!$B$2:$B$7721,D331,[1]ข้อมูลทั้งหมด!$AH$2:$AH$7721))=0,"-",SUM(SUMIF([1]ข้อมูลทั้งหมด!$B$2:$B$7721,D331,[1]ข้อมูลทั้งหมด!$AF$2:$AF$7721),SUMIF([1]ข้อมูลทั้งหมด!$B$2:$B$7721,D331,[1]ข้อมูลทั้งหมด!$AH$2:$AH$7721)))</f>
        <v>#VALUE!</v>
      </c>
      <c r="R331" s="12" t="e">
        <f>IF(SUM(SUMIF([1]ข้อมูลทั้งหมด!$B$2:$B$7721,D331,[1]ข้อมูลทั้งหมด!$BU$2:$BU$7721),SUMIF([1]ข้อมูลทั้งหมด!$B$2:$B$7721,D331,[1]ข้อมูลทั้งหมด!$BV$2:$BV$7721))=0,"-",SUM(SUMIF([1]ข้อมูลทั้งหมด!$B$2:$B$7721,D331,[1]ข้อมูลทั้งหมด!$BU$2:$BU$7721),SUMIF([1]ข้อมูลทั้งหมด!$B$2:$B$7721,D331,[1]ข้อมูลทั้งหมด!$BV$2:$BV$7721)))</f>
        <v>#VALUE!</v>
      </c>
      <c r="S331" s="14" t="e">
        <f>IF(SUMIF([1]ข้อมูลทั้งหมด!$B$2:$B$7721,D331,[1]ข้อมูลทั้งหมด!$BX$2:$BX$7721)=0,"-",SUMIF([1]ข้อมูลทั้งหมด!$B$2:$B$7721,D331,[1]ข้อมูลทั้งหมด!$BX$2:$BX$7721))</f>
        <v>#VALUE!</v>
      </c>
      <c r="T331" s="8" t="e">
        <f>IF(SUMIF([1]ข้อมูลทั้งหมด!$B$2:$B$7721,D331,[1]ข้อมูลทั้งหมด!$CV$2:$CV$7721)=0,"-",SUMIF([1]ข้อมูลทั้งหมด!$B$2:$B$7721,D331,[1]ข้อมูลทั้งหมด!$CV$2:$CV$7721))</f>
        <v>#VALUE!</v>
      </c>
      <c r="U331" s="13" t="e">
        <f>IF(SUMIF([1]ข้อมูลทั้งหมด!$B$2:$B$7721,D331,[1]ข้อมูลทั้งหมด!$CW$2:$CW$7721)=0,"-",SUMIF([1]ข้อมูลทั้งหมด!$B$2:$B$7721,D331,[1]ข้อมูลทั้งหมด!$CW$2:$CW$7721))</f>
        <v>#VALUE!</v>
      </c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389"/>
      <c r="AM331" s="20"/>
      <c r="AN331" s="21"/>
      <c r="AO331" s="393"/>
      <c r="AP331" s="22"/>
      <c r="AQ331" s="22"/>
      <c r="AR331" s="22"/>
      <c r="AS331" s="394"/>
    </row>
    <row r="332" spans="1:45" s="60" customFormat="1" ht="21" hidden="1" x14ac:dyDescent="0.35">
      <c r="A332" s="524">
        <v>323</v>
      </c>
      <c r="B332" s="9">
        <v>315</v>
      </c>
      <c r="C332" s="10" t="s">
        <v>624</v>
      </c>
      <c r="D332" s="395" t="s">
        <v>624</v>
      </c>
      <c r="E332" s="8" t="e">
        <f>COUNTIFS([1]ข้อมูลทั้งหมด!$B$2:$B$7721,D332,[1]ข้อมูลทั้งหมด!$P$2:$P$7721,1)</f>
        <v>#VALUE!</v>
      </c>
      <c r="F332" s="8" t="e">
        <f>COUNTIFS([1]ข้อมูลทั้งหมด!$B$2:$B$7721,D332,[1]ข้อมูลทั้งหมด!$S$2:$S$7721,1)</f>
        <v>#VALUE!</v>
      </c>
      <c r="G332" s="8" t="e">
        <f>COUNTIFS([1]ข้อมูลทั้งหมด!$B$2:$B$7721,D332,[1]ข้อมูลทั้งหมด!$V$2:$V$7721,1)</f>
        <v>#VALUE!</v>
      </c>
      <c r="H332" s="11" t="e">
        <f t="shared" si="6"/>
        <v>#VALUE!</v>
      </c>
      <c r="I332" s="8" t="e">
        <f>SUMIFS([1]ข้อมูลทั้งหมด!$O$2:$O$7721,[1]ข้อมูลทั้งหมด!$B$2:$B$7721,D332)</f>
        <v>#VALUE!</v>
      </c>
      <c r="J332" s="8" t="e">
        <f>SUMIF([1]ข้อมูลทั้งหมด!$B$2:$B$7721,D332,[1]ข้อมูลทั้งหมด!$AN$2:$AN$7721)+(((((SUMIF([1]ข้อมูลทั้งหมด!$B$2:$B$7721,D332,[1]ข้อมูลทั้งหมด!$AO$2:$AO$7721)+((SUMIF([1]ข้อมูลทั้งหมด!$B$2:$B$7721,D332,[1]ข้อมูลทั้งหมด!$AP$2:$AP$7721)-MOD(SUMIF([1]ข้อมูลทั้งหมด!$B$2:$B$7721,D332,[1]ข้อมูลทั้งหมด!$AP$2:$AP$7721),100))/100)-K332)/4))))</f>
        <v>#VALUE!</v>
      </c>
      <c r="K332" s="8" t="e">
        <f>MOD(SUMIF([1]ข้อมูลทั้งหมด!$B$2:$B$7721,D332,[1]ข้อมูลทั้งหมด!$AO$2:$AO$7721)+((SUMIF([1]ข้อมูลทั้งหมด!$B$2:$B$7721,D332,[1]ข้อมูลทั้งหมด!$AP$2:$AP$7721)-MOD(SUMIF([1]ข้อมูลทั้งหมด!$B$2:$B$7721,D332,[1]ข้อมูลทั้งหมด!$AP$2:$AP$7721),100))/100),4)</f>
        <v>#VALUE!</v>
      </c>
      <c r="L332" s="8" t="e">
        <f>MOD(SUMIF([1]ข้อมูลทั้งหมด!$B$2:$B$7721,D332,[1]ข้อมูลทั้งหมด!$AP$2:$AP$7721),100)</f>
        <v>#VALUE!</v>
      </c>
      <c r="M332" s="12" t="e">
        <f>IF(SUM(SUMIF([1]ข้อมูลทั้งหมด!$B$2:$B$7721,D332,[1]ข้อมูลทั้งหมด!$BU$2:$BU$7721))=0,"-",SUM(SUMIF([1]ข้อมูลทั้งหมด!$B$2:$B$7721,D332,[1]ข้อมูลทั้งหมด!$BU$2:$BU$7721)))</f>
        <v>#VALUE!</v>
      </c>
      <c r="N332" s="8" t="e">
        <f>IF(SUM(SUMIF([1]ข้อมูลทั้งหมด!$B$2:$B$7721,D332,[1]ข้อมูลทั้งหมด!$AA$2:$AA$7721),SUMIF([1]ข้อมูลทั้งหมด!$B$2:$B$7721,D332,[1]ข้อมูลทั้งหมด!$AC$2:$AC$7721))=0,"-",SUM(SUMIF([1]ข้อมูลทั้งหมด!$B$2:$B$7721,D332,[1]ข้อมูลทั้งหมด!$AA$2:$AA$7721),SUMIF([1]ข้อมูลทั้งหมด!$B$2:$B$7721,D332,[1]ข้อมูลทั้งหมด!$AC$2:$AC$7721)))</f>
        <v>#VALUE!</v>
      </c>
      <c r="O332" s="13" t="e">
        <f>IF(SUM(SUMIF([1]ข้อมูลทั้งหมด!$B$2:$B$7721,D332,[1]ข้อมูลทั้งหมด!$AB$2:$AB$7721),SUMIF([1]ข้อมูลทั้งหมด!$B$2:$B$7721,D332,[1]ข้อมูลทั้งหมด!$AD$2:$AD$7721))=0,"-",SUM(SUMIF([1]ข้อมูลทั้งหมด!$B$2:$B$7721,D332,[1]ข้อมูลทั้งหมด!$AB$2:$AB$7721),SUMIF([1]ข้อมูลทั้งหมด!$B$2:$B$7721,D332,[1]ข้อมูลทั้งหมด!$AD$2:$AD$7721)))</f>
        <v>#VALUE!</v>
      </c>
      <c r="P332" s="8" t="e">
        <f>IF(SUM(SUMIF([1]ข้อมูลทั้งหมด!$B$2:$B$7721,D332,[1]ข้อมูลทั้งหมด!$AE$2:$AE$7721),SUMIF([1]ข้อมูลทั้งหมด!$B$2:$B$7721,D332,[1]ข้อมูลทั้งหมด!$AG$2:$AG$7721))=0,"-",SUM(SUMIF([1]ข้อมูลทั้งหมด!$B$2:$B$7721,D332,[1]ข้อมูลทั้งหมด!$AE$2:$AE$7721),SUMIF([1]ข้อมูลทั้งหมด!$B$2:$B$7721,D332,[1]ข้อมูลทั้งหมด!$AG$2:$AG$7721)))</f>
        <v>#VALUE!</v>
      </c>
      <c r="Q332" s="13" t="e">
        <f>IF(SUM(SUMIF([1]ข้อมูลทั้งหมด!$B$2:$B$7721,D332,[1]ข้อมูลทั้งหมด!$AF$2:$AF$7721),SUMIF([1]ข้อมูลทั้งหมด!$B$2:$B$7721,D332,[1]ข้อมูลทั้งหมด!$AH$2:$AH$7721))=0,"-",SUM(SUMIF([1]ข้อมูลทั้งหมด!$B$2:$B$7721,D332,[1]ข้อมูลทั้งหมด!$AF$2:$AF$7721),SUMIF([1]ข้อมูลทั้งหมด!$B$2:$B$7721,D332,[1]ข้อมูลทั้งหมด!$AH$2:$AH$7721)))</f>
        <v>#VALUE!</v>
      </c>
      <c r="R332" s="12" t="e">
        <f>IF(SUM(SUMIF([1]ข้อมูลทั้งหมด!$B$2:$B$7721,D332,[1]ข้อมูลทั้งหมด!$BU$2:$BU$7721),SUMIF([1]ข้อมูลทั้งหมด!$B$2:$B$7721,D332,[1]ข้อมูลทั้งหมด!$BV$2:$BV$7721))=0,"-",SUM(SUMIF([1]ข้อมูลทั้งหมด!$B$2:$B$7721,D332,[1]ข้อมูลทั้งหมด!$BU$2:$BU$7721),SUMIF([1]ข้อมูลทั้งหมด!$B$2:$B$7721,D332,[1]ข้อมูลทั้งหมด!$BV$2:$BV$7721)))</f>
        <v>#VALUE!</v>
      </c>
      <c r="S332" s="14" t="e">
        <f>IF(SUMIF([1]ข้อมูลทั้งหมด!$B$2:$B$7721,D332,[1]ข้อมูลทั้งหมด!$BX$2:$BX$7721)=0,"-",SUMIF([1]ข้อมูลทั้งหมด!$B$2:$B$7721,D332,[1]ข้อมูลทั้งหมด!$BX$2:$BX$7721))</f>
        <v>#VALUE!</v>
      </c>
      <c r="T332" s="8" t="e">
        <f>IF(SUMIF([1]ข้อมูลทั้งหมด!$B$2:$B$7721,D332,[1]ข้อมูลทั้งหมด!$CV$2:$CV$7721)=0,"-",SUMIF([1]ข้อมูลทั้งหมด!$B$2:$B$7721,D332,[1]ข้อมูลทั้งหมด!$CV$2:$CV$7721))</f>
        <v>#VALUE!</v>
      </c>
      <c r="U332" s="13" t="e">
        <f>IF(SUMIF([1]ข้อมูลทั้งหมด!$B$2:$B$7721,D332,[1]ข้อมูลทั้งหมด!$CW$2:$CW$7721)=0,"-",SUMIF([1]ข้อมูลทั้งหมด!$B$2:$B$7721,D332,[1]ข้อมูลทั้งหมด!$CW$2:$CW$7721))</f>
        <v>#VALUE!</v>
      </c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389"/>
      <c r="AM332" s="20"/>
      <c r="AN332" s="21"/>
      <c r="AO332" s="393"/>
      <c r="AP332" s="22"/>
      <c r="AQ332" s="22"/>
      <c r="AR332" s="22"/>
      <c r="AS332" s="394"/>
    </row>
    <row r="333" spans="1:45" s="60" customFormat="1" ht="21" hidden="1" x14ac:dyDescent="0.35">
      <c r="A333" s="524">
        <v>324</v>
      </c>
      <c r="B333" s="9">
        <v>316</v>
      </c>
      <c r="C333" s="10" t="s">
        <v>625</v>
      </c>
      <c r="D333" s="395" t="s">
        <v>625</v>
      </c>
      <c r="E333" s="8" t="e">
        <f>COUNTIFS([1]ข้อมูลทั้งหมด!$B$2:$B$7721,D333,[1]ข้อมูลทั้งหมด!$P$2:$P$7721,1)</f>
        <v>#VALUE!</v>
      </c>
      <c r="F333" s="8" t="e">
        <f>COUNTIFS([1]ข้อมูลทั้งหมด!$B$2:$B$7721,D333,[1]ข้อมูลทั้งหมด!$S$2:$S$7721,1)</f>
        <v>#VALUE!</v>
      </c>
      <c r="G333" s="8" t="e">
        <f>COUNTIFS([1]ข้อมูลทั้งหมด!$B$2:$B$7721,D333,[1]ข้อมูลทั้งหมด!$V$2:$V$7721,1)</f>
        <v>#VALUE!</v>
      </c>
      <c r="H333" s="11" t="e">
        <f t="shared" si="6"/>
        <v>#VALUE!</v>
      </c>
      <c r="I333" s="8" t="e">
        <f>SUMIFS([1]ข้อมูลทั้งหมด!$O$2:$O$7721,[1]ข้อมูลทั้งหมด!$B$2:$B$7721,D333)</f>
        <v>#VALUE!</v>
      </c>
      <c r="J333" s="8" t="e">
        <f>SUMIF([1]ข้อมูลทั้งหมด!$B$2:$B$7721,D333,[1]ข้อมูลทั้งหมด!$AN$2:$AN$7721)+(((((SUMIF([1]ข้อมูลทั้งหมด!$B$2:$B$7721,D333,[1]ข้อมูลทั้งหมด!$AO$2:$AO$7721)+((SUMIF([1]ข้อมูลทั้งหมด!$B$2:$B$7721,D333,[1]ข้อมูลทั้งหมด!$AP$2:$AP$7721)-MOD(SUMIF([1]ข้อมูลทั้งหมด!$B$2:$B$7721,D333,[1]ข้อมูลทั้งหมด!$AP$2:$AP$7721),100))/100)-K333)/4))))</f>
        <v>#VALUE!</v>
      </c>
      <c r="K333" s="8" t="e">
        <f>MOD(SUMIF([1]ข้อมูลทั้งหมด!$B$2:$B$7721,D333,[1]ข้อมูลทั้งหมด!$AO$2:$AO$7721)+((SUMIF([1]ข้อมูลทั้งหมด!$B$2:$B$7721,D333,[1]ข้อมูลทั้งหมด!$AP$2:$AP$7721)-MOD(SUMIF([1]ข้อมูลทั้งหมด!$B$2:$B$7721,D333,[1]ข้อมูลทั้งหมด!$AP$2:$AP$7721),100))/100),4)</f>
        <v>#VALUE!</v>
      </c>
      <c r="L333" s="8" t="e">
        <f>MOD(SUMIF([1]ข้อมูลทั้งหมด!$B$2:$B$7721,D333,[1]ข้อมูลทั้งหมด!$AP$2:$AP$7721),100)</f>
        <v>#VALUE!</v>
      </c>
      <c r="M333" s="12" t="e">
        <f>IF(SUM(SUMIF([1]ข้อมูลทั้งหมด!$B$2:$B$7721,D333,[1]ข้อมูลทั้งหมด!$BU$2:$BU$7721))=0,"-",SUM(SUMIF([1]ข้อมูลทั้งหมด!$B$2:$B$7721,D333,[1]ข้อมูลทั้งหมด!$BU$2:$BU$7721)))</f>
        <v>#VALUE!</v>
      </c>
      <c r="N333" s="8" t="e">
        <f>IF(SUM(SUMIF([1]ข้อมูลทั้งหมด!$B$2:$B$7721,D333,[1]ข้อมูลทั้งหมด!$AA$2:$AA$7721),SUMIF([1]ข้อมูลทั้งหมด!$B$2:$B$7721,D333,[1]ข้อมูลทั้งหมด!$AC$2:$AC$7721))=0,"-",SUM(SUMIF([1]ข้อมูลทั้งหมด!$B$2:$B$7721,D333,[1]ข้อมูลทั้งหมด!$AA$2:$AA$7721),SUMIF([1]ข้อมูลทั้งหมด!$B$2:$B$7721,D333,[1]ข้อมูลทั้งหมด!$AC$2:$AC$7721)))</f>
        <v>#VALUE!</v>
      </c>
      <c r="O333" s="13" t="e">
        <f>IF(SUM(SUMIF([1]ข้อมูลทั้งหมด!$B$2:$B$7721,D333,[1]ข้อมูลทั้งหมด!$AB$2:$AB$7721),SUMIF([1]ข้อมูลทั้งหมด!$B$2:$B$7721,D333,[1]ข้อมูลทั้งหมด!$AD$2:$AD$7721))=0,"-",SUM(SUMIF([1]ข้อมูลทั้งหมด!$B$2:$B$7721,D333,[1]ข้อมูลทั้งหมด!$AB$2:$AB$7721),SUMIF([1]ข้อมูลทั้งหมด!$B$2:$B$7721,D333,[1]ข้อมูลทั้งหมด!$AD$2:$AD$7721)))</f>
        <v>#VALUE!</v>
      </c>
      <c r="P333" s="8" t="e">
        <f>IF(SUM(SUMIF([1]ข้อมูลทั้งหมด!$B$2:$B$7721,D333,[1]ข้อมูลทั้งหมด!$AE$2:$AE$7721),SUMIF([1]ข้อมูลทั้งหมด!$B$2:$B$7721,D333,[1]ข้อมูลทั้งหมด!$AG$2:$AG$7721))=0,"-",SUM(SUMIF([1]ข้อมูลทั้งหมด!$B$2:$B$7721,D333,[1]ข้อมูลทั้งหมด!$AE$2:$AE$7721),SUMIF([1]ข้อมูลทั้งหมด!$B$2:$B$7721,D333,[1]ข้อมูลทั้งหมด!$AG$2:$AG$7721)))</f>
        <v>#VALUE!</v>
      </c>
      <c r="Q333" s="13" t="e">
        <f>IF(SUM(SUMIF([1]ข้อมูลทั้งหมด!$B$2:$B$7721,D333,[1]ข้อมูลทั้งหมด!$AF$2:$AF$7721),SUMIF([1]ข้อมูลทั้งหมด!$B$2:$B$7721,D333,[1]ข้อมูลทั้งหมด!$AH$2:$AH$7721))=0,"-",SUM(SUMIF([1]ข้อมูลทั้งหมด!$B$2:$B$7721,D333,[1]ข้อมูลทั้งหมด!$AF$2:$AF$7721),SUMIF([1]ข้อมูลทั้งหมด!$B$2:$B$7721,D333,[1]ข้อมูลทั้งหมด!$AH$2:$AH$7721)))</f>
        <v>#VALUE!</v>
      </c>
      <c r="R333" s="12" t="e">
        <f>IF(SUM(SUMIF([1]ข้อมูลทั้งหมด!$B$2:$B$7721,D333,[1]ข้อมูลทั้งหมด!$BU$2:$BU$7721),SUMIF([1]ข้อมูลทั้งหมด!$B$2:$B$7721,D333,[1]ข้อมูลทั้งหมด!$BV$2:$BV$7721))=0,"-",SUM(SUMIF([1]ข้อมูลทั้งหมด!$B$2:$B$7721,D333,[1]ข้อมูลทั้งหมด!$BU$2:$BU$7721),SUMIF([1]ข้อมูลทั้งหมด!$B$2:$B$7721,D333,[1]ข้อมูลทั้งหมด!$BV$2:$BV$7721)))</f>
        <v>#VALUE!</v>
      </c>
      <c r="S333" s="14" t="e">
        <f>IF(SUMIF([1]ข้อมูลทั้งหมด!$B$2:$B$7721,D333,[1]ข้อมูลทั้งหมด!$BX$2:$BX$7721)=0,"-",SUMIF([1]ข้อมูลทั้งหมด!$B$2:$B$7721,D333,[1]ข้อมูลทั้งหมด!$BX$2:$BX$7721))</f>
        <v>#VALUE!</v>
      </c>
      <c r="T333" s="8" t="e">
        <f>IF(SUMIF([1]ข้อมูลทั้งหมด!$B$2:$B$7721,D333,[1]ข้อมูลทั้งหมด!$CV$2:$CV$7721)=0,"-",SUMIF([1]ข้อมูลทั้งหมด!$B$2:$B$7721,D333,[1]ข้อมูลทั้งหมด!$CV$2:$CV$7721))</f>
        <v>#VALUE!</v>
      </c>
      <c r="U333" s="13" t="e">
        <f>IF(SUMIF([1]ข้อมูลทั้งหมด!$B$2:$B$7721,D333,[1]ข้อมูลทั้งหมด!$CW$2:$CW$7721)=0,"-",SUMIF([1]ข้อมูลทั้งหมด!$B$2:$B$7721,D333,[1]ข้อมูลทั้งหมด!$CW$2:$CW$7721))</f>
        <v>#VALUE!</v>
      </c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389"/>
      <c r="AM333" s="20"/>
      <c r="AN333" s="21"/>
      <c r="AO333" s="393"/>
      <c r="AP333" s="22"/>
      <c r="AQ333" s="22"/>
      <c r="AR333" s="22"/>
      <c r="AS333" s="394"/>
    </row>
    <row r="334" spans="1:45" s="60" customFormat="1" ht="21" hidden="1" x14ac:dyDescent="0.35">
      <c r="A334" s="524">
        <v>325</v>
      </c>
      <c r="B334" s="9">
        <v>317</v>
      </c>
      <c r="C334" s="10" t="s">
        <v>626</v>
      </c>
      <c r="D334" s="395" t="s">
        <v>626</v>
      </c>
      <c r="E334" s="8" t="e">
        <f>COUNTIFS([1]ข้อมูลทั้งหมด!$B$2:$B$7721,D334,[1]ข้อมูลทั้งหมด!$P$2:$P$7721,1)</f>
        <v>#VALUE!</v>
      </c>
      <c r="F334" s="8" t="e">
        <f>COUNTIFS([1]ข้อมูลทั้งหมด!$B$2:$B$7721,D334,[1]ข้อมูลทั้งหมด!$S$2:$S$7721,1)</f>
        <v>#VALUE!</v>
      </c>
      <c r="G334" s="8" t="e">
        <f>COUNTIFS([1]ข้อมูลทั้งหมด!$B$2:$B$7721,D334,[1]ข้อมูลทั้งหมด!$V$2:$V$7721,1)</f>
        <v>#VALUE!</v>
      </c>
      <c r="H334" s="11" t="e">
        <f t="shared" si="6"/>
        <v>#VALUE!</v>
      </c>
      <c r="I334" s="8" t="e">
        <f>SUMIFS([1]ข้อมูลทั้งหมด!$O$2:$O$7721,[1]ข้อมูลทั้งหมด!$B$2:$B$7721,D334)</f>
        <v>#VALUE!</v>
      </c>
      <c r="J334" s="8" t="e">
        <f>SUMIF([1]ข้อมูลทั้งหมด!$B$2:$B$7721,D334,[1]ข้อมูลทั้งหมด!$AN$2:$AN$7721)+(((((SUMIF([1]ข้อมูลทั้งหมด!$B$2:$B$7721,D334,[1]ข้อมูลทั้งหมด!$AO$2:$AO$7721)+((SUMIF([1]ข้อมูลทั้งหมด!$B$2:$B$7721,D334,[1]ข้อมูลทั้งหมด!$AP$2:$AP$7721)-MOD(SUMIF([1]ข้อมูลทั้งหมด!$B$2:$B$7721,D334,[1]ข้อมูลทั้งหมด!$AP$2:$AP$7721),100))/100)-K334)/4))))</f>
        <v>#VALUE!</v>
      </c>
      <c r="K334" s="8" t="e">
        <f>MOD(SUMIF([1]ข้อมูลทั้งหมด!$B$2:$B$7721,D334,[1]ข้อมูลทั้งหมด!$AO$2:$AO$7721)+((SUMIF([1]ข้อมูลทั้งหมด!$B$2:$B$7721,D334,[1]ข้อมูลทั้งหมด!$AP$2:$AP$7721)-MOD(SUMIF([1]ข้อมูลทั้งหมด!$B$2:$B$7721,D334,[1]ข้อมูลทั้งหมด!$AP$2:$AP$7721),100))/100),4)</f>
        <v>#VALUE!</v>
      </c>
      <c r="L334" s="8" t="e">
        <f>MOD(SUMIF([1]ข้อมูลทั้งหมด!$B$2:$B$7721,D334,[1]ข้อมูลทั้งหมด!$AP$2:$AP$7721),100)</f>
        <v>#VALUE!</v>
      </c>
      <c r="M334" s="12" t="e">
        <f>IF(SUM(SUMIF([1]ข้อมูลทั้งหมด!$B$2:$B$7721,D334,[1]ข้อมูลทั้งหมด!$BU$2:$BU$7721))=0,"-",SUM(SUMIF([1]ข้อมูลทั้งหมด!$B$2:$B$7721,D334,[1]ข้อมูลทั้งหมด!$BU$2:$BU$7721)))</f>
        <v>#VALUE!</v>
      </c>
      <c r="N334" s="8" t="e">
        <f>IF(SUM(SUMIF([1]ข้อมูลทั้งหมด!$B$2:$B$7721,D334,[1]ข้อมูลทั้งหมด!$AA$2:$AA$7721),SUMIF([1]ข้อมูลทั้งหมด!$B$2:$B$7721,D334,[1]ข้อมูลทั้งหมด!$AC$2:$AC$7721))=0,"-",SUM(SUMIF([1]ข้อมูลทั้งหมด!$B$2:$B$7721,D334,[1]ข้อมูลทั้งหมด!$AA$2:$AA$7721),SUMIF([1]ข้อมูลทั้งหมด!$B$2:$B$7721,D334,[1]ข้อมูลทั้งหมด!$AC$2:$AC$7721)))</f>
        <v>#VALUE!</v>
      </c>
      <c r="O334" s="13" t="e">
        <f>IF(SUM(SUMIF([1]ข้อมูลทั้งหมด!$B$2:$B$7721,D334,[1]ข้อมูลทั้งหมด!$AB$2:$AB$7721),SUMIF([1]ข้อมูลทั้งหมด!$B$2:$B$7721,D334,[1]ข้อมูลทั้งหมด!$AD$2:$AD$7721))=0,"-",SUM(SUMIF([1]ข้อมูลทั้งหมด!$B$2:$B$7721,D334,[1]ข้อมูลทั้งหมด!$AB$2:$AB$7721),SUMIF([1]ข้อมูลทั้งหมด!$B$2:$B$7721,D334,[1]ข้อมูลทั้งหมด!$AD$2:$AD$7721)))</f>
        <v>#VALUE!</v>
      </c>
      <c r="P334" s="8" t="e">
        <f>IF(SUM(SUMIF([1]ข้อมูลทั้งหมด!$B$2:$B$7721,D334,[1]ข้อมูลทั้งหมด!$AE$2:$AE$7721),SUMIF([1]ข้อมูลทั้งหมด!$B$2:$B$7721,D334,[1]ข้อมูลทั้งหมด!$AG$2:$AG$7721))=0,"-",SUM(SUMIF([1]ข้อมูลทั้งหมด!$B$2:$B$7721,D334,[1]ข้อมูลทั้งหมด!$AE$2:$AE$7721),SUMIF([1]ข้อมูลทั้งหมด!$B$2:$B$7721,D334,[1]ข้อมูลทั้งหมด!$AG$2:$AG$7721)))</f>
        <v>#VALUE!</v>
      </c>
      <c r="Q334" s="13" t="e">
        <f>IF(SUM(SUMIF([1]ข้อมูลทั้งหมด!$B$2:$B$7721,D334,[1]ข้อมูลทั้งหมด!$AF$2:$AF$7721),SUMIF([1]ข้อมูลทั้งหมด!$B$2:$B$7721,D334,[1]ข้อมูลทั้งหมด!$AH$2:$AH$7721))=0,"-",SUM(SUMIF([1]ข้อมูลทั้งหมด!$B$2:$B$7721,D334,[1]ข้อมูลทั้งหมด!$AF$2:$AF$7721),SUMIF([1]ข้อมูลทั้งหมด!$B$2:$B$7721,D334,[1]ข้อมูลทั้งหมด!$AH$2:$AH$7721)))</f>
        <v>#VALUE!</v>
      </c>
      <c r="R334" s="12" t="e">
        <f>IF(SUM(SUMIF([1]ข้อมูลทั้งหมด!$B$2:$B$7721,D334,[1]ข้อมูลทั้งหมด!$BU$2:$BU$7721),SUMIF([1]ข้อมูลทั้งหมด!$B$2:$B$7721,D334,[1]ข้อมูลทั้งหมด!$BV$2:$BV$7721))=0,"-",SUM(SUMIF([1]ข้อมูลทั้งหมด!$B$2:$B$7721,D334,[1]ข้อมูลทั้งหมด!$BU$2:$BU$7721),SUMIF([1]ข้อมูลทั้งหมด!$B$2:$B$7721,D334,[1]ข้อมูลทั้งหมด!$BV$2:$BV$7721)))</f>
        <v>#VALUE!</v>
      </c>
      <c r="S334" s="14" t="e">
        <f>IF(SUMIF([1]ข้อมูลทั้งหมด!$B$2:$B$7721,D334,[1]ข้อมูลทั้งหมด!$BX$2:$BX$7721)=0,"-",SUMIF([1]ข้อมูลทั้งหมด!$B$2:$B$7721,D334,[1]ข้อมูลทั้งหมด!$BX$2:$BX$7721))</f>
        <v>#VALUE!</v>
      </c>
      <c r="T334" s="8" t="e">
        <f>IF(SUMIF([1]ข้อมูลทั้งหมด!$B$2:$B$7721,D334,[1]ข้อมูลทั้งหมด!$CV$2:$CV$7721)=0,"-",SUMIF([1]ข้อมูลทั้งหมด!$B$2:$B$7721,D334,[1]ข้อมูลทั้งหมด!$CV$2:$CV$7721))</f>
        <v>#VALUE!</v>
      </c>
      <c r="U334" s="13" t="e">
        <f>IF(SUMIF([1]ข้อมูลทั้งหมด!$B$2:$B$7721,D334,[1]ข้อมูลทั้งหมด!$CW$2:$CW$7721)=0,"-",SUMIF([1]ข้อมูลทั้งหมด!$B$2:$B$7721,D334,[1]ข้อมูลทั้งหมด!$CW$2:$CW$7721))</f>
        <v>#VALUE!</v>
      </c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389"/>
      <c r="AM334" s="20"/>
      <c r="AN334" s="21"/>
      <c r="AO334" s="393"/>
      <c r="AP334" s="22"/>
      <c r="AQ334" s="22"/>
      <c r="AR334" s="22"/>
      <c r="AS334" s="394"/>
    </row>
    <row r="335" spans="1:45" s="60" customFormat="1" ht="21" hidden="1" x14ac:dyDescent="0.35">
      <c r="A335" s="524">
        <v>326</v>
      </c>
      <c r="B335" s="9">
        <v>318</v>
      </c>
      <c r="C335" s="10" t="s">
        <v>627</v>
      </c>
      <c r="D335" s="395" t="s">
        <v>627</v>
      </c>
      <c r="E335" s="8" t="e">
        <f>COUNTIFS([1]ข้อมูลทั้งหมด!$B$2:$B$7721,D335,[1]ข้อมูลทั้งหมด!$P$2:$P$7721,1)</f>
        <v>#VALUE!</v>
      </c>
      <c r="F335" s="8" t="e">
        <f>COUNTIFS([1]ข้อมูลทั้งหมด!$B$2:$B$7721,D335,[1]ข้อมูลทั้งหมด!$S$2:$S$7721,1)</f>
        <v>#VALUE!</v>
      </c>
      <c r="G335" s="8" t="e">
        <f>COUNTIFS([1]ข้อมูลทั้งหมด!$B$2:$B$7721,D335,[1]ข้อมูลทั้งหมด!$V$2:$V$7721,1)</f>
        <v>#VALUE!</v>
      </c>
      <c r="H335" s="11" t="e">
        <f t="shared" si="6"/>
        <v>#VALUE!</v>
      </c>
      <c r="I335" s="8" t="e">
        <f>SUMIFS([1]ข้อมูลทั้งหมด!$O$2:$O$7721,[1]ข้อมูลทั้งหมด!$B$2:$B$7721,D335)</f>
        <v>#VALUE!</v>
      </c>
      <c r="J335" s="8" t="e">
        <f>SUMIF([1]ข้อมูลทั้งหมด!$B$2:$B$7721,D335,[1]ข้อมูลทั้งหมด!$AN$2:$AN$7721)+(((((SUMIF([1]ข้อมูลทั้งหมด!$B$2:$B$7721,D335,[1]ข้อมูลทั้งหมด!$AO$2:$AO$7721)+((SUMIF([1]ข้อมูลทั้งหมด!$B$2:$B$7721,D335,[1]ข้อมูลทั้งหมด!$AP$2:$AP$7721)-MOD(SUMIF([1]ข้อมูลทั้งหมด!$B$2:$B$7721,D335,[1]ข้อมูลทั้งหมด!$AP$2:$AP$7721),100))/100)-K335)/4))))</f>
        <v>#VALUE!</v>
      </c>
      <c r="K335" s="8" t="e">
        <f>MOD(SUMIF([1]ข้อมูลทั้งหมด!$B$2:$B$7721,D335,[1]ข้อมูลทั้งหมด!$AO$2:$AO$7721)+((SUMIF([1]ข้อมูลทั้งหมด!$B$2:$B$7721,D335,[1]ข้อมูลทั้งหมด!$AP$2:$AP$7721)-MOD(SUMIF([1]ข้อมูลทั้งหมด!$B$2:$B$7721,D335,[1]ข้อมูลทั้งหมด!$AP$2:$AP$7721),100))/100),4)</f>
        <v>#VALUE!</v>
      </c>
      <c r="L335" s="8" t="e">
        <f>MOD(SUMIF([1]ข้อมูลทั้งหมด!$B$2:$B$7721,D335,[1]ข้อมูลทั้งหมด!$AP$2:$AP$7721),100)</f>
        <v>#VALUE!</v>
      </c>
      <c r="M335" s="12" t="e">
        <f>IF(SUM(SUMIF([1]ข้อมูลทั้งหมด!$B$2:$B$7721,D335,[1]ข้อมูลทั้งหมด!$BU$2:$BU$7721))=0,"-",SUM(SUMIF([1]ข้อมูลทั้งหมด!$B$2:$B$7721,D335,[1]ข้อมูลทั้งหมด!$BU$2:$BU$7721)))</f>
        <v>#VALUE!</v>
      </c>
      <c r="N335" s="8" t="e">
        <f>IF(SUM(SUMIF([1]ข้อมูลทั้งหมด!$B$2:$B$7721,D335,[1]ข้อมูลทั้งหมด!$AA$2:$AA$7721),SUMIF([1]ข้อมูลทั้งหมด!$B$2:$B$7721,D335,[1]ข้อมูลทั้งหมด!$AC$2:$AC$7721))=0,"-",SUM(SUMIF([1]ข้อมูลทั้งหมด!$B$2:$B$7721,D335,[1]ข้อมูลทั้งหมด!$AA$2:$AA$7721),SUMIF([1]ข้อมูลทั้งหมด!$B$2:$B$7721,D335,[1]ข้อมูลทั้งหมด!$AC$2:$AC$7721)))</f>
        <v>#VALUE!</v>
      </c>
      <c r="O335" s="13" t="e">
        <f>IF(SUM(SUMIF([1]ข้อมูลทั้งหมด!$B$2:$B$7721,D335,[1]ข้อมูลทั้งหมด!$AB$2:$AB$7721),SUMIF([1]ข้อมูลทั้งหมด!$B$2:$B$7721,D335,[1]ข้อมูลทั้งหมด!$AD$2:$AD$7721))=0,"-",SUM(SUMIF([1]ข้อมูลทั้งหมด!$B$2:$B$7721,D335,[1]ข้อมูลทั้งหมด!$AB$2:$AB$7721),SUMIF([1]ข้อมูลทั้งหมด!$B$2:$B$7721,D335,[1]ข้อมูลทั้งหมด!$AD$2:$AD$7721)))</f>
        <v>#VALUE!</v>
      </c>
      <c r="P335" s="8" t="e">
        <f>IF(SUM(SUMIF([1]ข้อมูลทั้งหมด!$B$2:$B$7721,D335,[1]ข้อมูลทั้งหมด!$AE$2:$AE$7721),SUMIF([1]ข้อมูลทั้งหมด!$B$2:$B$7721,D335,[1]ข้อมูลทั้งหมด!$AG$2:$AG$7721))=0,"-",SUM(SUMIF([1]ข้อมูลทั้งหมด!$B$2:$B$7721,D335,[1]ข้อมูลทั้งหมด!$AE$2:$AE$7721),SUMIF([1]ข้อมูลทั้งหมด!$B$2:$B$7721,D335,[1]ข้อมูลทั้งหมด!$AG$2:$AG$7721)))</f>
        <v>#VALUE!</v>
      </c>
      <c r="Q335" s="13" t="e">
        <f>IF(SUM(SUMIF([1]ข้อมูลทั้งหมด!$B$2:$B$7721,D335,[1]ข้อมูลทั้งหมด!$AF$2:$AF$7721),SUMIF([1]ข้อมูลทั้งหมด!$B$2:$B$7721,D335,[1]ข้อมูลทั้งหมด!$AH$2:$AH$7721))=0,"-",SUM(SUMIF([1]ข้อมูลทั้งหมด!$B$2:$B$7721,D335,[1]ข้อมูลทั้งหมด!$AF$2:$AF$7721),SUMIF([1]ข้อมูลทั้งหมด!$B$2:$B$7721,D335,[1]ข้อมูลทั้งหมด!$AH$2:$AH$7721)))</f>
        <v>#VALUE!</v>
      </c>
      <c r="R335" s="12" t="e">
        <f>IF(SUM(SUMIF([1]ข้อมูลทั้งหมด!$B$2:$B$7721,D335,[1]ข้อมูลทั้งหมด!$BU$2:$BU$7721),SUMIF([1]ข้อมูลทั้งหมด!$B$2:$B$7721,D335,[1]ข้อมูลทั้งหมด!$BV$2:$BV$7721))=0,"-",SUM(SUMIF([1]ข้อมูลทั้งหมด!$B$2:$B$7721,D335,[1]ข้อมูลทั้งหมด!$BU$2:$BU$7721),SUMIF([1]ข้อมูลทั้งหมด!$B$2:$B$7721,D335,[1]ข้อมูลทั้งหมด!$BV$2:$BV$7721)))</f>
        <v>#VALUE!</v>
      </c>
      <c r="S335" s="14" t="e">
        <f>IF(SUMIF([1]ข้อมูลทั้งหมด!$B$2:$B$7721,D335,[1]ข้อมูลทั้งหมด!$BX$2:$BX$7721)=0,"-",SUMIF([1]ข้อมูลทั้งหมด!$B$2:$B$7721,D335,[1]ข้อมูลทั้งหมด!$BX$2:$BX$7721))</f>
        <v>#VALUE!</v>
      </c>
      <c r="T335" s="8" t="e">
        <f>IF(SUMIF([1]ข้อมูลทั้งหมด!$B$2:$B$7721,D335,[1]ข้อมูลทั้งหมด!$CV$2:$CV$7721)=0,"-",SUMIF([1]ข้อมูลทั้งหมด!$B$2:$B$7721,D335,[1]ข้อมูลทั้งหมด!$CV$2:$CV$7721))</f>
        <v>#VALUE!</v>
      </c>
      <c r="U335" s="13" t="e">
        <f>IF(SUMIF([1]ข้อมูลทั้งหมด!$B$2:$B$7721,D335,[1]ข้อมูลทั้งหมด!$CW$2:$CW$7721)=0,"-",SUMIF([1]ข้อมูลทั้งหมด!$B$2:$B$7721,D335,[1]ข้อมูลทั้งหมด!$CW$2:$CW$7721))</f>
        <v>#VALUE!</v>
      </c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389"/>
      <c r="AM335" s="20"/>
      <c r="AN335" s="21"/>
      <c r="AO335" s="393"/>
      <c r="AP335" s="22"/>
      <c r="AQ335" s="22"/>
      <c r="AR335" s="22"/>
      <c r="AS335" s="394"/>
    </row>
    <row r="336" spans="1:45" s="60" customFormat="1" ht="21" hidden="1" x14ac:dyDescent="0.35">
      <c r="A336" s="524">
        <v>327</v>
      </c>
      <c r="B336" s="9">
        <v>319</v>
      </c>
      <c r="C336" s="10" t="s">
        <v>628</v>
      </c>
      <c r="D336" s="395" t="s">
        <v>628</v>
      </c>
      <c r="E336" s="8" t="e">
        <f>COUNTIFS([1]ข้อมูลทั้งหมด!$B$2:$B$7721,D336,[1]ข้อมูลทั้งหมด!$P$2:$P$7721,1)</f>
        <v>#VALUE!</v>
      </c>
      <c r="F336" s="8" t="e">
        <f>COUNTIFS([1]ข้อมูลทั้งหมด!$B$2:$B$7721,D336,[1]ข้อมูลทั้งหมด!$S$2:$S$7721,1)</f>
        <v>#VALUE!</v>
      </c>
      <c r="G336" s="8" t="e">
        <f>COUNTIFS([1]ข้อมูลทั้งหมด!$B$2:$B$7721,D336,[1]ข้อมูลทั้งหมด!$V$2:$V$7721,1)</f>
        <v>#VALUE!</v>
      </c>
      <c r="H336" s="11" t="e">
        <f t="shared" si="6"/>
        <v>#VALUE!</v>
      </c>
      <c r="I336" s="8" t="e">
        <f>SUMIFS([1]ข้อมูลทั้งหมด!$O$2:$O$7721,[1]ข้อมูลทั้งหมด!$B$2:$B$7721,D336)</f>
        <v>#VALUE!</v>
      </c>
      <c r="J336" s="8" t="e">
        <f>SUMIF([1]ข้อมูลทั้งหมด!$B$2:$B$7721,D336,[1]ข้อมูลทั้งหมด!$AN$2:$AN$7721)+(((((SUMIF([1]ข้อมูลทั้งหมด!$B$2:$B$7721,D336,[1]ข้อมูลทั้งหมด!$AO$2:$AO$7721)+((SUMIF([1]ข้อมูลทั้งหมด!$B$2:$B$7721,D336,[1]ข้อมูลทั้งหมด!$AP$2:$AP$7721)-MOD(SUMIF([1]ข้อมูลทั้งหมด!$B$2:$B$7721,D336,[1]ข้อมูลทั้งหมด!$AP$2:$AP$7721),100))/100)-K336)/4))))</f>
        <v>#VALUE!</v>
      </c>
      <c r="K336" s="8" t="e">
        <f>MOD(SUMIF([1]ข้อมูลทั้งหมด!$B$2:$B$7721,D336,[1]ข้อมูลทั้งหมด!$AO$2:$AO$7721)+((SUMIF([1]ข้อมูลทั้งหมด!$B$2:$B$7721,D336,[1]ข้อมูลทั้งหมด!$AP$2:$AP$7721)-MOD(SUMIF([1]ข้อมูลทั้งหมด!$B$2:$B$7721,D336,[1]ข้อมูลทั้งหมด!$AP$2:$AP$7721),100))/100),4)</f>
        <v>#VALUE!</v>
      </c>
      <c r="L336" s="8" t="e">
        <f>MOD(SUMIF([1]ข้อมูลทั้งหมด!$B$2:$B$7721,D336,[1]ข้อมูลทั้งหมด!$AP$2:$AP$7721),100)</f>
        <v>#VALUE!</v>
      </c>
      <c r="M336" s="12" t="e">
        <f>IF(SUM(SUMIF([1]ข้อมูลทั้งหมด!$B$2:$B$7721,D336,[1]ข้อมูลทั้งหมด!$BU$2:$BU$7721))=0,"-",SUM(SUMIF([1]ข้อมูลทั้งหมด!$B$2:$B$7721,D336,[1]ข้อมูลทั้งหมด!$BU$2:$BU$7721)))</f>
        <v>#VALUE!</v>
      </c>
      <c r="N336" s="8" t="e">
        <f>IF(SUM(SUMIF([1]ข้อมูลทั้งหมด!$B$2:$B$7721,D336,[1]ข้อมูลทั้งหมด!$AA$2:$AA$7721),SUMIF([1]ข้อมูลทั้งหมด!$B$2:$B$7721,D336,[1]ข้อมูลทั้งหมด!$AC$2:$AC$7721))=0,"-",SUM(SUMIF([1]ข้อมูลทั้งหมด!$B$2:$B$7721,D336,[1]ข้อมูลทั้งหมด!$AA$2:$AA$7721),SUMIF([1]ข้อมูลทั้งหมด!$B$2:$B$7721,D336,[1]ข้อมูลทั้งหมด!$AC$2:$AC$7721)))</f>
        <v>#VALUE!</v>
      </c>
      <c r="O336" s="13" t="e">
        <f>IF(SUM(SUMIF([1]ข้อมูลทั้งหมด!$B$2:$B$7721,D336,[1]ข้อมูลทั้งหมด!$AB$2:$AB$7721),SUMIF([1]ข้อมูลทั้งหมด!$B$2:$B$7721,D336,[1]ข้อมูลทั้งหมด!$AD$2:$AD$7721))=0,"-",SUM(SUMIF([1]ข้อมูลทั้งหมด!$B$2:$B$7721,D336,[1]ข้อมูลทั้งหมด!$AB$2:$AB$7721),SUMIF([1]ข้อมูลทั้งหมด!$B$2:$B$7721,D336,[1]ข้อมูลทั้งหมด!$AD$2:$AD$7721)))</f>
        <v>#VALUE!</v>
      </c>
      <c r="P336" s="8" t="e">
        <f>IF(SUM(SUMIF([1]ข้อมูลทั้งหมด!$B$2:$B$7721,D336,[1]ข้อมูลทั้งหมด!$AE$2:$AE$7721),SUMIF([1]ข้อมูลทั้งหมด!$B$2:$B$7721,D336,[1]ข้อมูลทั้งหมด!$AG$2:$AG$7721))=0,"-",SUM(SUMIF([1]ข้อมูลทั้งหมด!$B$2:$B$7721,D336,[1]ข้อมูลทั้งหมด!$AE$2:$AE$7721),SUMIF([1]ข้อมูลทั้งหมด!$B$2:$B$7721,D336,[1]ข้อมูลทั้งหมด!$AG$2:$AG$7721)))</f>
        <v>#VALUE!</v>
      </c>
      <c r="Q336" s="13" t="e">
        <f>IF(SUM(SUMIF([1]ข้อมูลทั้งหมด!$B$2:$B$7721,D336,[1]ข้อมูลทั้งหมด!$AF$2:$AF$7721),SUMIF([1]ข้อมูลทั้งหมด!$B$2:$B$7721,D336,[1]ข้อมูลทั้งหมด!$AH$2:$AH$7721))=0,"-",SUM(SUMIF([1]ข้อมูลทั้งหมด!$B$2:$B$7721,D336,[1]ข้อมูลทั้งหมด!$AF$2:$AF$7721),SUMIF([1]ข้อมูลทั้งหมด!$B$2:$B$7721,D336,[1]ข้อมูลทั้งหมด!$AH$2:$AH$7721)))</f>
        <v>#VALUE!</v>
      </c>
      <c r="R336" s="12" t="e">
        <f>IF(SUM(SUMIF([1]ข้อมูลทั้งหมด!$B$2:$B$7721,D336,[1]ข้อมูลทั้งหมด!$BU$2:$BU$7721),SUMIF([1]ข้อมูลทั้งหมด!$B$2:$B$7721,D336,[1]ข้อมูลทั้งหมด!$BV$2:$BV$7721))=0,"-",SUM(SUMIF([1]ข้อมูลทั้งหมด!$B$2:$B$7721,D336,[1]ข้อมูลทั้งหมด!$BU$2:$BU$7721),SUMIF([1]ข้อมูลทั้งหมด!$B$2:$B$7721,D336,[1]ข้อมูลทั้งหมด!$BV$2:$BV$7721)))</f>
        <v>#VALUE!</v>
      </c>
      <c r="S336" s="14" t="e">
        <f>IF(SUMIF([1]ข้อมูลทั้งหมด!$B$2:$B$7721,D336,[1]ข้อมูลทั้งหมด!$BX$2:$BX$7721)=0,"-",SUMIF([1]ข้อมูลทั้งหมด!$B$2:$B$7721,D336,[1]ข้อมูลทั้งหมด!$BX$2:$BX$7721))</f>
        <v>#VALUE!</v>
      </c>
      <c r="T336" s="8" t="e">
        <f>IF(SUMIF([1]ข้อมูลทั้งหมด!$B$2:$B$7721,D336,[1]ข้อมูลทั้งหมด!$CV$2:$CV$7721)=0,"-",SUMIF([1]ข้อมูลทั้งหมด!$B$2:$B$7721,D336,[1]ข้อมูลทั้งหมด!$CV$2:$CV$7721))</f>
        <v>#VALUE!</v>
      </c>
      <c r="U336" s="13" t="e">
        <f>IF(SUMIF([1]ข้อมูลทั้งหมด!$B$2:$B$7721,D336,[1]ข้อมูลทั้งหมด!$CW$2:$CW$7721)=0,"-",SUMIF([1]ข้อมูลทั้งหมด!$B$2:$B$7721,D336,[1]ข้อมูลทั้งหมด!$CW$2:$CW$7721))</f>
        <v>#VALUE!</v>
      </c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389"/>
      <c r="AM336" s="20"/>
      <c r="AN336" s="21"/>
      <c r="AO336" s="393"/>
      <c r="AP336" s="22"/>
      <c r="AQ336" s="22"/>
      <c r="AR336" s="22"/>
      <c r="AS336" s="394"/>
    </row>
    <row r="337" spans="1:45" s="60" customFormat="1" ht="21" hidden="1" x14ac:dyDescent="0.35">
      <c r="A337" s="524">
        <v>328</v>
      </c>
      <c r="B337" s="9">
        <v>320</v>
      </c>
      <c r="C337" s="10" t="s">
        <v>629</v>
      </c>
      <c r="D337" s="395" t="s">
        <v>629</v>
      </c>
      <c r="E337" s="8" t="e">
        <f>COUNTIFS([1]ข้อมูลทั้งหมด!$B$2:$B$7721,D337,[1]ข้อมูลทั้งหมด!$P$2:$P$7721,1)</f>
        <v>#VALUE!</v>
      </c>
      <c r="F337" s="8" t="e">
        <f>COUNTIFS([1]ข้อมูลทั้งหมด!$B$2:$B$7721,D337,[1]ข้อมูลทั้งหมด!$S$2:$S$7721,1)</f>
        <v>#VALUE!</v>
      </c>
      <c r="G337" s="8" t="e">
        <f>COUNTIFS([1]ข้อมูลทั้งหมด!$B$2:$B$7721,D337,[1]ข้อมูลทั้งหมด!$V$2:$V$7721,1)</f>
        <v>#VALUE!</v>
      </c>
      <c r="H337" s="11" t="e">
        <f t="shared" si="6"/>
        <v>#VALUE!</v>
      </c>
      <c r="I337" s="8" t="e">
        <f>SUMIFS([1]ข้อมูลทั้งหมด!$O$2:$O$7721,[1]ข้อมูลทั้งหมด!$B$2:$B$7721,D337)</f>
        <v>#VALUE!</v>
      </c>
      <c r="J337" s="8" t="e">
        <f>SUMIF([1]ข้อมูลทั้งหมด!$B$2:$B$7721,D337,[1]ข้อมูลทั้งหมด!$AN$2:$AN$7721)+(((((SUMIF([1]ข้อมูลทั้งหมด!$B$2:$B$7721,D337,[1]ข้อมูลทั้งหมด!$AO$2:$AO$7721)+((SUMIF([1]ข้อมูลทั้งหมด!$B$2:$B$7721,D337,[1]ข้อมูลทั้งหมด!$AP$2:$AP$7721)-MOD(SUMIF([1]ข้อมูลทั้งหมด!$B$2:$B$7721,D337,[1]ข้อมูลทั้งหมด!$AP$2:$AP$7721),100))/100)-K337)/4))))</f>
        <v>#VALUE!</v>
      </c>
      <c r="K337" s="8" t="e">
        <f>MOD(SUMIF([1]ข้อมูลทั้งหมด!$B$2:$B$7721,D337,[1]ข้อมูลทั้งหมด!$AO$2:$AO$7721)+((SUMIF([1]ข้อมูลทั้งหมด!$B$2:$B$7721,D337,[1]ข้อมูลทั้งหมด!$AP$2:$AP$7721)-MOD(SUMIF([1]ข้อมูลทั้งหมด!$B$2:$B$7721,D337,[1]ข้อมูลทั้งหมด!$AP$2:$AP$7721),100))/100),4)</f>
        <v>#VALUE!</v>
      </c>
      <c r="L337" s="8" t="e">
        <f>MOD(SUMIF([1]ข้อมูลทั้งหมด!$B$2:$B$7721,D337,[1]ข้อมูลทั้งหมด!$AP$2:$AP$7721),100)</f>
        <v>#VALUE!</v>
      </c>
      <c r="M337" s="12" t="e">
        <f>IF(SUM(SUMIF([1]ข้อมูลทั้งหมด!$B$2:$B$7721,D337,[1]ข้อมูลทั้งหมด!$BU$2:$BU$7721))=0,"-",SUM(SUMIF([1]ข้อมูลทั้งหมด!$B$2:$B$7721,D337,[1]ข้อมูลทั้งหมด!$BU$2:$BU$7721)))</f>
        <v>#VALUE!</v>
      </c>
      <c r="N337" s="8" t="e">
        <f>IF(SUM(SUMIF([1]ข้อมูลทั้งหมด!$B$2:$B$7721,D337,[1]ข้อมูลทั้งหมด!$AA$2:$AA$7721),SUMIF([1]ข้อมูลทั้งหมด!$B$2:$B$7721,D337,[1]ข้อมูลทั้งหมด!$AC$2:$AC$7721))=0,"-",SUM(SUMIF([1]ข้อมูลทั้งหมด!$B$2:$B$7721,D337,[1]ข้อมูลทั้งหมด!$AA$2:$AA$7721),SUMIF([1]ข้อมูลทั้งหมด!$B$2:$B$7721,D337,[1]ข้อมูลทั้งหมด!$AC$2:$AC$7721)))</f>
        <v>#VALUE!</v>
      </c>
      <c r="O337" s="13" t="e">
        <f>IF(SUM(SUMIF([1]ข้อมูลทั้งหมด!$B$2:$B$7721,D337,[1]ข้อมูลทั้งหมด!$AB$2:$AB$7721),SUMIF([1]ข้อมูลทั้งหมด!$B$2:$B$7721,D337,[1]ข้อมูลทั้งหมด!$AD$2:$AD$7721))=0,"-",SUM(SUMIF([1]ข้อมูลทั้งหมด!$B$2:$B$7721,D337,[1]ข้อมูลทั้งหมด!$AB$2:$AB$7721),SUMIF([1]ข้อมูลทั้งหมด!$B$2:$B$7721,D337,[1]ข้อมูลทั้งหมด!$AD$2:$AD$7721)))</f>
        <v>#VALUE!</v>
      </c>
      <c r="P337" s="8" t="e">
        <f>IF(SUM(SUMIF([1]ข้อมูลทั้งหมด!$B$2:$B$7721,D337,[1]ข้อมูลทั้งหมด!$AE$2:$AE$7721),SUMIF([1]ข้อมูลทั้งหมด!$B$2:$B$7721,D337,[1]ข้อมูลทั้งหมด!$AG$2:$AG$7721))=0,"-",SUM(SUMIF([1]ข้อมูลทั้งหมด!$B$2:$B$7721,D337,[1]ข้อมูลทั้งหมด!$AE$2:$AE$7721),SUMIF([1]ข้อมูลทั้งหมด!$B$2:$B$7721,D337,[1]ข้อมูลทั้งหมด!$AG$2:$AG$7721)))</f>
        <v>#VALUE!</v>
      </c>
      <c r="Q337" s="13" t="e">
        <f>IF(SUM(SUMIF([1]ข้อมูลทั้งหมด!$B$2:$B$7721,D337,[1]ข้อมูลทั้งหมด!$AF$2:$AF$7721),SUMIF([1]ข้อมูลทั้งหมด!$B$2:$B$7721,D337,[1]ข้อมูลทั้งหมด!$AH$2:$AH$7721))=0,"-",SUM(SUMIF([1]ข้อมูลทั้งหมด!$B$2:$B$7721,D337,[1]ข้อมูลทั้งหมด!$AF$2:$AF$7721),SUMIF([1]ข้อมูลทั้งหมด!$B$2:$B$7721,D337,[1]ข้อมูลทั้งหมด!$AH$2:$AH$7721)))</f>
        <v>#VALUE!</v>
      </c>
      <c r="R337" s="12" t="e">
        <f>IF(SUM(SUMIF([1]ข้อมูลทั้งหมด!$B$2:$B$7721,D337,[1]ข้อมูลทั้งหมด!$BU$2:$BU$7721),SUMIF([1]ข้อมูลทั้งหมด!$B$2:$B$7721,D337,[1]ข้อมูลทั้งหมด!$BV$2:$BV$7721))=0,"-",SUM(SUMIF([1]ข้อมูลทั้งหมด!$B$2:$B$7721,D337,[1]ข้อมูลทั้งหมด!$BU$2:$BU$7721),SUMIF([1]ข้อมูลทั้งหมด!$B$2:$B$7721,D337,[1]ข้อมูลทั้งหมด!$BV$2:$BV$7721)))</f>
        <v>#VALUE!</v>
      </c>
      <c r="S337" s="14" t="e">
        <f>IF(SUMIF([1]ข้อมูลทั้งหมด!$B$2:$B$7721,D337,[1]ข้อมูลทั้งหมด!$BX$2:$BX$7721)=0,"-",SUMIF([1]ข้อมูลทั้งหมด!$B$2:$B$7721,D337,[1]ข้อมูลทั้งหมด!$BX$2:$BX$7721))</f>
        <v>#VALUE!</v>
      </c>
      <c r="T337" s="8" t="e">
        <f>IF(SUMIF([1]ข้อมูลทั้งหมด!$B$2:$B$7721,D337,[1]ข้อมูลทั้งหมด!$CV$2:$CV$7721)=0,"-",SUMIF([1]ข้อมูลทั้งหมด!$B$2:$B$7721,D337,[1]ข้อมูลทั้งหมด!$CV$2:$CV$7721))</f>
        <v>#VALUE!</v>
      </c>
      <c r="U337" s="13" t="e">
        <f>IF(SUMIF([1]ข้อมูลทั้งหมด!$B$2:$B$7721,D337,[1]ข้อมูลทั้งหมด!$CW$2:$CW$7721)=0,"-",SUMIF([1]ข้อมูลทั้งหมด!$B$2:$B$7721,D337,[1]ข้อมูลทั้งหมด!$CW$2:$CW$7721))</f>
        <v>#VALUE!</v>
      </c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389"/>
      <c r="AM337" s="20"/>
      <c r="AN337" s="21"/>
      <c r="AO337" s="393"/>
      <c r="AP337" s="22"/>
      <c r="AQ337" s="22"/>
      <c r="AR337" s="22"/>
      <c r="AS337" s="394"/>
    </row>
    <row r="338" spans="1:45" s="60" customFormat="1" ht="21" hidden="1" x14ac:dyDescent="0.35">
      <c r="A338" s="524">
        <v>329</v>
      </c>
      <c r="B338" s="9">
        <v>321</v>
      </c>
      <c r="C338" s="10" t="s">
        <v>630</v>
      </c>
      <c r="D338" s="395" t="s">
        <v>630</v>
      </c>
      <c r="E338" s="8" t="e">
        <f>COUNTIFS([1]ข้อมูลทั้งหมด!$B$2:$B$7721,D338,[1]ข้อมูลทั้งหมด!$P$2:$P$7721,1)</f>
        <v>#VALUE!</v>
      </c>
      <c r="F338" s="8" t="e">
        <f>COUNTIFS([1]ข้อมูลทั้งหมด!$B$2:$B$7721,D338,[1]ข้อมูลทั้งหมด!$S$2:$S$7721,1)</f>
        <v>#VALUE!</v>
      </c>
      <c r="G338" s="8" t="e">
        <f>COUNTIFS([1]ข้อมูลทั้งหมด!$B$2:$B$7721,D338,[1]ข้อมูลทั้งหมด!$V$2:$V$7721,1)</f>
        <v>#VALUE!</v>
      </c>
      <c r="H338" s="11" t="e">
        <f t="shared" si="6"/>
        <v>#VALUE!</v>
      </c>
      <c r="I338" s="8" t="e">
        <f>SUMIFS([1]ข้อมูลทั้งหมด!$O$2:$O$7721,[1]ข้อมูลทั้งหมด!$B$2:$B$7721,D338)</f>
        <v>#VALUE!</v>
      </c>
      <c r="J338" s="8" t="e">
        <f>SUMIF([1]ข้อมูลทั้งหมด!$B$2:$B$7721,D338,[1]ข้อมูลทั้งหมด!$AN$2:$AN$7721)+(((((SUMIF([1]ข้อมูลทั้งหมด!$B$2:$B$7721,D338,[1]ข้อมูลทั้งหมด!$AO$2:$AO$7721)+((SUMIF([1]ข้อมูลทั้งหมด!$B$2:$B$7721,D338,[1]ข้อมูลทั้งหมด!$AP$2:$AP$7721)-MOD(SUMIF([1]ข้อมูลทั้งหมด!$B$2:$B$7721,D338,[1]ข้อมูลทั้งหมด!$AP$2:$AP$7721),100))/100)-K338)/4))))</f>
        <v>#VALUE!</v>
      </c>
      <c r="K338" s="8" t="e">
        <f>MOD(SUMIF([1]ข้อมูลทั้งหมด!$B$2:$B$7721,D338,[1]ข้อมูลทั้งหมด!$AO$2:$AO$7721)+((SUMIF([1]ข้อมูลทั้งหมด!$B$2:$B$7721,D338,[1]ข้อมูลทั้งหมด!$AP$2:$AP$7721)-MOD(SUMIF([1]ข้อมูลทั้งหมด!$B$2:$B$7721,D338,[1]ข้อมูลทั้งหมด!$AP$2:$AP$7721),100))/100),4)</f>
        <v>#VALUE!</v>
      </c>
      <c r="L338" s="8" t="e">
        <f>MOD(SUMIF([1]ข้อมูลทั้งหมด!$B$2:$B$7721,D338,[1]ข้อมูลทั้งหมด!$AP$2:$AP$7721),100)</f>
        <v>#VALUE!</v>
      </c>
      <c r="M338" s="12" t="e">
        <f>IF(SUM(SUMIF([1]ข้อมูลทั้งหมด!$B$2:$B$7721,D338,[1]ข้อมูลทั้งหมด!$BU$2:$BU$7721))=0,"-",SUM(SUMIF([1]ข้อมูลทั้งหมด!$B$2:$B$7721,D338,[1]ข้อมูลทั้งหมด!$BU$2:$BU$7721)))</f>
        <v>#VALUE!</v>
      </c>
      <c r="N338" s="8" t="e">
        <f>IF(SUM(SUMIF([1]ข้อมูลทั้งหมด!$B$2:$B$7721,D338,[1]ข้อมูลทั้งหมด!$AA$2:$AA$7721),SUMIF([1]ข้อมูลทั้งหมด!$B$2:$B$7721,D338,[1]ข้อมูลทั้งหมด!$AC$2:$AC$7721))=0,"-",SUM(SUMIF([1]ข้อมูลทั้งหมด!$B$2:$B$7721,D338,[1]ข้อมูลทั้งหมด!$AA$2:$AA$7721),SUMIF([1]ข้อมูลทั้งหมด!$B$2:$B$7721,D338,[1]ข้อมูลทั้งหมด!$AC$2:$AC$7721)))</f>
        <v>#VALUE!</v>
      </c>
      <c r="O338" s="13" t="e">
        <f>IF(SUM(SUMIF([1]ข้อมูลทั้งหมด!$B$2:$B$7721,D338,[1]ข้อมูลทั้งหมด!$AB$2:$AB$7721),SUMIF([1]ข้อมูลทั้งหมด!$B$2:$B$7721,D338,[1]ข้อมูลทั้งหมด!$AD$2:$AD$7721))=0,"-",SUM(SUMIF([1]ข้อมูลทั้งหมด!$B$2:$B$7721,D338,[1]ข้อมูลทั้งหมด!$AB$2:$AB$7721),SUMIF([1]ข้อมูลทั้งหมด!$B$2:$B$7721,D338,[1]ข้อมูลทั้งหมด!$AD$2:$AD$7721)))</f>
        <v>#VALUE!</v>
      </c>
      <c r="P338" s="8" t="e">
        <f>IF(SUM(SUMIF([1]ข้อมูลทั้งหมด!$B$2:$B$7721,D338,[1]ข้อมูลทั้งหมด!$AE$2:$AE$7721),SUMIF([1]ข้อมูลทั้งหมด!$B$2:$B$7721,D338,[1]ข้อมูลทั้งหมด!$AG$2:$AG$7721))=0,"-",SUM(SUMIF([1]ข้อมูลทั้งหมด!$B$2:$B$7721,D338,[1]ข้อมูลทั้งหมด!$AE$2:$AE$7721),SUMIF([1]ข้อมูลทั้งหมด!$B$2:$B$7721,D338,[1]ข้อมูลทั้งหมด!$AG$2:$AG$7721)))</f>
        <v>#VALUE!</v>
      </c>
      <c r="Q338" s="13" t="e">
        <f>IF(SUM(SUMIF([1]ข้อมูลทั้งหมด!$B$2:$B$7721,D338,[1]ข้อมูลทั้งหมด!$AF$2:$AF$7721),SUMIF([1]ข้อมูลทั้งหมด!$B$2:$B$7721,D338,[1]ข้อมูลทั้งหมด!$AH$2:$AH$7721))=0,"-",SUM(SUMIF([1]ข้อมูลทั้งหมด!$B$2:$B$7721,D338,[1]ข้อมูลทั้งหมด!$AF$2:$AF$7721),SUMIF([1]ข้อมูลทั้งหมด!$B$2:$B$7721,D338,[1]ข้อมูลทั้งหมด!$AH$2:$AH$7721)))</f>
        <v>#VALUE!</v>
      </c>
      <c r="R338" s="12" t="e">
        <f>IF(SUM(SUMIF([1]ข้อมูลทั้งหมด!$B$2:$B$7721,D338,[1]ข้อมูลทั้งหมด!$BU$2:$BU$7721),SUMIF([1]ข้อมูลทั้งหมด!$B$2:$B$7721,D338,[1]ข้อมูลทั้งหมด!$BV$2:$BV$7721))=0,"-",SUM(SUMIF([1]ข้อมูลทั้งหมด!$B$2:$B$7721,D338,[1]ข้อมูลทั้งหมด!$BU$2:$BU$7721),SUMIF([1]ข้อมูลทั้งหมด!$B$2:$B$7721,D338,[1]ข้อมูลทั้งหมด!$BV$2:$BV$7721)))</f>
        <v>#VALUE!</v>
      </c>
      <c r="S338" s="14" t="e">
        <f>IF(SUMIF([1]ข้อมูลทั้งหมด!$B$2:$B$7721,D338,[1]ข้อมูลทั้งหมด!$BX$2:$BX$7721)=0,"-",SUMIF([1]ข้อมูลทั้งหมด!$B$2:$B$7721,D338,[1]ข้อมูลทั้งหมด!$BX$2:$BX$7721))</f>
        <v>#VALUE!</v>
      </c>
      <c r="T338" s="8" t="e">
        <f>IF(SUMIF([1]ข้อมูลทั้งหมด!$B$2:$B$7721,D338,[1]ข้อมูลทั้งหมด!$CV$2:$CV$7721)=0,"-",SUMIF([1]ข้อมูลทั้งหมด!$B$2:$B$7721,D338,[1]ข้อมูลทั้งหมด!$CV$2:$CV$7721))</f>
        <v>#VALUE!</v>
      </c>
      <c r="U338" s="13" t="e">
        <f>IF(SUMIF([1]ข้อมูลทั้งหมด!$B$2:$B$7721,D338,[1]ข้อมูลทั้งหมด!$CW$2:$CW$7721)=0,"-",SUMIF([1]ข้อมูลทั้งหมด!$B$2:$B$7721,D338,[1]ข้อมูลทั้งหมด!$CW$2:$CW$7721))</f>
        <v>#VALUE!</v>
      </c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389"/>
      <c r="AM338" s="20"/>
      <c r="AN338" s="21"/>
      <c r="AO338" s="393"/>
      <c r="AP338" s="22"/>
      <c r="AQ338" s="22"/>
      <c r="AR338" s="22"/>
      <c r="AS338" s="394"/>
    </row>
    <row r="339" spans="1:45" s="60" customFormat="1" ht="21" hidden="1" x14ac:dyDescent="0.35">
      <c r="A339" s="524">
        <v>330</v>
      </c>
      <c r="B339" s="9">
        <v>322</v>
      </c>
      <c r="C339" s="10" t="s">
        <v>631</v>
      </c>
      <c r="D339" s="395" t="s">
        <v>631</v>
      </c>
      <c r="E339" s="8" t="e">
        <f>COUNTIFS([1]ข้อมูลทั้งหมด!$B$2:$B$7721,D339,[1]ข้อมูลทั้งหมด!$P$2:$P$7721,1)</f>
        <v>#VALUE!</v>
      </c>
      <c r="F339" s="8" t="e">
        <f>COUNTIFS([1]ข้อมูลทั้งหมด!$B$2:$B$7721,D339,[1]ข้อมูลทั้งหมด!$S$2:$S$7721,1)</f>
        <v>#VALUE!</v>
      </c>
      <c r="G339" s="8" t="e">
        <f>COUNTIFS([1]ข้อมูลทั้งหมด!$B$2:$B$7721,D339,[1]ข้อมูลทั้งหมด!$V$2:$V$7721,1)</f>
        <v>#VALUE!</v>
      </c>
      <c r="H339" s="11" t="e">
        <f t="shared" si="6"/>
        <v>#VALUE!</v>
      </c>
      <c r="I339" s="8" t="e">
        <f>SUMIFS([1]ข้อมูลทั้งหมด!$O$2:$O$7721,[1]ข้อมูลทั้งหมด!$B$2:$B$7721,D339)</f>
        <v>#VALUE!</v>
      </c>
      <c r="J339" s="8" t="e">
        <f>SUMIF([1]ข้อมูลทั้งหมด!$B$2:$B$7721,D339,[1]ข้อมูลทั้งหมด!$AN$2:$AN$7721)+(((((SUMIF([1]ข้อมูลทั้งหมด!$B$2:$B$7721,D339,[1]ข้อมูลทั้งหมด!$AO$2:$AO$7721)+((SUMIF([1]ข้อมูลทั้งหมด!$B$2:$B$7721,D339,[1]ข้อมูลทั้งหมด!$AP$2:$AP$7721)-MOD(SUMIF([1]ข้อมูลทั้งหมด!$B$2:$B$7721,D339,[1]ข้อมูลทั้งหมด!$AP$2:$AP$7721),100))/100)-K339)/4))))</f>
        <v>#VALUE!</v>
      </c>
      <c r="K339" s="8" t="e">
        <f>MOD(SUMIF([1]ข้อมูลทั้งหมด!$B$2:$B$7721,D339,[1]ข้อมูลทั้งหมด!$AO$2:$AO$7721)+((SUMIF([1]ข้อมูลทั้งหมด!$B$2:$B$7721,D339,[1]ข้อมูลทั้งหมด!$AP$2:$AP$7721)-MOD(SUMIF([1]ข้อมูลทั้งหมด!$B$2:$B$7721,D339,[1]ข้อมูลทั้งหมด!$AP$2:$AP$7721),100))/100),4)</f>
        <v>#VALUE!</v>
      </c>
      <c r="L339" s="8" t="e">
        <f>MOD(SUMIF([1]ข้อมูลทั้งหมด!$B$2:$B$7721,D339,[1]ข้อมูลทั้งหมด!$AP$2:$AP$7721),100)</f>
        <v>#VALUE!</v>
      </c>
      <c r="M339" s="12" t="e">
        <f>IF(SUM(SUMIF([1]ข้อมูลทั้งหมด!$B$2:$B$7721,D339,[1]ข้อมูลทั้งหมด!$BU$2:$BU$7721))=0,"-",SUM(SUMIF([1]ข้อมูลทั้งหมด!$B$2:$B$7721,D339,[1]ข้อมูลทั้งหมด!$BU$2:$BU$7721)))</f>
        <v>#VALUE!</v>
      </c>
      <c r="N339" s="8" t="e">
        <f>IF(SUM(SUMIF([1]ข้อมูลทั้งหมด!$B$2:$B$7721,D339,[1]ข้อมูลทั้งหมด!$AA$2:$AA$7721),SUMIF([1]ข้อมูลทั้งหมด!$B$2:$B$7721,D339,[1]ข้อมูลทั้งหมด!$AC$2:$AC$7721))=0,"-",SUM(SUMIF([1]ข้อมูลทั้งหมด!$B$2:$B$7721,D339,[1]ข้อมูลทั้งหมด!$AA$2:$AA$7721),SUMIF([1]ข้อมูลทั้งหมด!$B$2:$B$7721,D339,[1]ข้อมูลทั้งหมด!$AC$2:$AC$7721)))</f>
        <v>#VALUE!</v>
      </c>
      <c r="O339" s="13" t="e">
        <f>IF(SUM(SUMIF([1]ข้อมูลทั้งหมด!$B$2:$B$7721,D339,[1]ข้อมูลทั้งหมด!$AB$2:$AB$7721),SUMIF([1]ข้อมูลทั้งหมด!$B$2:$B$7721,D339,[1]ข้อมูลทั้งหมด!$AD$2:$AD$7721))=0,"-",SUM(SUMIF([1]ข้อมูลทั้งหมด!$B$2:$B$7721,D339,[1]ข้อมูลทั้งหมด!$AB$2:$AB$7721),SUMIF([1]ข้อมูลทั้งหมด!$B$2:$B$7721,D339,[1]ข้อมูลทั้งหมด!$AD$2:$AD$7721)))</f>
        <v>#VALUE!</v>
      </c>
      <c r="P339" s="8" t="e">
        <f>IF(SUM(SUMIF([1]ข้อมูลทั้งหมด!$B$2:$B$7721,D339,[1]ข้อมูลทั้งหมด!$AE$2:$AE$7721),SUMIF([1]ข้อมูลทั้งหมด!$B$2:$B$7721,D339,[1]ข้อมูลทั้งหมด!$AG$2:$AG$7721))=0,"-",SUM(SUMIF([1]ข้อมูลทั้งหมด!$B$2:$B$7721,D339,[1]ข้อมูลทั้งหมด!$AE$2:$AE$7721),SUMIF([1]ข้อมูลทั้งหมด!$B$2:$B$7721,D339,[1]ข้อมูลทั้งหมด!$AG$2:$AG$7721)))</f>
        <v>#VALUE!</v>
      </c>
      <c r="Q339" s="13" t="e">
        <f>IF(SUM(SUMIF([1]ข้อมูลทั้งหมด!$B$2:$B$7721,D339,[1]ข้อมูลทั้งหมด!$AF$2:$AF$7721),SUMIF([1]ข้อมูลทั้งหมด!$B$2:$B$7721,D339,[1]ข้อมูลทั้งหมด!$AH$2:$AH$7721))=0,"-",SUM(SUMIF([1]ข้อมูลทั้งหมด!$B$2:$B$7721,D339,[1]ข้อมูลทั้งหมด!$AF$2:$AF$7721),SUMIF([1]ข้อมูลทั้งหมด!$B$2:$B$7721,D339,[1]ข้อมูลทั้งหมด!$AH$2:$AH$7721)))</f>
        <v>#VALUE!</v>
      </c>
      <c r="R339" s="12" t="e">
        <f>IF(SUM(SUMIF([1]ข้อมูลทั้งหมด!$B$2:$B$7721,D339,[1]ข้อมูลทั้งหมด!$BU$2:$BU$7721),SUMIF([1]ข้อมูลทั้งหมด!$B$2:$B$7721,D339,[1]ข้อมูลทั้งหมด!$BV$2:$BV$7721))=0,"-",SUM(SUMIF([1]ข้อมูลทั้งหมด!$B$2:$B$7721,D339,[1]ข้อมูลทั้งหมด!$BU$2:$BU$7721),SUMIF([1]ข้อมูลทั้งหมด!$B$2:$B$7721,D339,[1]ข้อมูลทั้งหมด!$BV$2:$BV$7721)))</f>
        <v>#VALUE!</v>
      </c>
      <c r="S339" s="14" t="e">
        <f>IF(SUMIF([1]ข้อมูลทั้งหมด!$B$2:$B$7721,D339,[1]ข้อมูลทั้งหมด!$BX$2:$BX$7721)=0,"-",SUMIF([1]ข้อมูลทั้งหมด!$B$2:$B$7721,D339,[1]ข้อมูลทั้งหมด!$BX$2:$BX$7721))</f>
        <v>#VALUE!</v>
      </c>
      <c r="T339" s="8" t="e">
        <f>IF(SUMIF([1]ข้อมูลทั้งหมด!$B$2:$B$7721,D339,[1]ข้อมูลทั้งหมด!$CV$2:$CV$7721)=0,"-",SUMIF([1]ข้อมูลทั้งหมด!$B$2:$B$7721,D339,[1]ข้อมูลทั้งหมด!$CV$2:$CV$7721))</f>
        <v>#VALUE!</v>
      </c>
      <c r="U339" s="13" t="e">
        <f>IF(SUMIF([1]ข้อมูลทั้งหมด!$B$2:$B$7721,D339,[1]ข้อมูลทั้งหมด!$CW$2:$CW$7721)=0,"-",SUMIF([1]ข้อมูลทั้งหมด!$B$2:$B$7721,D339,[1]ข้อมูลทั้งหมด!$CW$2:$CW$7721))</f>
        <v>#VALUE!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389"/>
      <c r="AM339" s="20"/>
      <c r="AN339" s="21"/>
      <c r="AO339" s="393"/>
      <c r="AP339" s="22"/>
      <c r="AQ339" s="22"/>
      <c r="AR339" s="22"/>
      <c r="AS339" s="394"/>
    </row>
    <row r="340" spans="1:45" s="60" customFormat="1" ht="21" hidden="1" x14ac:dyDescent="0.35">
      <c r="A340" s="524">
        <v>331</v>
      </c>
      <c r="B340" s="9">
        <v>323</v>
      </c>
      <c r="C340" s="10" t="s">
        <v>632</v>
      </c>
      <c r="D340" s="395" t="s">
        <v>632</v>
      </c>
      <c r="E340" s="8" t="e">
        <f>COUNTIFS([1]ข้อมูลทั้งหมด!$B$2:$B$7721,D340,[1]ข้อมูลทั้งหมด!$P$2:$P$7721,1)</f>
        <v>#VALUE!</v>
      </c>
      <c r="F340" s="8" t="e">
        <f>COUNTIFS([1]ข้อมูลทั้งหมด!$B$2:$B$7721,D340,[1]ข้อมูลทั้งหมด!$S$2:$S$7721,1)</f>
        <v>#VALUE!</v>
      </c>
      <c r="G340" s="8" t="e">
        <f>COUNTIFS([1]ข้อมูลทั้งหมด!$B$2:$B$7721,D340,[1]ข้อมูลทั้งหมด!$V$2:$V$7721,1)</f>
        <v>#VALUE!</v>
      </c>
      <c r="H340" s="11" t="e">
        <f t="shared" si="6"/>
        <v>#VALUE!</v>
      </c>
      <c r="I340" s="8" t="e">
        <f>SUMIFS([1]ข้อมูลทั้งหมด!$O$2:$O$7721,[1]ข้อมูลทั้งหมด!$B$2:$B$7721,D340)</f>
        <v>#VALUE!</v>
      </c>
      <c r="J340" s="8" t="e">
        <f>SUMIF([1]ข้อมูลทั้งหมด!$B$2:$B$7721,D340,[1]ข้อมูลทั้งหมด!$AN$2:$AN$7721)+(((((SUMIF([1]ข้อมูลทั้งหมด!$B$2:$B$7721,D340,[1]ข้อมูลทั้งหมด!$AO$2:$AO$7721)+((SUMIF([1]ข้อมูลทั้งหมด!$B$2:$B$7721,D340,[1]ข้อมูลทั้งหมด!$AP$2:$AP$7721)-MOD(SUMIF([1]ข้อมูลทั้งหมด!$B$2:$B$7721,D340,[1]ข้อมูลทั้งหมด!$AP$2:$AP$7721),100))/100)-K340)/4))))</f>
        <v>#VALUE!</v>
      </c>
      <c r="K340" s="8" t="e">
        <f>MOD(SUMIF([1]ข้อมูลทั้งหมด!$B$2:$B$7721,D340,[1]ข้อมูลทั้งหมด!$AO$2:$AO$7721)+((SUMIF([1]ข้อมูลทั้งหมด!$B$2:$B$7721,D340,[1]ข้อมูลทั้งหมด!$AP$2:$AP$7721)-MOD(SUMIF([1]ข้อมูลทั้งหมด!$B$2:$B$7721,D340,[1]ข้อมูลทั้งหมด!$AP$2:$AP$7721),100))/100),4)</f>
        <v>#VALUE!</v>
      </c>
      <c r="L340" s="8" t="e">
        <f>MOD(SUMIF([1]ข้อมูลทั้งหมด!$B$2:$B$7721,D340,[1]ข้อมูลทั้งหมด!$AP$2:$AP$7721),100)</f>
        <v>#VALUE!</v>
      </c>
      <c r="M340" s="12" t="e">
        <f>IF(SUM(SUMIF([1]ข้อมูลทั้งหมด!$B$2:$B$7721,D340,[1]ข้อมูลทั้งหมด!$BU$2:$BU$7721))=0,"-",SUM(SUMIF([1]ข้อมูลทั้งหมด!$B$2:$B$7721,D340,[1]ข้อมูลทั้งหมด!$BU$2:$BU$7721)))</f>
        <v>#VALUE!</v>
      </c>
      <c r="N340" s="8" t="e">
        <f>IF(SUM(SUMIF([1]ข้อมูลทั้งหมด!$B$2:$B$7721,D340,[1]ข้อมูลทั้งหมด!$AA$2:$AA$7721),SUMIF([1]ข้อมูลทั้งหมด!$B$2:$B$7721,D340,[1]ข้อมูลทั้งหมด!$AC$2:$AC$7721))=0,"-",SUM(SUMIF([1]ข้อมูลทั้งหมด!$B$2:$B$7721,D340,[1]ข้อมูลทั้งหมด!$AA$2:$AA$7721),SUMIF([1]ข้อมูลทั้งหมด!$B$2:$B$7721,D340,[1]ข้อมูลทั้งหมด!$AC$2:$AC$7721)))</f>
        <v>#VALUE!</v>
      </c>
      <c r="O340" s="13" t="e">
        <f>IF(SUM(SUMIF([1]ข้อมูลทั้งหมด!$B$2:$B$7721,D340,[1]ข้อมูลทั้งหมด!$AB$2:$AB$7721),SUMIF([1]ข้อมูลทั้งหมด!$B$2:$B$7721,D340,[1]ข้อมูลทั้งหมด!$AD$2:$AD$7721))=0,"-",SUM(SUMIF([1]ข้อมูลทั้งหมด!$B$2:$B$7721,D340,[1]ข้อมูลทั้งหมด!$AB$2:$AB$7721),SUMIF([1]ข้อมูลทั้งหมด!$B$2:$B$7721,D340,[1]ข้อมูลทั้งหมด!$AD$2:$AD$7721)))</f>
        <v>#VALUE!</v>
      </c>
      <c r="P340" s="8" t="e">
        <f>IF(SUM(SUMIF([1]ข้อมูลทั้งหมด!$B$2:$B$7721,D340,[1]ข้อมูลทั้งหมด!$AE$2:$AE$7721),SUMIF([1]ข้อมูลทั้งหมด!$B$2:$B$7721,D340,[1]ข้อมูลทั้งหมด!$AG$2:$AG$7721))=0,"-",SUM(SUMIF([1]ข้อมูลทั้งหมด!$B$2:$B$7721,D340,[1]ข้อมูลทั้งหมด!$AE$2:$AE$7721),SUMIF([1]ข้อมูลทั้งหมด!$B$2:$B$7721,D340,[1]ข้อมูลทั้งหมด!$AG$2:$AG$7721)))</f>
        <v>#VALUE!</v>
      </c>
      <c r="Q340" s="13" t="e">
        <f>IF(SUM(SUMIF([1]ข้อมูลทั้งหมด!$B$2:$B$7721,D340,[1]ข้อมูลทั้งหมด!$AF$2:$AF$7721),SUMIF([1]ข้อมูลทั้งหมด!$B$2:$B$7721,D340,[1]ข้อมูลทั้งหมด!$AH$2:$AH$7721))=0,"-",SUM(SUMIF([1]ข้อมูลทั้งหมด!$B$2:$B$7721,D340,[1]ข้อมูลทั้งหมด!$AF$2:$AF$7721),SUMIF([1]ข้อมูลทั้งหมด!$B$2:$B$7721,D340,[1]ข้อมูลทั้งหมด!$AH$2:$AH$7721)))</f>
        <v>#VALUE!</v>
      </c>
      <c r="R340" s="12" t="e">
        <f>IF(SUM(SUMIF([1]ข้อมูลทั้งหมด!$B$2:$B$7721,D340,[1]ข้อมูลทั้งหมด!$BU$2:$BU$7721),SUMIF([1]ข้อมูลทั้งหมด!$B$2:$B$7721,D340,[1]ข้อมูลทั้งหมด!$BV$2:$BV$7721))=0,"-",SUM(SUMIF([1]ข้อมูลทั้งหมด!$B$2:$B$7721,D340,[1]ข้อมูลทั้งหมด!$BU$2:$BU$7721),SUMIF([1]ข้อมูลทั้งหมด!$B$2:$B$7721,D340,[1]ข้อมูลทั้งหมด!$BV$2:$BV$7721)))</f>
        <v>#VALUE!</v>
      </c>
      <c r="S340" s="14" t="e">
        <f>IF(SUMIF([1]ข้อมูลทั้งหมด!$B$2:$B$7721,D340,[1]ข้อมูลทั้งหมด!$BX$2:$BX$7721)=0,"-",SUMIF([1]ข้อมูลทั้งหมด!$B$2:$B$7721,D340,[1]ข้อมูลทั้งหมด!$BX$2:$BX$7721))</f>
        <v>#VALUE!</v>
      </c>
      <c r="T340" s="8" t="e">
        <f>IF(SUMIF([1]ข้อมูลทั้งหมด!$B$2:$B$7721,D340,[1]ข้อมูลทั้งหมด!$CV$2:$CV$7721)=0,"-",SUMIF([1]ข้อมูลทั้งหมด!$B$2:$B$7721,D340,[1]ข้อมูลทั้งหมด!$CV$2:$CV$7721))</f>
        <v>#VALUE!</v>
      </c>
      <c r="U340" s="13" t="e">
        <f>IF(SUMIF([1]ข้อมูลทั้งหมด!$B$2:$B$7721,D340,[1]ข้อมูลทั้งหมด!$CW$2:$CW$7721)=0,"-",SUMIF([1]ข้อมูลทั้งหมด!$B$2:$B$7721,D340,[1]ข้อมูลทั้งหมด!$CW$2:$CW$7721))</f>
        <v>#VALUE!</v>
      </c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389"/>
      <c r="AM340" s="20"/>
      <c r="AN340" s="21"/>
      <c r="AO340" s="393"/>
      <c r="AP340" s="22"/>
      <c r="AQ340" s="22"/>
      <c r="AR340" s="22"/>
      <c r="AS340" s="394"/>
    </row>
    <row r="341" spans="1:45" s="60" customFormat="1" ht="21" hidden="1" x14ac:dyDescent="0.35">
      <c r="A341" s="524">
        <v>332</v>
      </c>
      <c r="B341" s="9">
        <v>324</v>
      </c>
      <c r="C341" s="10" t="s">
        <v>633</v>
      </c>
      <c r="D341" s="395" t="s">
        <v>633</v>
      </c>
      <c r="E341" s="8" t="e">
        <f>COUNTIFS([1]ข้อมูลทั้งหมด!$B$2:$B$7721,D341,[1]ข้อมูลทั้งหมด!$P$2:$P$7721,1)</f>
        <v>#VALUE!</v>
      </c>
      <c r="F341" s="8" t="e">
        <f>COUNTIFS([1]ข้อมูลทั้งหมด!$B$2:$B$7721,D341,[1]ข้อมูลทั้งหมด!$S$2:$S$7721,1)</f>
        <v>#VALUE!</v>
      </c>
      <c r="G341" s="8" t="e">
        <f>COUNTIFS([1]ข้อมูลทั้งหมด!$B$2:$B$7721,D341,[1]ข้อมูลทั้งหมด!$V$2:$V$7721,1)</f>
        <v>#VALUE!</v>
      </c>
      <c r="H341" s="11" t="e">
        <f t="shared" si="6"/>
        <v>#VALUE!</v>
      </c>
      <c r="I341" s="8" t="e">
        <f>SUMIFS([1]ข้อมูลทั้งหมด!$O$2:$O$7721,[1]ข้อมูลทั้งหมด!$B$2:$B$7721,D341)</f>
        <v>#VALUE!</v>
      </c>
      <c r="J341" s="8" t="e">
        <f>SUMIF([1]ข้อมูลทั้งหมด!$B$2:$B$7721,D341,[1]ข้อมูลทั้งหมด!$AN$2:$AN$7721)+(((((SUMIF([1]ข้อมูลทั้งหมด!$B$2:$B$7721,D341,[1]ข้อมูลทั้งหมด!$AO$2:$AO$7721)+((SUMIF([1]ข้อมูลทั้งหมด!$B$2:$B$7721,D341,[1]ข้อมูลทั้งหมด!$AP$2:$AP$7721)-MOD(SUMIF([1]ข้อมูลทั้งหมด!$B$2:$B$7721,D341,[1]ข้อมูลทั้งหมด!$AP$2:$AP$7721),100))/100)-K341)/4))))</f>
        <v>#VALUE!</v>
      </c>
      <c r="K341" s="8" t="e">
        <f>MOD(SUMIF([1]ข้อมูลทั้งหมด!$B$2:$B$7721,D341,[1]ข้อมูลทั้งหมด!$AO$2:$AO$7721)+((SUMIF([1]ข้อมูลทั้งหมด!$B$2:$B$7721,D341,[1]ข้อมูลทั้งหมด!$AP$2:$AP$7721)-MOD(SUMIF([1]ข้อมูลทั้งหมด!$B$2:$B$7721,D341,[1]ข้อมูลทั้งหมด!$AP$2:$AP$7721),100))/100),4)</f>
        <v>#VALUE!</v>
      </c>
      <c r="L341" s="8" t="e">
        <f>MOD(SUMIF([1]ข้อมูลทั้งหมด!$B$2:$B$7721,D341,[1]ข้อมูลทั้งหมด!$AP$2:$AP$7721),100)</f>
        <v>#VALUE!</v>
      </c>
      <c r="M341" s="12" t="e">
        <f>IF(SUM(SUMIF([1]ข้อมูลทั้งหมด!$B$2:$B$7721,D341,[1]ข้อมูลทั้งหมด!$BU$2:$BU$7721))=0,"-",SUM(SUMIF([1]ข้อมูลทั้งหมด!$B$2:$B$7721,D341,[1]ข้อมูลทั้งหมด!$BU$2:$BU$7721)))</f>
        <v>#VALUE!</v>
      </c>
      <c r="N341" s="8" t="e">
        <f>IF(SUM(SUMIF([1]ข้อมูลทั้งหมด!$B$2:$B$7721,D341,[1]ข้อมูลทั้งหมด!$AA$2:$AA$7721),SUMIF([1]ข้อมูลทั้งหมด!$B$2:$B$7721,D341,[1]ข้อมูลทั้งหมด!$AC$2:$AC$7721))=0,"-",SUM(SUMIF([1]ข้อมูลทั้งหมด!$B$2:$B$7721,D341,[1]ข้อมูลทั้งหมด!$AA$2:$AA$7721),SUMIF([1]ข้อมูลทั้งหมด!$B$2:$B$7721,D341,[1]ข้อมูลทั้งหมด!$AC$2:$AC$7721)))</f>
        <v>#VALUE!</v>
      </c>
      <c r="O341" s="13" t="e">
        <f>IF(SUM(SUMIF([1]ข้อมูลทั้งหมด!$B$2:$B$7721,D341,[1]ข้อมูลทั้งหมด!$AB$2:$AB$7721),SUMIF([1]ข้อมูลทั้งหมด!$B$2:$B$7721,D341,[1]ข้อมูลทั้งหมด!$AD$2:$AD$7721))=0,"-",SUM(SUMIF([1]ข้อมูลทั้งหมด!$B$2:$B$7721,D341,[1]ข้อมูลทั้งหมด!$AB$2:$AB$7721),SUMIF([1]ข้อมูลทั้งหมด!$B$2:$B$7721,D341,[1]ข้อมูลทั้งหมด!$AD$2:$AD$7721)))</f>
        <v>#VALUE!</v>
      </c>
      <c r="P341" s="8" t="e">
        <f>IF(SUM(SUMIF([1]ข้อมูลทั้งหมด!$B$2:$B$7721,D341,[1]ข้อมูลทั้งหมด!$AE$2:$AE$7721),SUMIF([1]ข้อมูลทั้งหมด!$B$2:$B$7721,D341,[1]ข้อมูลทั้งหมด!$AG$2:$AG$7721))=0,"-",SUM(SUMIF([1]ข้อมูลทั้งหมด!$B$2:$B$7721,D341,[1]ข้อมูลทั้งหมด!$AE$2:$AE$7721),SUMIF([1]ข้อมูลทั้งหมด!$B$2:$B$7721,D341,[1]ข้อมูลทั้งหมด!$AG$2:$AG$7721)))</f>
        <v>#VALUE!</v>
      </c>
      <c r="Q341" s="13" t="e">
        <f>IF(SUM(SUMIF([1]ข้อมูลทั้งหมด!$B$2:$B$7721,D341,[1]ข้อมูลทั้งหมด!$AF$2:$AF$7721),SUMIF([1]ข้อมูลทั้งหมด!$B$2:$B$7721,D341,[1]ข้อมูลทั้งหมด!$AH$2:$AH$7721))=0,"-",SUM(SUMIF([1]ข้อมูลทั้งหมด!$B$2:$B$7721,D341,[1]ข้อมูลทั้งหมด!$AF$2:$AF$7721),SUMIF([1]ข้อมูลทั้งหมด!$B$2:$B$7721,D341,[1]ข้อมูลทั้งหมด!$AH$2:$AH$7721)))</f>
        <v>#VALUE!</v>
      </c>
      <c r="R341" s="12" t="e">
        <f>IF(SUM(SUMIF([1]ข้อมูลทั้งหมด!$B$2:$B$7721,D341,[1]ข้อมูลทั้งหมด!$BU$2:$BU$7721),SUMIF([1]ข้อมูลทั้งหมด!$B$2:$B$7721,D341,[1]ข้อมูลทั้งหมด!$BV$2:$BV$7721))=0,"-",SUM(SUMIF([1]ข้อมูลทั้งหมด!$B$2:$B$7721,D341,[1]ข้อมูลทั้งหมด!$BU$2:$BU$7721),SUMIF([1]ข้อมูลทั้งหมด!$B$2:$B$7721,D341,[1]ข้อมูลทั้งหมด!$BV$2:$BV$7721)))</f>
        <v>#VALUE!</v>
      </c>
      <c r="S341" s="14" t="e">
        <f>IF(SUMIF([1]ข้อมูลทั้งหมด!$B$2:$B$7721,D341,[1]ข้อมูลทั้งหมด!$BX$2:$BX$7721)=0,"-",SUMIF([1]ข้อมูลทั้งหมด!$B$2:$B$7721,D341,[1]ข้อมูลทั้งหมด!$BX$2:$BX$7721))</f>
        <v>#VALUE!</v>
      </c>
      <c r="T341" s="8" t="e">
        <f>IF(SUMIF([1]ข้อมูลทั้งหมด!$B$2:$B$7721,D341,[1]ข้อมูลทั้งหมด!$CV$2:$CV$7721)=0,"-",SUMIF([1]ข้อมูลทั้งหมด!$B$2:$B$7721,D341,[1]ข้อมูลทั้งหมด!$CV$2:$CV$7721))</f>
        <v>#VALUE!</v>
      </c>
      <c r="U341" s="13" t="e">
        <f>IF(SUMIF([1]ข้อมูลทั้งหมด!$B$2:$B$7721,D341,[1]ข้อมูลทั้งหมด!$CW$2:$CW$7721)=0,"-",SUMIF([1]ข้อมูลทั้งหมด!$B$2:$B$7721,D341,[1]ข้อมูลทั้งหมด!$CW$2:$CW$7721))</f>
        <v>#VALUE!</v>
      </c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389"/>
      <c r="AM341" s="20"/>
      <c r="AN341" s="21"/>
      <c r="AO341" s="393"/>
      <c r="AP341" s="22"/>
      <c r="AQ341" s="22"/>
      <c r="AR341" s="22"/>
      <c r="AS341" s="394"/>
    </row>
    <row r="342" spans="1:45" s="60" customFormat="1" ht="21" hidden="1" x14ac:dyDescent="0.35">
      <c r="A342" s="524">
        <v>333</v>
      </c>
      <c r="B342" s="9">
        <v>325</v>
      </c>
      <c r="C342" s="10" t="s">
        <v>634</v>
      </c>
      <c r="D342" s="395" t="s">
        <v>634</v>
      </c>
      <c r="E342" s="8" t="e">
        <f>COUNTIFS([1]ข้อมูลทั้งหมด!$B$2:$B$7721,D342,[1]ข้อมูลทั้งหมด!$P$2:$P$7721,1)</f>
        <v>#VALUE!</v>
      </c>
      <c r="F342" s="8" t="e">
        <f>COUNTIFS([1]ข้อมูลทั้งหมด!$B$2:$B$7721,D342,[1]ข้อมูลทั้งหมด!$S$2:$S$7721,1)</f>
        <v>#VALUE!</v>
      </c>
      <c r="G342" s="8" t="e">
        <f>COUNTIFS([1]ข้อมูลทั้งหมด!$B$2:$B$7721,D342,[1]ข้อมูลทั้งหมด!$V$2:$V$7721,1)</f>
        <v>#VALUE!</v>
      </c>
      <c r="H342" s="11" t="e">
        <f t="shared" si="6"/>
        <v>#VALUE!</v>
      </c>
      <c r="I342" s="8" t="e">
        <f>SUMIFS([1]ข้อมูลทั้งหมด!$O$2:$O$7721,[1]ข้อมูลทั้งหมด!$B$2:$B$7721,D342)</f>
        <v>#VALUE!</v>
      </c>
      <c r="J342" s="8" t="e">
        <f>SUMIF([1]ข้อมูลทั้งหมด!$B$2:$B$7721,D342,[1]ข้อมูลทั้งหมด!$AN$2:$AN$7721)+(((((SUMIF([1]ข้อมูลทั้งหมด!$B$2:$B$7721,D342,[1]ข้อมูลทั้งหมด!$AO$2:$AO$7721)+((SUMIF([1]ข้อมูลทั้งหมด!$B$2:$B$7721,D342,[1]ข้อมูลทั้งหมด!$AP$2:$AP$7721)-MOD(SUMIF([1]ข้อมูลทั้งหมด!$B$2:$B$7721,D342,[1]ข้อมูลทั้งหมด!$AP$2:$AP$7721),100))/100)-K342)/4))))</f>
        <v>#VALUE!</v>
      </c>
      <c r="K342" s="8" t="e">
        <f>MOD(SUMIF([1]ข้อมูลทั้งหมด!$B$2:$B$7721,D342,[1]ข้อมูลทั้งหมด!$AO$2:$AO$7721)+((SUMIF([1]ข้อมูลทั้งหมด!$B$2:$B$7721,D342,[1]ข้อมูลทั้งหมด!$AP$2:$AP$7721)-MOD(SUMIF([1]ข้อมูลทั้งหมด!$B$2:$B$7721,D342,[1]ข้อมูลทั้งหมด!$AP$2:$AP$7721),100))/100),4)</f>
        <v>#VALUE!</v>
      </c>
      <c r="L342" s="8" t="e">
        <f>MOD(SUMIF([1]ข้อมูลทั้งหมด!$B$2:$B$7721,D342,[1]ข้อมูลทั้งหมด!$AP$2:$AP$7721),100)</f>
        <v>#VALUE!</v>
      </c>
      <c r="M342" s="12" t="e">
        <f>IF(SUM(SUMIF([1]ข้อมูลทั้งหมด!$B$2:$B$7721,D342,[1]ข้อมูลทั้งหมด!$BU$2:$BU$7721))=0,"-",SUM(SUMIF([1]ข้อมูลทั้งหมด!$B$2:$B$7721,D342,[1]ข้อมูลทั้งหมด!$BU$2:$BU$7721)))</f>
        <v>#VALUE!</v>
      </c>
      <c r="N342" s="8" t="e">
        <f>IF(SUM(SUMIF([1]ข้อมูลทั้งหมด!$B$2:$B$7721,D342,[1]ข้อมูลทั้งหมด!$AA$2:$AA$7721),SUMIF([1]ข้อมูลทั้งหมด!$B$2:$B$7721,D342,[1]ข้อมูลทั้งหมด!$AC$2:$AC$7721))=0,"-",SUM(SUMIF([1]ข้อมูลทั้งหมด!$B$2:$B$7721,D342,[1]ข้อมูลทั้งหมด!$AA$2:$AA$7721),SUMIF([1]ข้อมูลทั้งหมด!$B$2:$B$7721,D342,[1]ข้อมูลทั้งหมด!$AC$2:$AC$7721)))</f>
        <v>#VALUE!</v>
      </c>
      <c r="O342" s="13" t="e">
        <f>IF(SUM(SUMIF([1]ข้อมูลทั้งหมด!$B$2:$B$7721,D342,[1]ข้อมูลทั้งหมด!$AB$2:$AB$7721),SUMIF([1]ข้อมูลทั้งหมด!$B$2:$B$7721,D342,[1]ข้อมูลทั้งหมด!$AD$2:$AD$7721))=0,"-",SUM(SUMIF([1]ข้อมูลทั้งหมด!$B$2:$B$7721,D342,[1]ข้อมูลทั้งหมด!$AB$2:$AB$7721),SUMIF([1]ข้อมูลทั้งหมด!$B$2:$B$7721,D342,[1]ข้อมูลทั้งหมด!$AD$2:$AD$7721)))</f>
        <v>#VALUE!</v>
      </c>
      <c r="P342" s="8" t="e">
        <f>IF(SUM(SUMIF([1]ข้อมูลทั้งหมด!$B$2:$B$7721,D342,[1]ข้อมูลทั้งหมด!$AE$2:$AE$7721),SUMIF([1]ข้อมูลทั้งหมด!$B$2:$B$7721,D342,[1]ข้อมูลทั้งหมด!$AG$2:$AG$7721))=0,"-",SUM(SUMIF([1]ข้อมูลทั้งหมด!$B$2:$B$7721,D342,[1]ข้อมูลทั้งหมด!$AE$2:$AE$7721),SUMIF([1]ข้อมูลทั้งหมด!$B$2:$B$7721,D342,[1]ข้อมูลทั้งหมด!$AG$2:$AG$7721)))</f>
        <v>#VALUE!</v>
      </c>
      <c r="Q342" s="13" t="e">
        <f>IF(SUM(SUMIF([1]ข้อมูลทั้งหมด!$B$2:$B$7721,D342,[1]ข้อมูลทั้งหมด!$AF$2:$AF$7721),SUMIF([1]ข้อมูลทั้งหมด!$B$2:$B$7721,D342,[1]ข้อมูลทั้งหมด!$AH$2:$AH$7721))=0,"-",SUM(SUMIF([1]ข้อมูลทั้งหมด!$B$2:$B$7721,D342,[1]ข้อมูลทั้งหมด!$AF$2:$AF$7721),SUMIF([1]ข้อมูลทั้งหมด!$B$2:$B$7721,D342,[1]ข้อมูลทั้งหมด!$AH$2:$AH$7721)))</f>
        <v>#VALUE!</v>
      </c>
      <c r="R342" s="12" t="e">
        <f>IF(SUM(SUMIF([1]ข้อมูลทั้งหมด!$B$2:$B$7721,D342,[1]ข้อมูลทั้งหมด!$BU$2:$BU$7721),SUMIF([1]ข้อมูลทั้งหมด!$B$2:$B$7721,D342,[1]ข้อมูลทั้งหมด!$BV$2:$BV$7721))=0,"-",SUM(SUMIF([1]ข้อมูลทั้งหมด!$B$2:$B$7721,D342,[1]ข้อมูลทั้งหมด!$BU$2:$BU$7721),SUMIF([1]ข้อมูลทั้งหมด!$B$2:$B$7721,D342,[1]ข้อมูลทั้งหมด!$BV$2:$BV$7721)))</f>
        <v>#VALUE!</v>
      </c>
      <c r="S342" s="14" t="e">
        <f>IF(SUMIF([1]ข้อมูลทั้งหมด!$B$2:$B$7721,D342,[1]ข้อมูลทั้งหมด!$BX$2:$BX$7721)=0,"-",SUMIF([1]ข้อมูลทั้งหมด!$B$2:$B$7721,D342,[1]ข้อมูลทั้งหมด!$BX$2:$BX$7721))</f>
        <v>#VALUE!</v>
      </c>
      <c r="T342" s="8" t="e">
        <f>IF(SUMIF([1]ข้อมูลทั้งหมด!$B$2:$B$7721,D342,[1]ข้อมูลทั้งหมด!$CV$2:$CV$7721)=0,"-",SUMIF([1]ข้อมูลทั้งหมด!$B$2:$B$7721,D342,[1]ข้อมูลทั้งหมด!$CV$2:$CV$7721))</f>
        <v>#VALUE!</v>
      </c>
      <c r="U342" s="13" t="e">
        <f>IF(SUMIF([1]ข้อมูลทั้งหมด!$B$2:$B$7721,D342,[1]ข้อมูลทั้งหมด!$CW$2:$CW$7721)=0,"-",SUMIF([1]ข้อมูลทั้งหมด!$B$2:$B$7721,D342,[1]ข้อมูลทั้งหมด!$CW$2:$CW$7721))</f>
        <v>#VALUE!</v>
      </c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389"/>
      <c r="AM342" s="20"/>
      <c r="AN342" s="21"/>
      <c r="AO342" s="393"/>
      <c r="AP342" s="22"/>
      <c r="AQ342" s="22"/>
      <c r="AR342" s="22"/>
      <c r="AS342" s="394"/>
    </row>
    <row r="343" spans="1:45" s="60" customFormat="1" ht="21" hidden="1" x14ac:dyDescent="0.35">
      <c r="A343" s="524">
        <v>334</v>
      </c>
      <c r="B343" s="9">
        <v>326</v>
      </c>
      <c r="C343" s="10" t="s">
        <v>635</v>
      </c>
      <c r="D343" s="395" t="s">
        <v>635</v>
      </c>
      <c r="E343" s="8" t="e">
        <f>COUNTIFS([1]ข้อมูลทั้งหมด!$B$2:$B$7721,D343,[1]ข้อมูลทั้งหมด!$P$2:$P$7721,1)</f>
        <v>#VALUE!</v>
      </c>
      <c r="F343" s="8" t="e">
        <f>COUNTIFS([1]ข้อมูลทั้งหมด!$B$2:$B$7721,D343,[1]ข้อมูลทั้งหมด!$S$2:$S$7721,1)</f>
        <v>#VALUE!</v>
      </c>
      <c r="G343" s="8" t="e">
        <f>COUNTIFS([1]ข้อมูลทั้งหมด!$B$2:$B$7721,D343,[1]ข้อมูลทั้งหมด!$V$2:$V$7721,1)</f>
        <v>#VALUE!</v>
      </c>
      <c r="H343" s="11" t="e">
        <f t="shared" si="6"/>
        <v>#VALUE!</v>
      </c>
      <c r="I343" s="8" t="e">
        <f>SUMIFS([1]ข้อมูลทั้งหมด!$O$2:$O$7721,[1]ข้อมูลทั้งหมด!$B$2:$B$7721,D343)</f>
        <v>#VALUE!</v>
      </c>
      <c r="J343" s="8" t="e">
        <f>SUMIF([1]ข้อมูลทั้งหมด!$B$2:$B$7721,D343,[1]ข้อมูลทั้งหมด!$AN$2:$AN$7721)+(((((SUMIF([1]ข้อมูลทั้งหมด!$B$2:$B$7721,D343,[1]ข้อมูลทั้งหมด!$AO$2:$AO$7721)+((SUMIF([1]ข้อมูลทั้งหมด!$B$2:$B$7721,D343,[1]ข้อมูลทั้งหมด!$AP$2:$AP$7721)-MOD(SUMIF([1]ข้อมูลทั้งหมด!$B$2:$B$7721,D343,[1]ข้อมูลทั้งหมด!$AP$2:$AP$7721),100))/100)-K343)/4))))</f>
        <v>#VALUE!</v>
      </c>
      <c r="K343" s="8" t="e">
        <f>MOD(SUMIF([1]ข้อมูลทั้งหมด!$B$2:$B$7721,D343,[1]ข้อมูลทั้งหมด!$AO$2:$AO$7721)+((SUMIF([1]ข้อมูลทั้งหมด!$B$2:$B$7721,D343,[1]ข้อมูลทั้งหมด!$AP$2:$AP$7721)-MOD(SUMIF([1]ข้อมูลทั้งหมด!$B$2:$B$7721,D343,[1]ข้อมูลทั้งหมด!$AP$2:$AP$7721),100))/100),4)</f>
        <v>#VALUE!</v>
      </c>
      <c r="L343" s="8" t="e">
        <f>MOD(SUMIF([1]ข้อมูลทั้งหมด!$B$2:$B$7721,D343,[1]ข้อมูลทั้งหมด!$AP$2:$AP$7721),100)</f>
        <v>#VALUE!</v>
      </c>
      <c r="M343" s="12" t="e">
        <f>IF(SUM(SUMIF([1]ข้อมูลทั้งหมด!$B$2:$B$7721,D343,[1]ข้อมูลทั้งหมด!$BU$2:$BU$7721))=0,"-",SUM(SUMIF([1]ข้อมูลทั้งหมด!$B$2:$B$7721,D343,[1]ข้อมูลทั้งหมด!$BU$2:$BU$7721)))</f>
        <v>#VALUE!</v>
      </c>
      <c r="N343" s="8" t="e">
        <f>IF(SUM(SUMIF([1]ข้อมูลทั้งหมด!$B$2:$B$7721,D343,[1]ข้อมูลทั้งหมด!$AA$2:$AA$7721),SUMIF([1]ข้อมูลทั้งหมด!$B$2:$B$7721,D343,[1]ข้อมูลทั้งหมด!$AC$2:$AC$7721))=0,"-",SUM(SUMIF([1]ข้อมูลทั้งหมด!$B$2:$B$7721,D343,[1]ข้อมูลทั้งหมด!$AA$2:$AA$7721),SUMIF([1]ข้อมูลทั้งหมด!$B$2:$B$7721,D343,[1]ข้อมูลทั้งหมด!$AC$2:$AC$7721)))</f>
        <v>#VALUE!</v>
      </c>
      <c r="O343" s="13" t="e">
        <f>IF(SUM(SUMIF([1]ข้อมูลทั้งหมด!$B$2:$B$7721,D343,[1]ข้อมูลทั้งหมด!$AB$2:$AB$7721),SUMIF([1]ข้อมูลทั้งหมด!$B$2:$B$7721,D343,[1]ข้อมูลทั้งหมด!$AD$2:$AD$7721))=0,"-",SUM(SUMIF([1]ข้อมูลทั้งหมด!$B$2:$B$7721,D343,[1]ข้อมูลทั้งหมด!$AB$2:$AB$7721),SUMIF([1]ข้อมูลทั้งหมด!$B$2:$B$7721,D343,[1]ข้อมูลทั้งหมด!$AD$2:$AD$7721)))</f>
        <v>#VALUE!</v>
      </c>
      <c r="P343" s="8" t="e">
        <f>IF(SUM(SUMIF([1]ข้อมูลทั้งหมด!$B$2:$B$7721,D343,[1]ข้อมูลทั้งหมด!$AE$2:$AE$7721),SUMIF([1]ข้อมูลทั้งหมด!$B$2:$B$7721,D343,[1]ข้อมูลทั้งหมด!$AG$2:$AG$7721))=0,"-",SUM(SUMIF([1]ข้อมูลทั้งหมด!$B$2:$B$7721,D343,[1]ข้อมูลทั้งหมด!$AE$2:$AE$7721),SUMIF([1]ข้อมูลทั้งหมด!$B$2:$B$7721,D343,[1]ข้อมูลทั้งหมด!$AG$2:$AG$7721)))</f>
        <v>#VALUE!</v>
      </c>
      <c r="Q343" s="13" t="e">
        <f>IF(SUM(SUMIF([1]ข้อมูลทั้งหมด!$B$2:$B$7721,D343,[1]ข้อมูลทั้งหมด!$AF$2:$AF$7721),SUMIF([1]ข้อมูลทั้งหมด!$B$2:$B$7721,D343,[1]ข้อมูลทั้งหมด!$AH$2:$AH$7721))=0,"-",SUM(SUMIF([1]ข้อมูลทั้งหมด!$B$2:$B$7721,D343,[1]ข้อมูลทั้งหมด!$AF$2:$AF$7721),SUMIF([1]ข้อมูลทั้งหมด!$B$2:$B$7721,D343,[1]ข้อมูลทั้งหมด!$AH$2:$AH$7721)))</f>
        <v>#VALUE!</v>
      </c>
      <c r="R343" s="12" t="e">
        <f>IF(SUM(SUMIF([1]ข้อมูลทั้งหมด!$B$2:$B$7721,D343,[1]ข้อมูลทั้งหมด!$BU$2:$BU$7721),SUMIF([1]ข้อมูลทั้งหมด!$B$2:$B$7721,D343,[1]ข้อมูลทั้งหมด!$BV$2:$BV$7721))=0,"-",SUM(SUMIF([1]ข้อมูลทั้งหมด!$B$2:$B$7721,D343,[1]ข้อมูลทั้งหมด!$BU$2:$BU$7721),SUMIF([1]ข้อมูลทั้งหมด!$B$2:$B$7721,D343,[1]ข้อมูลทั้งหมด!$BV$2:$BV$7721)))</f>
        <v>#VALUE!</v>
      </c>
      <c r="S343" s="14" t="e">
        <f>IF(SUMIF([1]ข้อมูลทั้งหมด!$B$2:$B$7721,D343,[1]ข้อมูลทั้งหมด!$BX$2:$BX$7721)=0,"-",SUMIF([1]ข้อมูลทั้งหมด!$B$2:$B$7721,D343,[1]ข้อมูลทั้งหมด!$BX$2:$BX$7721))</f>
        <v>#VALUE!</v>
      </c>
      <c r="T343" s="8" t="e">
        <f>IF(SUMIF([1]ข้อมูลทั้งหมด!$B$2:$B$7721,D343,[1]ข้อมูลทั้งหมด!$CV$2:$CV$7721)=0,"-",SUMIF([1]ข้อมูลทั้งหมด!$B$2:$B$7721,D343,[1]ข้อมูลทั้งหมด!$CV$2:$CV$7721))</f>
        <v>#VALUE!</v>
      </c>
      <c r="U343" s="13" t="e">
        <f>IF(SUMIF([1]ข้อมูลทั้งหมด!$B$2:$B$7721,D343,[1]ข้อมูลทั้งหมด!$CW$2:$CW$7721)=0,"-",SUMIF([1]ข้อมูลทั้งหมด!$B$2:$B$7721,D343,[1]ข้อมูลทั้งหมด!$CW$2:$CW$7721))</f>
        <v>#VALUE!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389"/>
      <c r="AM343" s="20"/>
      <c r="AN343" s="21"/>
      <c r="AO343" s="393"/>
      <c r="AP343" s="22"/>
      <c r="AQ343" s="22"/>
      <c r="AR343" s="22"/>
      <c r="AS343" s="394"/>
    </row>
    <row r="344" spans="1:45" s="60" customFormat="1" ht="21" hidden="1" x14ac:dyDescent="0.35">
      <c r="A344" s="524">
        <v>335</v>
      </c>
      <c r="B344" s="9">
        <v>327</v>
      </c>
      <c r="C344" s="10" t="s">
        <v>636</v>
      </c>
      <c r="D344" s="395" t="s">
        <v>636</v>
      </c>
      <c r="E344" s="8" t="e">
        <f>COUNTIFS([1]ข้อมูลทั้งหมด!$B$2:$B$7721,D344,[1]ข้อมูลทั้งหมด!$P$2:$P$7721,1)</f>
        <v>#VALUE!</v>
      </c>
      <c r="F344" s="8" t="e">
        <f>COUNTIFS([1]ข้อมูลทั้งหมด!$B$2:$B$7721,D344,[1]ข้อมูลทั้งหมด!$S$2:$S$7721,1)</f>
        <v>#VALUE!</v>
      </c>
      <c r="G344" s="8" t="e">
        <f>COUNTIFS([1]ข้อมูลทั้งหมด!$B$2:$B$7721,D344,[1]ข้อมูลทั้งหมด!$V$2:$V$7721,1)</f>
        <v>#VALUE!</v>
      </c>
      <c r="H344" s="11" t="e">
        <f t="shared" si="6"/>
        <v>#VALUE!</v>
      </c>
      <c r="I344" s="8" t="e">
        <f>SUMIFS([1]ข้อมูลทั้งหมด!$O$2:$O$7721,[1]ข้อมูลทั้งหมด!$B$2:$B$7721,D344)</f>
        <v>#VALUE!</v>
      </c>
      <c r="J344" s="8" t="e">
        <f>SUMIF([1]ข้อมูลทั้งหมด!$B$2:$B$7721,D344,[1]ข้อมูลทั้งหมด!$AN$2:$AN$7721)+(((((SUMIF([1]ข้อมูลทั้งหมด!$B$2:$B$7721,D344,[1]ข้อมูลทั้งหมด!$AO$2:$AO$7721)+((SUMIF([1]ข้อมูลทั้งหมด!$B$2:$B$7721,D344,[1]ข้อมูลทั้งหมด!$AP$2:$AP$7721)-MOD(SUMIF([1]ข้อมูลทั้งหมด!$B$2:$B$7721,D344,[1]ข้อมูลทั้งหมด!$AP$2:$AP$7721),100))/100)-K344)/4))))</f>
        <v>#VALUE!</v>
      </c>
      <c r="K344" s="8" t="e">
        <f>MOD(SUMIF([1]ข้อมูลทั้งหมด!$B$2:$B$7721,D344,[1]ข้อมูลทั้งหมด!$AO$2:$AO$7721)+((SUMIF([1]ข้อมูลทั้งหมด!$B$2:$B$7721,D344,[1]ข้อมูลทั้งหมด!$AP$2:$AP$7721)-MOD(SUMIF([1]ข้อมูลทั้งหมด!$B$2:$B$7721,D344,[1]ข้อมูลทั้งหมด!$AP$2:$AP$7721),100))/100),4)</f>
        <v>#VALUE!</v>
      </c>
      <c r="L344" s="8" t="e">
        <f>MOD(SUMIF([1]ข้อมูลทั้งหมด!$B$2:$B$7721,D344,[1]ข้อมูลทั้งหมด!$AP$2:$AP$7721),100)</f>
        <v>#VALUE!</v>
      </c>
      <c r="M344" s="12" t="e">
        <f>IF(SUM(SUMIF([1]ข้อมูลทั้งหมด!$B$2:$B$7721,D344,[1]ข้อมูลทั้งหมด!$BU$2:$BU$7721))=0,"-",SUM(SUMIF([1]ข้อมูลทั้งหมด!$B$2:$B$7721,D344,[1]ข้อมูลทั้งหมด!$BU$2:$BU$7721)))</f>
        <v>#VALUE!</v>
      </c>
      <c r="N344" s="8" t="e">
        <f>IF(SUM(SUMIF([1]ข้อมูลทั้งหมด!$B$2:$B$7721,D344,[1]ข้อมูลทั้งหมด!$AA$2:$AA$7721),SUMIF([1]ข้อมูลทั้งหมด!$B$2:$B$7721,D344,[1]ข้อมูลทั้งหมด!$AC$2:$AC$7721))=0,"-",SUM(SUMIF([1]ข้อมูลทั้งหมด!$B$2:$B$7721,D344,[1]ข้อมูลทั้งหมด!$AA$2:$AA$7721),SUMIF([1]ข้อมูลทั้งหมด!$B$2:$B$7721,D344,[1]ข้อมูลทั้งหมด!$AC$2:$AC$7721)))</f>
        <v>#VALUE!</v>
      </c>
      <c r="O344" s="13" t="e">
        <f>IF(SUM(SUMIF([1]ข้อมูลทั้งหมด!$B$2:$B$7721,D344,[1]ข้อมูลทั้งหมด!$AB$2:$AB$7721),SUMIF([1]ข้อมูลทั้งหมด!$B$2:$B$7721,D344,[1]ข้อมูลทั้งหมด!$AD$2:$AD$7721))=0,"-",SUM(SUMIF([1]ข้อมูลทั้งหมด!$B$2:$B$7721,D344,[1]ข้อมูลทั้งหมด!$AB$2:$AB$7721),SUMIF([1]ข้อมูลทั้งหมด!$B$2:$B$7721,D344,[1]ข้อมูลทั้งหมด!$AD$2:$AD$7721)))</f>
        <v>#VALUE!</v>
      </c>
      <c r="P344" s="8" t="e">
        <f>IF(SUM(SUMIF([1]ข้อมูลทั้งหมด!$B$2:$B$7721,D344,[1]ข้อมูลทั้งหมด!$AE$2:$AE$7721),SUMIF([1]ข้อมูลทั้งหมด!$B$2:$B$7721,D344,[1]ข้อมูลทั้งหมด!$AG$2:$AG$7721))=0,"-",SUM(SUMIF([1]ข้อมูลทั้งหมด!$B$2:$B$7721,D344,[1]ข้อมูลทั้งหมด!$AE$2:$AE$7721),SUMIF([1]ข้อมูลทั้งหมด!$B$2:$B$7721,D344,[1]ข้อมูลทั้งหมด!$AG$2:$AG$7721)))</f>
        <v>#VALUE!</v>
      </c>
      <c r="Q344" s="13" t="e">
        <f>IF(SUM(SUMIF([1]ข้อมูลทั้งหมด!$B$2:$B$7721,D344,[1]ข้อมูลทั้งหมด!$AF$2:$AF$7721),SUMIF([1]ข้อมูลทั้งหมด!$B$2:$B$7721,D344,[1]ข้อมูลทั้งหมด!$AH$2:$AH$7721))=0,"-",SUM(SUMIF([1]ข้อมูลทั้งหมด!$B$2:$B$7721,D344,[1]ข้อมูลทั้งหมด!$AF$2:$AF$7721),SUMIF([1]ข้อมูลทั้งหมด!$B$2:$B$7721,D344,[1]ข้อมูลทั้งหมด!$AH$2:$AH$7721)))</f>
        <v>#VALUE!</v>
      </c>
      <c r="R344" s="12" t="e">
        <f>IF(SUM(SUMIF([1]ข้อมูลทั้งหมด!$B$2:$B$7721,D344,[1]ข้อมูลทั้งหมด!$BU$2:$BU$7721),SUMIF([1]ข้อมูลทั้งหมด!$B$2:$B$7721,D344,[1]ข้อมูลทั้งหมด!$BV$2:$BV$7721))=0,"-",SUM(SUMIF([1]ข้อมูลทั้งหมด!$B$2:$B$7721,D344,[1]ข้อมูลทั้งหมด!$BU$2:$BU$7721),SUMIF([1]ข้อมูลทั้งหมด!$B$2:$B$7721,D344,[1]ข้อมูลทั้งหมด!$BV$2:$BV$7721)))</f>
        <v>#VALUE!</v>
      </c>
      <c r="S344" s="14" t="e">
        <f>IF(SUMIF([1]ข้อมูลทั้งหมด!$B$2:$B$7721,D344,[1]ข้อมูลทั้งหมด!$BX$2:$BX$7721)=0,"-",SUMIF([1]ข้อมูลทั้งหมด!$B$2:$B$7721,D344,[1]ข้อมูลทั้งหมด!$BX$2:$BX$7721))</f>
        <v>#VALUE!</v>
      </c>
      <c r="T344" s="8" t="e">
        <f>IF(SUMIF([1]ข้อมูลทั้งหมด!$B$2:$B$7721,D344,[1]ข้อมูลทั้งหมด!$CV$2:$CV$7721)=0,"-",SUMIF([1]ข้อมูลทั้งหมด!$B$2:$B$7721,D344,[1]ข้อมูลทั้งหมด!$CV$2:$CV$7721))</f>
        <v>#VALUE!</v>
      </c>
      <c r="U344" s="13" t="e">
        <f>IF(SUMIF([1]ข้อมูลทั้งหมด!$B$2:$B$7721,D344,[1]ข้อมูลทั้งหมด!$CW$2:$CW$7721)=0,"-",SUMIF([1]ข้อมูลทั้งหมด!$B$2:$B$7721,D344,[1]ข้อมูลทั้งหมด!$CW$2:$CW$7721))</f>
        <v>#VALUE!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389"/>
      <c r="AM344" s="20"/>
      <c r="AN344" s="21"/>
      <c r="AO344" s="393"/>
      <c r="AP344" s="22"/>
      <c r="AQ344" s="22"/>
      <c r="AR344" s="22"/>
      <c r="AS344" s="394"/>
    </row>
    <row r="345" spans="1:45" s="60" customFormat="1" ht="21" hidden="1" x14ac:dyDescent="0.35">
      <c r="A345" s="524">
        <v>336</v>
      </c>
      <c r="B345" s="9">
        <v>328</v>
      </c>
      <c r="C345" s="10" t="s">
        <v>637</v>
      </c>
      <c r="D345" s="395" t="s">
        <v>637</v>
      </c>
      <c r="E345" s="8" t="e">
        <f>COUNTIFS([1]ข้อมูลทั้งหมด!$B$2:$B$7721,D345,[1]ข้อมูลทั้งหมด!$P$2:$P$7721,1)</f>
        <v>#VALUE!</v>
      </c>
      <c r="F345" s="8" t="e">
        <f>COUNTIFS([1]ข้อมูลทั้งหมด!$B$2:$B$7721,D345,[1]ข้อมูลทั้งหมด!$S$2:$S$7721,1)</f>
        <v>#VALUE!</v>
      </c>
      <c r="G345" s="8" t="e">
        <f>COUNTIFS([1]ข้อมูลทั้งหมด!$B$2:$B$7721,D345,[1]ข้อมูลทั้งหมด!$V$2:$V$7721,1)</f>
        <v>#VALUE!</v>
      </c>
      <c r="H345" s="11" t="e">
        <f t="shared" si="6"/>
        <v>#VALUE!</v>
      </c>
      <c r="I345" s="8" t="e">
        <f>SUMIFS([1]ข้อมูลทั้งหมด!$O$2:$O$7721,[1]ข้อมูลทั้งหมด!$B$2:$B$7721,D345)</f>
        <v>#VALUE!</v>
      </c>
      <c r="J345" s="8" t="e">
        <f>SUMIF([1]ข้อมูลทั้งหมด!$B$2:$B$7721,D345,[1]ข้อมูลทั้งหมด!$AN$2:$AN$7721)+(((((SUMIF([1]ข้อมูลทั้งหมด!$B$2:$B$7721,D345,[1]ข้อมูลทั้งหมด!$AO$2:$AO$7721)+((SUMIF([1]ข้อมูลทั้งหมด!$B$2:$B$7721,D345,[1]ข้อมูลทั้งหมด!$AP$2:$AP$7721)-MOD(SUMIF([1]ข้อมูลทั้งหมด!$B$2:$B$7721,D345,[1]ข้อมูลทั้งหมด!$AP$2:$AP$7721),100))/100)-K345)/4))))</f>
        <v>#VALUE!</v>
      </c>
      <c r="K345" s="8" t="e">
        <f>MOD(SUMIF([1]ข้อมูลทั้งหมด!$B$2:$B$7721,D345,[1]ข้อมูลทั้งหมด!$AO$2:$AO$7721)+((SUMIF([1]ข้อมูลทั้งหมด!$B$2:$B$7721,D345,[1]ข้อมูลทั้งหมด!$AP$2:$AP$7721)-MOD(SUMIF([1]ข้อมูลทั้งหมด!$B$2:$B$7721,D345,[1]ข้อมูลทั้งหมด!$AP$2:$AP$7721),100))/100),4)</f>
        <v>#VALUE!</v>
      </c>
      <c r="L345" s="8" t="e">
        <f>MOD(SUMIF([1]ข้อมูลทั้งหมด!$B$2:$B$7721,D345,[1]ข้อมูลทั้งหมด!$AP$2:$AP$7721),100)</f>
        <v>#VALUE!</v>
      </c>
      <c r="M345" s="12" t="e">
        <f>IF(SUM(SUMIF([1]ข้อมูลทั้งหมด!$B$2:$B$7721,D345,[1]ข้อมูลทั้งหมด!$BU$2:$BU$7721))=0,"-",SUM(SUMIF([1]ข้อมูลทั้งหมด!$B$2:$B$7721,D345,[1]ข้อมูลทั้งหมด!$BU$2:$BU$7721)))</f>
        <v>#VALUE!</v>
      </c>
      <c r="N345" s="8" t="e">
        <f>IF(SUM(SUMIF([1]ข้อมูลทั้งหมด!$B$2:$B$7721,D345,[1]ข้อมูลทั้งหมด!$AA$2:$AA$7721),SUMIF([1]ข้อมูลทั้งหมด!$B$2:$B$7721,D345,[1]ข้อมูลทั้งหมด!$AC$2:$AC$7721))=0,"-",SUM(SUMIF([1]ข้อมูลทั้งหมด!$B$2:$B$7721,D345,[1]ข้อมูลทั้งหมด!$AA$2:$AA$7721),SUMIF([1]ข้อมูลทั้งหมด!$B$2:$B$7721,D345,[1]ข้อมูลทั้งหมด!$AC$2:$AC$7721)))</f>
        <v>#VALUE!</v>
      </c>
      <c r="O345" s="13" t="e">
        <f>IF(SUM(SUMIF([1]ข้อมูลทั้งหมด!$B$2:$B$7721,D345,[1]ข้อมูลทั้งหมด!$AB$2:$AB$7721),SUMIF([1]ข้อมูลทั้งหมด!$B$2:$B$7721,D345,[1]ข้อมูลทั้งหมด!$AD$2:$AD$7721))=0,"-",SUM(SUMIF([1]ข้อมูลทั้งหมด!$B$2:$B$7721,D345,[1]ข้อมูลทั้งหมด!$AB$2:$AB$7721),SUMIF([1]ข้อมูลทั้งหมด!$B$2:$B$7721,D345,[1]ข้อมูลทั้งหมด!$AD$2:$AD$7721)))</f>
        <v>#VALUE!</v>
      </c>
      <c r="P345" s="8" t="e">
        <f>IF(SUM(SUMIF([1]ข้อมูลทั้งหมด!$B$2:$B$7721,D345,[1]ข้อมูลทั้งหมด!$AE$2:$AE$7721),SUMIF([1]ข้อมูลทั้งหมด!$B$2:$B$7721,D345,[1]ข้อมูลทั้งหมด!$AG$2:$AG$7721))=0,"-",SUM(SUMIF([1]ข้อมูลทั้งหมด!$B$2:$B$7721,D345,[1]ข้อมูลทั้งหมด!$AE$2:$AE$7721),SUMIF([1]ข้อมูลทั้งหมด!$B$2:$B$7721,D345,[1]ข้อมูลทั้งหมด!$AG$2:$AG$7721)))</f>
        <v>#VALUE!</v>
      </c>
      <c r="Q345" s="13" t="e">
        <f>IF(SUM(SUMIF([1]ข้อมูลทั้งหมด!$B$2:$B$7721,D345,[1]ข้อมูลทั้งหมด!$AF$2:$AF$7721),SUMIF([1]ข้อมูลทั้งหมด!$B$2:$B$7721,D345,[1]ข้อมูลทั้งหมด!$AH$2:$AH$7721))=0,"-",SUM(SUMIF([1]ข้อมูลทั้งหมด!$B$2:$B$7721,D345,[1]ข้อมูลทั้งหมด!$AF$2:$AF$7721),SUMIF([1]ข้อมูลทั้งหมด!$B$2:$B$7721,D345,[1]ข้อมูลทั้งหมด!$AH$2:$AH$7721)))</f>
        <v>#VALUE!</v>
      </c>
      <c r="R345" s="12" t="e">
        <f>IF(SUM(SUMIF([1]ข้อมูลทั้งหมด!$B$2:$B$7721,D345,[1]ข้อมูลทั้งหมด!$BU$2:$BU$7721),SUMIF([1]ข้อมูลทั้งหมด!$B$2:$B$7721,D345,[1]ข้อมูลทั้งหมด!$BV$2:$BV$7721))=0,"-",SUM(SUMIF([1]ข้อมูลทั้งหมด!$B$2:$B$7721,D345,[1]ข้อมูลทั้งหมด!$BU$2:$BU$7721),SUMIF([1]ข้อมูลทั้งหมด!$B$2:$B$7721,D345,[1]ข้อมูลทั้งหมด!$BV$2:$BV$7721)))</f>
        <v>#VALUE!</v>
      </c>
      <c r="S345" s="14" t="e">
        <f>IF(SUMIF([1]ข้อมูลทั้งหมด!$B$2:$B$7721,D345,[1]ข้อมูลทั้งหมด!$BX$2:$BX$7721)=0,"-",SUMIF([1]ข้อมูลทั้งหมด!$B$2:$B$7721,D345,[1]ข้อมูลทั้งหมด!$BX$2:$BX$7721))</f>
        <v>#VALUE!</v>
      </c>
      <c r="T345" s="8" t="e">
        <f>IF(SUMIF([1]ข้อมูลทั้งหมด!$B$2:$B$7721,D345,[1]ข้อมูลทั้งหมด!$CV$2:$CV$7721)=0,"-",SUMIF([1]ข้อมูลทั้งหมด!$B$2:$B$7721,D345,[1]ข้อมูลทั้งหมด!$CV$2:$CV$7721))</f>
        <v>#VALUE!</v>
      </c>
      <c r="U345" s="13" t="e">
        <f>IF(SUMIF([1]ข้อมูลทั้งหมด!$B$2:$B$7721,D345,[1]ข้อมูลทั้งหมด!$CW$2:$CW$7721)=0,"-",SUMIF([1]ข้อมูลทั้งหมด!$B$2:$B$7721,D345,[1]ข้อมูลทั้งหมด!$CW$2:$CW$7721))</f>
        <v>#VALUE!</v>
      </c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389"/>
      <c r="AM345" s="20"/>
      <c r="AN345" s="21"/>
      <c r="AO345" s="393"/>
      <c r="AP345" s="22"/>
      <c r="AQ345" s="22"/>
      <c r="AR345" s="22"/>
      <c r="AS345" s="394"/>
    </row>
    <row r="346" spans="1:45" s="60" customFormat="1" ht="21" hidden="1" x14ac:dyDescent="0.35">
      <c r="A346" s="524">
        <v>337</v>
      </c>
      <c r="B346" s="9">
        <v>329</v>
      </c>
      <c r="C346" s="10" t="s">
        <v>638</v>
      </c>
      <c r="D346" s="395" t="s">
        <v>638</v>
      </c>
      <c r="E346" s="8" t="e">
        <f>COUNTIFS([1]ข้อมูลทั้งหมด!$B$2:$B$7721,D346,[1]ข้อมูลทั้งหมด!$P$2:$P$7721,1)</f>
        <v>#VALUE!</v>
      </c>
      <c r="F346" s="8" t="e">
        <f>COUNTIFS([1]ข้อมูลทั้งหมด!$B$2:$B$7721,D346,[1]ข้อมูลทั้งหมด!$S$2:$S$7721,1)</f>
        <v>#VALUE!</v>
      </c>
      <c r="G346" s="8" t="e">
        <f>COUNTIFS([1]ข้อมูลทั้งหมด!$B$2:$B$7721,D346,[1]ข้อมูลทั้งหมด!$V$2:$V$7721,1)</f>
        <v>#VALUE!</v>
      </c>
      <c r="H346" s="11" t="e">
        <f t="shared" si="6"/>
        <v>#VALUE!</v>
      </c>
      <c r="I346" s="8" t="e">
        <f>SUMIFS([1]ข้อมูลทั้งหมด!$O$2:$O$7721,[1]ข้อมูลทั้งหมด!$B$2:$B$7721,D346)</f>
        <v>#VALUE!</v>
      </c>
      <c r="J346" s="8" t="e">
        <f>SUMIF([1]ข้อมูลทั้งหมด!$B$2:$B$7721,D346,[1]ข้อมูลทั้งหมด!$AN$2:$AN$7721)+(((((SUMIF([1]ข้อมูลทั้งหมด!$B$2:$B$7721,D346,[1]ข้อมูลทั้งหมด!$AO$2:$AO$7721)+((SUMIF([1]ข้อมูลทั้งหมด!$B$2:$B$7721,D346,[1]ข้อมูลทั้งหมด!$AP$2:$AP$7721)-MOD(SUMIF([1]ข้อมูลทั้งหมด!$B$2:$B$7721,D346,[1]ข้อมูลทั้งหมด!$AP$2:$AP$7721),100))/100)-K346)/4))))</f>
        <v>#VALUE!</v>
      </c>
      <c r="K346" s="8" t="e">
        <f>MOD(SUMIF([1]ข้อมูลทั้งหมด!$B$2:$B$7721,D346,[1]ข้อมูลทั้งหมด!$AO$2:$AO$7721)+((SUMIF([1]ข้อมูลทั้งหมด!$B$2:$B$7721,D346,[1]ข้อมูลทั้งหมด!$AP$2:$AP$7721)-MOD(SUMIF([1]ข้อมูลทั้งหมด!$B$2:$B$7721,D346,[1]ข้อมูลทั้งหมด!$AP$2:$AP$7721),100))/100),4)</f>
        <v>#VALUE!</v>
      </c>
      <c r="L346" s="8" t="e">
        <f>MOD(SUMIF([1]ข้อมูลทั้งหมด!$B$2:$B$7721,D346,[1]ข้อมูลทั้งหมด!$AP$2:$AP$7721),100)</f>
        <v>#VALUE!</v>
      </c>
      <c r="M346" s="12" t="e">
        <f>IF(SUM(SUMIF([1]ข้อมูลทั้งหมด!$B$2:$B$7721,D346,[1]ข้อมูลทั้งหมด!$BU$2:$BU$7721))=0,"-",SUM(SUMIF([1]ข้อมูลทั้งหมด!$B$2:$B$7721,D346,[1]ข้อมูลทั้งหมด!$BU$2:$BU$7721)))</f>
        <v>#VALUE!</v>
      </c>
      <c r="N346" s="8" t="e">
        <f>IF(SUM(SUMIF([1]ข้อมูลทั้งหมด!$B$2:$B$7721,D346,[1]ข้อมูลทั้งหมด!$AA$2:$AA$7721),SUMIF([1]ข้อมูลทั้งหมด!$B$2:$B$7721,D346,[1]ข้อมูลทั้งหมด!$AC$2:$AC$7721))=0,"-",SUM(SUMIF([1]ข้อมูลทั้งหมด!$B$2:$B$7721,D346,[1]ข้อมูลทั้งหมด!$AA$2:$AA$7721),SUMIF([1]ข้อมูลทั้งหมด!$B$2:$B$7721,D346,[1]ข้อมูลทั้งหมด!$AC$2:$AC$7721)))</f>
        <v>#VALUE!</v>
      </c>
      <c r="O346" s="13" t="e">
        <f>IF(SUM(SUMIF([1]ข้อมูลทั้งหมด!$B$2:$B$7721,D346,[1]ข้อมูลทั้งหมด!$AB$2:$AB$7721),SUMIF([1]ข้อมูลทั้งหมด!$B$2:$B$7721,D346,[1]ข้อมูลทั้งหมด!$AD$2:$AD$7721))=0,"-",SUM(SUMIF([1]ข้อมูลทั้งหมด!$B$2:$B$7721,D346,[1]ข้อมูลทั้งหมด!$AB$2:$AB$7721),SUMIF([1]ข้อมูลทั้งหมด!$B$2:$B$7721,D346,[1]ข้อมูลทั้งหมด!$AD$2:$AD$7721)))</f>
        <v>#VALUE!</v>
      </c>
      <c r="P346" s="8" t="e">
        <f>IF(SUM(SUMIF([1]ข้อมูลทั้งหมด!$B$2:$B$7721,D346,[1]ข้อมูลทั้งหมด!$AE$2:$AE$7721),SUMIF([1]ข้อมูลทั้งหมด!$B$2:$B$7721,D346,[1]ข้อมูลทั้งหมด!$AG$2:$AG$7721))=0,"-",SUM(SUMIF([1]ข้อมูลทั้งหมด!$B$2:$B$7721,D346,[1]ข้อมูลทั้งหมด!$AE$2:$AE$7721),SUMIF([1]ข้อมูลทั้งหมด!$B$2:$B$7721,D346,[1]ข้อมูลทั้งหมด!$AG$2:$AG$7721)))</f>
        <v>#VALUE!</v>
      </c>
      <c r="Q346" s="13" t="e">
        <f>IF(SUM(SUMIF([1]ข้อมูลทั้งหมด!$B$2:$B$7721,D346,[1]ข้อมูลทั้งหมด!$AF$2:$AF$7721),SUMIF([1]ข้อมูลทั้งหมด!$B$2:$B$7721,D346,[1]ข้อมูลทั้งหมด!$AH$2:$AH$7721))=0,"-",SUM(SUMIF([1]ข้อมูลทั้งหมด!$B$2:$B$7721,D346,[1]ข้อมูลทั้งหมด!$AF$2:$AF$7721),SUMIF([1]ข้อมูลทั้งหมด!$B$2:$B$7721,D346,[1]ข้อมูลทั้งหมด!$AH$2:$AH$7721)))</f>
        <v>#VALUE!</v>
      </c>
      <c r="R346" s="12" t="e">
        <f>IF(SUM(SUMIF([1]ข้อมูลทั้งหมด!$B$2:$B$7721,D346,[1]ข้อมูลทั้งหมด!$BU$2:$BU$7721),SUMIF([1]ข้อมูลทั้งหมด!$B$2:$B$7721,D346,[1]ข้อมูลทั้งหมด!$BV$2:$BV$7721))=0,"-",SUM(SUMIF([1]ข้อมูลทั้งหมด!$B$2:$B$7721,D346,[1]ข้อมูลทั้งหมด!$BU$2:$BU$7721),SUMIF([1]ข้อมูลทั้งหมด!$B$2:$B$7721,D346,[1]ข้อมูลทั้งหมด!$BV$2:$BV$7721)))</f>
        <v>#VALUE!</v>
      </c>
      <c r="S346" s="14" t="e">
        <f>IF(SUMIF([1]ข้อมูลทั้งหมด!$B$2:$B$7721,D346,[1]ข้อมูลทั้งหมด!$BX$2:$BX$7721)=0,"-",SUMIF([1]ข้อมูลทั้งหมด!$B$2:$B$7721,D346,[1]ข้อมูลทั้งหมด!$BX$2:$BX$7721))</f>
        <v>#VALUE!</v>
      </c>
      <c r="T346" s="8" t="e">
        <f>IF(SUMIF([1]ข้อมูลทั้งหมด!$B$2:$B$7721,D346,[1]ข้อมูลทั้งหมด!$CV$2:$CV$7721)=0,"-",SUMIF([1]ข้อมูลทั้งหมด!$B$2:$B$7721,D346,[1]ข้อมูลทั้งหมด!$CV$2:$CV$7721))</f>
        <v>#VALUE!</v>
      </c>
      <c r="U346" s="13" t="e">
        <f>IF(SUMIF([1]ข้อมูลทั้งหมด!$B$2:$B$7721,D346,[1]ข้อมูลทั้งหมด!$CW$2:$CW$7721)=0,"-",SUMIF([1]ข้อมูลทั้งหมด!$B$2:$B$7721,D346,[1]ข้อมูลทั้งหมด!$CW$2:$CW$7721))</f>
        <v>#VALUE!</v>
      </c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389"/>
      <c r="AM346" s="20"/>
      <c r="AN346" s="21"/>
      <c r="AO346" s="393"/>
      <c r="AP346" s="22"/>
      <c r="AQ346" s="22"/>
      <c r="AR346" s="22"/>
      <c r="AS346" s="394"/>
    </row>
    <row r="347" spans="1:45" s="60" customFormat="1" ht="21" hidden="1" x14ac:dyDescent="0.35">
      <c r="A347" s="524">
        <v>338</v>
      </c>
      <c r="B347" s="9">
        <v>330</v>
      </c>
      <c r="C347" s="10" t="s">
        <v>639</v>
      </c>
      <c r="D347" s="395" t="s">
        <v>639</v>
      </c>
      <c r="E347" s="8" t="e">
        <f>COUNTIFS([1]ข้อมูลทั้งหมด!$B$2:$B$7721,D347,[1]ข้อมูลทั้งหมด!$P$2:$P$7721,1)</f>
        <v>#VALUE!</v>
      </c>
      <c r="F347" s="8" t="e">
        <f>COUNTIFS([1]ข้อมูลทั้งหมด!$B$2:$B$7721,D347,[1]ข้อมูลทั้งหมด!$S$2:$S$7721,1)</f>
        <v>#VALUE!</v>
      </c>
      <c r="G347" s="8" t="e">
        <f>COUNTIFS([1]ข้อมูลทั้งหมด!$B$2:$B$7721,D347,[1]ข้อมูลทั้งหมด!$V$2:$V$7721,1)</f>
        <v>#VALUE!</v>
      </c>
      <c r="H347" s="11" t="e">
        <f t="shared" si="6"/>
        <v>#VALUE!</v>
      </c>
      <c r="I347" s="8" t="e">
        <f>SUMIFS([1]ข้อมูลทั้งหมด!$O$2:$O$7721,[1]ข้อมูลทั้งหมด!$B$2:$B$7721,D347)</f>
        <v>#VALUE!</v>
      </c>
      <c r="J347" s="8" t="e">
        <f>SUMIF([1]ข้อมูลทั้งหมด!$B$2:$B$7721,D347,[1]ข้อมูลทั้งหมด!$AN$2:$AN$7721)+(((((SUMIF([1]ข้อมูลทั้งหมด!$B$2:$B$7721,D347,[1]ข้อมูลทั้งหมด!$AO$2:$AO$7721)+((SUMIF([1]ข้อมูลทั้งหมด!$B$2:$B$7721,D347,[1]ข้อมูลทั้งหมด!$AP$2:$AP$7721)-MOD(SUMIF([1]ข้อมูลทั้งหมด!$B$2:$B$7721,D347,[1]ข้อมูลทั้งหมด!$AP$2:$AP$7721),100))/100)-K347)/4))))</f>
        <v>#VALUE!</v>
      </c>
      <c r="K347" s="8" t="e">
        <f>MOD(SUMIF([1]ข้อมูลทั้งหมด!$B$2:$B$7721,D347,[1]ข้อมูลทั้งหมด!$AO$2:$AO$7721)+((SUMIF([1]ข้อมูลทั้งหมด!$B$2:$B$7721,D347,[1]ข้อมูลทั้งหมด!$AP$2:$AP$7721)-MOD(SUMIF([1]ข้อมูลทั้งหมด!$B$2:$B$7721,D347,[1]ข้อมูลทั้งหมด!$AP$2:$AP$7721),100))/100),4)</f>
        <v>#VALUE!</v>
      </c>
      <c r="L347" s="8" t="e">
        <f>MOD(SUMIF([1]ข้อมูลทั้งหมด!$B$2:$B$7721,D347,[1]ข้อมูลทั้งหมด!$AP$2:$AP$7721),100)</f>
        <v>#VALUE!</v>
      </c>
      <c r="M347" s="12" t="e">
        <f>IF(SUM(SUMIF([1]ข้อมูลทั้งหมด!$B$2:$B$7721,D347,[1]ข้อมูลทั้งหมด!$BU$2:$BU$7721))=0,"-",SUM(SUMIF([1]ข้อมูลทั้งหมด!$B$2:$B$7721,D347,[1]ข้อมูลทั้งหมด!$BU$2:$BU$7721)))</f>
        <v>#VALUE!</v>
      </c>
      <c r="N347" s="8" t="e">
        <f>IF(SUM(SUMIF([1]ข้อมูลทั้งหมด!$B$2:$B$7721,D347,[1]ข้อมูลทั้งหมด!$AA$2:$AA$7721),SUMIF([1]ข้อมูลทั้งหมด!$B$2:$B$7721,D347,[1]ข้อมูลทั้งหมด!$AC$2:$AC$7721))=0,"-",SUM(SUMIF([1]ข้อมูลทั้งหมด!$B$2:$B$7721,D347,[1]ข้อมูลทั้งหมด!$AA$2:$AA$7721),SUMIF([1]ข้อมูลทั้งหมด!$B$2:$B$7721,D347,[1]ข้อมูลทั้งหมด!$AC$2:$AC$7721)))</f>
        <v>#VALUE!</v>
      </c>
      <c r="O347" s="13" t="e">
        <f>IF(SUM(SUMIF([1]ข้อมูลทั้งหมด!$B$2:$B$7721,D347,[1]ข้อมูลทั้งหมด!$AB$2:$AB$7721),SUMIF([1]ข้อมูลทั้งหมด!$B$2:$B$7721,D347,[1]ข้อมูลทั้งหมด!$AD$2:$AD$7721))=0,"-",SUM(SUMIF([1]ข้อมูลทั้งหมด!$B$2:$B$7721,D347,[1]ข้อมูลทั้งหมด!$AB$2:$AB$7721),SUMIF([1]ข้อมูลทั้งหมด!$B$2:$B$7721,D347,[1]ข้อมูลทั้งหมด!$AD$2:$AD$7721)))</f>
        <v>#VALUE!</v>
      </c>
      <c r="P347" s="8" t="e">
        <f>IF(SUM(SUMIF([1]ข้อมูลทั้งหมด!$B$2:$B$7721,D347,[1]ข้อมูลทั้งหมด!$AE$2:$AE$7721),SUMIF([1]ข้อมูลทั้งหมด!$B$2:$B$7721,D347,[1]ข้อมูลทั้งหมด!$AG$2:$AG$7721))=0,"-",SUM(SUMIF([1]ข้อมูลทั้งหมด!$B$2:$B$7721,D347,[1]ข้อมูลทั้งหมด!$AE$2:$AE$7721),SUMIF([1]ข้อมูลทั้งหมด!$B$2:$B$7721,D347,[1]ข้อมูลทั้งหมด!$AG$2:$AG$7721)))</f>
        <v>#VALUE!</v>
      </c>
      <c r="Q347" s="13" t="e">
        <f>IF(SUM(SUMIF([1]ข้อมูลทั้งหมด!$B$2:$B$7721,D347,[1]ข้อมูลทั้งหมด!$AF$2:$AF$7721),SUMIF([1]ข้อมูลทั้งหมด!$B$2:$B$7721,D347,[1]ข้อมูลทั้งหมด!$AH$2:$AH$7721))=0,"-",SUM(SUMIF([1]ข้อมูลทั้งหมด!$B$2:$B$7721,D347,[1]ข้อมูลทั้งหมด!$AF$2:$AF$7721),SUMIF([1]ข้อมูลทั้งหมด!$B$2:$B$7721,D347,[1]ข้อมูลทั้งหมด!$AH$2:$AH$7721)))</f>
        <v>#VALUE!</v>
      </c>
      <c r="R347" s="12" t="e">
        <f>IF(SUM(SUMIF([1]ข้อมูลทั้งหมด!$B$2:$B$7721,D347,[1]ข้อมูลทั้งหมด!$BU$2:$BU$7721),SUMIF([1]ข้อมูลทั้งหมด!$B$2:$B$7721,D347,[1]ข้อมูลทั้งหมด!$BV$2:$BV$7721))=0,"-",SUM(SUMIF([1]ข้อมูลทั้งหมด!$B$2:$B$7721,D347,[1]ข้อมูลทั้งหมด!$BU$2:$BU$7721),SUMIF([1]ข้อมูลทั้งหมด!$B$2:$B$7721,D347,[1]ข้อมูลทั้งหมด!$BV$2:$BV$7721)))</f>
        <v>#VALUE!</v>
      </c>
      <c r="S347" s="14" t="e">
        <f>IF(SUMIF([1]ข้อมูลทั้งหมด!$B$2:$B$7721,D347,[1]ข้อมูลทั้งหมด!$BX$2:$BX$7721)=0,"-",SUMIF([1]ข้อมูลทั้งหมด!$B$2:$B$7721,D347,[1]ข้อมูลทั้งหมด!$BX$2:$BX$7721))</f>
        <v>#VALUE!</v>
      </c>
      <c r="T347" s="8" t="e">
        <f>IF(SUMIF([1]ข้อมูลทั้งหมด!$B$2:$B$7721,D347,[1]ข้อมูลทั้งหมด!$CV$2:$CV$7721)=0,"-",SUMIF([1]ข้อมูลทั้งหมด!$B$2:$B$7721,D347,[1]ข้อมูลทั้งหมด!$CV$2:$CV$7721))</f>
        <v>#VALUE!</v>
      </c>
      <c r="U347" s="13" t="e">
        <f>IF(SUMIF([1]ข้อมูลทั้งหมด!$B$2:$B$7721,D347,[1]ข้อมูลทั้งหมด!$CW$2:$CW$7721)=0,"-",SUMIF([1]ข้อมูลทั้งหมด!$B$2:$B$7721,D347,[1]ข้อมูลทั้งหมด!$CW$2:$CW$7721))</f>
        <v>#VALUE!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389"/>
      <c r="AM347" s="20"/>
      <c r="AN347" s="21"/>
      <c r="AO347" s="393"/>
      <c r="AP347" s="22"/>
      <c r="AQ347" s="22"/>
      <c r="AR347" s="22"/>
      <c r="AS347" s="394"/>
    </row>
    <row r="348" spans="1:45" s="60" customFormat="1" ht="21" hidden="1" x14ac:dyDescent="0.35">
      <c r="A348" s="524">
        <v>339</v>
      </c>
      <c r="B348" s="9">
        <v>331</v>
      </c>
      <c r="C348" s="10" t="s">
        <v>640</v>
      </c>
      <c r="D348" s="395" t="s">
        <v>640</v>
      </c>
      <c r="E348" s="8" t="e">
        <f>COUNTIFS([1]ข้อมูลทั้งหมด!$B$2:$B$7721,D348,[1]ข้อมูลทั้งหมด!$P$2:$P$7721,1)</f>
        <v>#VALUE!</v>
      </c>
      <c r="F348" s="8" t="e">
        <f>COUNTIFS([1]ข้อมูลทั้งหมด!$B$2:$B$7721,D348,[1]ข้อมูลทั้งหมด!$S$2:$S$7721,1)</f>
        <v>#VALUE!</v>
      </c>
      <c r="G348" s="8" t="e">
        <f>COUNTIFS([1]ข้อมูลทั้งหมด!$B$2:$B$7721,D348,[1]ข้อมูลทั้งหมด!$V$2:$V$7721,1)</f>
        <v>#VALUE!</v>
      </c>
      <c r="H348" s="11" t="e">
        <f t="shared" si="6"/>
        <v>#VALUE!</v>
      </c>
      <c r="I348" s="8" t="e">
        <f>SUMIFS([1]ข้อมูลทั้งหมด!$O$2:$O$7721,[1]ข้อมูลทั้งหมด!$B$2:$B$7721,D348)</f>
        <v>#VALUE!</v>
      </c>
      <c r="J348" s="8" t="e">
        <f>SUMIF([1]ข้อมูลทั้งหมด!$B$2:$B$7721,D348,[1]ข้อมูลทั้งหมด!$AN$2:$AN$7721)+(((((SUMIF([1]ข้อมูลทั้งหมด!$B$2:$B$7721,D348,[1]ข้อมูลทั้งหมด!$AO$2:$AO$7721)+((SUMIF([1]ข้อมูลทั้งหมด!$B$2:$B$7721,D348,[1]ข้อมูลทั้งหมด!$AP$2:$AP$7721)-MOD(SUMIF([1]ข้อมูลทั้งหมด!$B$2:$B$7721,D348,[1]ข้อมูลทั้งหมด!$AP$2:$AP$7721),100))/100)-K348)/4))))</f>
        <v>#VALUE!</v>
      </c>
      <c r="K348" s="8" t="e">
        <f>MOD(SUMIF([1]ข้อมูลทั้งหมด!$B$2:$B$7721,D348,[1]ข้อมูลทั้งหมด!$AO$2:$AO$7721)+((SUMIF([1]ข้อมูลทั้งหมด!$B$2:$B$7721,D348,[1]ข้อมูลทั้งหมด!$AP$2:$AP$7721)-MOD(SUMIF([1]ข้อมูลทั้งหมด!$B$2:$B$7721,D348,[1]ข้อมูลทั้งหมด!$AP$2:$AP$7721),100))/100),4)</f>
        <v>#VALUE!</v>
      </c>
      <c r="L348" s="8" t="e">
        <f>MOD(SUMIF([1]ข้อมูลทั้งหมด!$B$2:$B$7721,D348,[1]ข้อมูลทั้งหมด!$AP$2:$AP$7721),100)</f>
        <v>#VALUE!</v>
      </c>
      <c r="M348" s="12" t="e">
        <f>IF(SUM(SUMIF([1]ข้อมูลทั้งหมด!$B$2:$B$7721,D348,[1]ข้อมูลทั้งหมด!$BU$2:$BU$7721))=0,"-",SUM(SUMIF([1]ข้อมูลทั้งหมด!$B$2:$B$7721,D348,[1]ข้อมูลทั้งหมด!$BU$2:$BU$7721)))</f>
        <v>#VALUE!</v>
      </c>
      <c r="N348" s="8" t="e">
        <f>IF(SUM(SUMIF([1]ข้อมูลทั้งหมด!$B$2:$B$7721,D348,[1]ข้อมูลทั้งหมด!$AA$2:$AA$7721),SUMIF([1]ข้อมูลทั้งหมด!$B$2:$B$7721,D348,[1]ข้อมูลทั้งหมด!$AC$2:$AC$7721))=0,"-",SUM(SUMIF([1]ข้อมูลทั้งหมด!$B$2:$B$7721,D348,[1]ข้อมูลทั้งหมด!$AA$2:$AA$7721),SUMIF([1]ข้อมูลทั้งหมด!$B$2:$B$7721,D348,[1]ข้อมูลทั้งหมด!$AC$2:$AC$7721)))</f>
        <v>#VALUE!</v>
      </c>
      <c r="O348" s="13" t="e">
        <f>IF(SUM(SUMIF([1]ข้อมูลทั้งหมด!$B$2:$B$7721,D348,[1]ข้อมูลทั้งหมด!$AB$2:$AB$7721),SUMIF([1]ข้อมูลทั้งหมด!$B$2:$B$7721,D348,[1]ข้อมูลทั้งหมด!$AD$2:$AD$7721))=0,"-",SUM(SUMIF([1]ข้อมูลทั้งหมด!$B$2:$B$7721,D348,[1]ข้อมูลทั้งหมด!$AB$2:$AB$7721),SUMIF([1]ข้อมูลทั้งหมด!$B$2:$B$7721,D348,[1]ข้อมูลทั้งหมด!$AD$2:$AD$7721)))</f>
        <v>#VALUE!</v>
      </c>
      <c r="P348" s="8" t="e">
        <f>IF(SUM(SUMIF([1]ข้อมูลทั้งหมด!$B$2:$B$7721,D348,[1]ข้อมูลทั้งหมด!$AE$2:$AE$7721),SUMIF([1]ข้อมูลทั้งหมด!$B$2:$B$7721,D348,[1]ข้อมูลทั้งหมด!$AG$2:$AG$7721))=0,"-",SUM(SUMIF([1]ข้อมูลทั้งหมด!$B$2:$B$7721,D348,[1]ข้อมูลทั้งหมด!$AE$2:$AE$7721),SUMIF([1]ข้อมูลทั้งหมด!$B$2:$B$7721,D348,[1]ข้อมูลทั้งหมด!$AG$2:$AG$7721)))</f>
        <v>#VALUE!</v>
      </c>
      <c r="Q348" s="13" t="e">
        <f>IF(SUM(SUMIF([1]ข้อมูลทั้งหมด!$B$2:$B$7721,D348,[1]ข้อมูลทั้งหมด!$AF$2:$AF$7721),SUMIF([1]ข้อมูลทั้งหมด!$B$2:$B$7721,D348,[1]ข้อมูลทั้งหมด!$AH$2:$AH$7721))=0,"-",SUM(SUMIF([1]ข้อมูลทั้งหมด!$B$2:$B$7721,D348,[1]ข้อมูลทั้งหมด!$AF$2:$AF$7721),SUMIF([1]ข้อมูลทั้งหมด!$B$2:$B$7721,D348,[1]ข้อมูลทั้งหมด!$AH$2:$AH$7721)))</f>
        <v>#VALUE!</v>
      </c>
      <c r="R348" s="12" t="e">
        <f>IF(SUM(SUMIF([1]ข้อมูลทั้งหมด!$B$2:$B$7721,D348,[1]ข้อมูลทั้งหมด!$BU$2:$BU$7721),SUMIF([1]ข้อมูลทั้งหมด!$B$2:$B$7721,D348,[1]ข้อมูลทั้งหมด!$BV$2:$BV$7721))=0,"-",SUM(SUMIF([1]ข้อมูลทั้งหมด!$B$2:$B$7721,D348,[1]ข้อมูลทั้งหมด!$BU$2:$BU$7721),SUMIF([1]ข้อมูลทั้งหมด!$B$2:$B$7721,D348,[1]ข้อมูลทั้งหมด!$BV$2:$BV$7721)))</f>
        <v>#VALUE!</v>
      </c>
      <c r="S348" s="14" t="e">
        <f>IF(SUMIF([1]ข้อมูลทั้งหมด!$B$2:$B$7721,D348,[1]ข้อมูลทั้งหมด!$BX$2:$BX$7721)=0,"-",SUMIF([1]ข้อมูลทั้งหมด!$B$2:$B$7721,D348,[1]ข้อมูลทั้งหมด!$BX$2:$BX$7721))</f>
        <v>#VALUE!</v>
      </c>
      <c r="T348" s="8" t="e">
        <f>IF(SUMIF([1]ข้อมูลทั้งหมด!$B$2:$B$7721,D348,[1]ข้อมูลทั้งหมด!$CV$2:$CV$7721)=0,"-",SUMIF([1]ข้อมูลทั้งหมด!$B$2:$B$7721,D348,[1]ข้อมูลทั้งหมด!$CV$2:$CV$7721))</f>
        <v>#VALUE!</v>
      </c>
      <c r="U348" s="13" t="e">
        <f>IF(SUMIF([1]ข้อมูลทั้งหมด!$B$2:$B$7721,D348,[1]ข้อมูลทั้งหมด!$CW$2:$CW$7721)=0,"-",SUMIF([1]ข้อมูลทั้งหมด!$B$2:$B$7721,D348,[1]ข้อมูลทั้งหมด!$CW$2:$CW$7721))</f>
        <v>#VALUE!</v>
      </c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389"/>
      <c r="AM348" s="20"/>
      <c r="AN348" s="21"/>
      <c r="AO348" s="393"/>
      <c r="AP348" s="22"/>
      <c r="AQ348" s="22"/>
      <c r="AR348" s="22"/>
      <c r="AS348" s="394"/>
    </row>
    <row r="349" spans="1:45" s="60" customFormat="1" ht="21" hidden="1" x14ac:dyDescent="0.35">
      <c r="A349" s="524">
        <v>340</v>
      </c>
      <c r="B349" s="9">
        <v>332</v>
      </c>
      <c r="C349" s="10" t="s">
        <v>641</v>
      </c>
      <c r="D349" s="395" t="s">
        <v>641</v>
      </c>
      <c r="E349" s="8" t="e">
        <f>COUNTIFS([1]ข้อมูลทั้งหมด!$B$2:$B$7721,D349,[1]ข้อมูลทั้งหมด!$P$2:$P$7721,1)</f>
        <v>#VALUE!</v>
      </c>
      <c r="F349" s="8" t="e">
        <f>COUNTIFS([1]ข้อมูลทั้งหมด!$B$2:$B$7721,D349,[1]ข้อมูลทั้งหมด!$S$2:$S$7721,1)</f>
        <v>#VALUE!</v>
      </c>
      <c r="G349" s="8" t="e">
        <f>COUNTIFS([1]ข้อมูลทั้งหมด!$B$2:$B$7721,D349,[1]ข้อมูลทั้งหมด!$V$2:$V$7721,1)</f>
        <v>#VALUE!</v>
      </c>
      <c r="H349" s="11" t="e">
        <f t="shared" si="6"/>
        <v>#VALUE!</v>
      </c>
      <c r="I349" s="8" t="e">
        <f>SUMIFS([1]ข้อมูลทั้งหมด!$O$2:$O$7721,[1]ข้อมูลทั้งหมด!$B$2:$B$7721,D349)</f>
        <v>#VALUE!</v>
      </c>
      <c r="J349" s="8" t="e">
        <f>SUMIF([1]ข้อมูลทั้งหมด!$B$2:$B$7721,D349,[1]ข้อมูลทั้งหมด!$AN$2:$AN$7721)+(((((SUMIF([1]ข้อมูลทั้งหมด!$B$2:$B$7721,D349,[1]ข้อมูลทั้งหมด!$AO$2:$AO$7721)+((SUMIF([1]ข้อมูลทั้งหมด!$B$2:$B$7721,D349,[1]ข้อมูลทั้งหมด!$AP$2:$AP$7721)-MOD(SUMIF([1]ข้อมูลทั้งหมด!$B$2:$B$7721,D349,[1]ข้อมูลทั้งหมด!$AP$2:$AP$7721),100))/100)-K349)/4))))</f>
        <v>#VALUE!</v>
      </c>
      <c r="K349" s="8" t="e">
        <f>MOD(SUMIF([1]ข้อมูลทั้งหมด!$B$2:$B$7721,D349,[1]ข้อมูลทั้งหมด!$AO$2:$AO$7721)+((SUMIF([1]ข้อมูลทั้งหมด!$B$2:$B$7721,D349,[1]ข้อมูลทั้งหมด!$AP$2:$AP$7721)-MOD(SUMIF([1]ข้อมูลทั้งหมด!$B$2:$B$7721,D349,[1]ข้อมูลทั้งหมด!$AP$2:$AP$7721),100))/100),4)</f>
        <v>#VALUE!</v>
      </c>
      <c r="L349" s="8" t="e">
        <f>MOD(SUMIF([1]ข้อมูลทั้งหมด!$B$2:$B$7721,D349,[1]ข้อมูลทั้งหมด!$AP$2:$AP$7721),100)</f>
        <v>#VALUE!</v>
      </c>
      <c r="M349" s="12" t="e">
        <f>IF(SUM(SUMIF([1]ข้อมูลทั้งหมด!$B$2:$B$7721,D349,[1]ข้อมูลทั้งหมด!$BU$2:$BU$7721))=0,"-",SUM(SUMIF([1]ข้อมูลทั้งหมด!$B$2:$B$7721,D349,[1]ข้อมูลทั้งหมด!$BU$2:$BU$7721)))</f>
        <v>#VALUE!</v>
      </c>
      <c r="N349" s="8" t="e">
        <f>IF(SUM(SUMIF([1]ข้อมูลทั้งหมด!$B$2:$B$7721,D349,[1]ข้อมูลทั้งหมด!$AA$2:$AA$7721),SUMIF([1]ข้อมูลทั้งหมด!$B$2:$B$7721,D349,[1]ข้อมูลทั้งหมด!$AC$2:$AC$7721))=0,"-",SUM(SUMIF([1]ข้อมูลทั้งหมด!$B$2:$B$7721,D349,[1]ข้อมูลทั้งหมด!$AA$2:$AA$7721),SUMIF([1]ข้อมูลทั้งหมด!$B$2:$B$7721,D349,[1]ข้อมูลทั้งหมด!$AC$2:$AC$7721)))</f>
        <v>#VALUE!</v>
      </c>
      <c r="O349" s="13" t="e">
        <f>IF(SUM(SUMIF([1]ข้อมูลทั้งหมด!$B$2:$B$7721,D349,[1]ข้อมูลทั้งหมด!$AB$2:$AB$7721),SUMIF([1]ข้อมูลทั้งหมด!$B$2:$B$7721,D349,[1]ข้อมูลทั้งหมด!$AD$2:$AD$7721))=0,"-",SUM(SUMIF([1]ข้อมูลทั้งหมด!$B$2:$B$7721,D349,[1]ข้อมูลทั้งหมด!$AB$2:$AB$7721),SUMIF([1]ข้อมูลทั้งหมด!$B$2:$B$7721,D349,[1]ข้อมูลทั้งหมด!$AD$2:$AD$7721)))</f>
        <v>#VALUE!</v>
      </c>
      <c r="P349" s="8" t="e">
        <f>IF(SUM(SUMIF([1]ข้อมูลทั้งหมด!$B$2:$B$7721,D349,[1]ข้อมูลทั้งหมด!$AE$2:$AE$7721),SUMIF([1]ข้อมูลทั้งหมด!$B$2:$B$7721,D349,[1]ข้อมูลทั้งหมด!$AG$2:$AG$7721))=0,"-",SUM(SUMIF([1]ข้อมูลทั้งหมด!$B$2:$B$7721,D349,[1]ข้อมูลทั้งหมด!$AE$2:$AE$7721),SUMIF([1]ข้อมูลทั้งหมด!$B$2:$B$7721,D349,[1]ข้อมูลทั้งหมด!$AG$2:$AG$7721)))</f>
        <v>#VALUE!</v>
      </c>
      <c r="Q349" s="13" t="e">
        <f>IF(SUM(SUMIF([1]ข้อมูลทั้งหมด!$B$2:$B$7721,D349,[1]ข้อมูลทั้งหมด!$AF$2:$AF$7721),SUMIF([1]ข้อมูลทั้งหมด!$B$2:$B$7721,D349,[1]ข้อมูลทั้งหมด!$AH$2:$AH$7721))=0,"-",SUM(SUMIF([1]ข้อมูลทั้งหมด!$B$2:$B$7721,D349,[1]ข้อมูลทั้งหมด!$AF$2:$AF$7721),SUMIF([1]ข้อมูลทั้งหมด!$B$2:$B$7721,D349,[1]ข้อมูลทั้งหมด!$AH$2:$AH$7721)))</f>
        <v>#VALUE!</v>
      </c>
      <c r="R349" s="12" t="e">
        <f>IF(SUM(SUMIF([1]ข้อมูลทั้งหมด!$B$2:$B$7721,D349,[1]ข้อมูลทั้งหมด!$BU$2:$BU$7721),SUMIF([1]ข้อมูลทั้งหมด!$B$2:$B$7721,D349,[1]ข้อมูลทั้งหมด!$BV$2:$BV$7721))=0,"-",SUM(SUMIF([1]ข้อมูลทั้งหมด!$B$2:$B$7721,D349,[1]ข้อมูลทั้งหมด!$BU$2:$BU$7721),SUMIF([1]ข้อมูลทั้งหมด!$B$2:$B$7721,D349,[1]ข้อมูลทั้งหมด!$BV$2:$BV$7721)))</f>
        <v>#VALUE!</v>
      </c>
      <c r="S349" s="14" t="e">
        <f>IF(SUMIF([1]ข้อมูลทั้งหมด!$B$2:$B$7721,D349,[1]ข้อมูลทั้งหมด!$BX$2:$BX$7721)=0,"-",SUMIF([1]ข้อมูลทั้งหมด!$B$2:$B$7721,D349,[1]ข้อมูลทั้งหมด!$BX$2:$BX$7721))</f>
        <v>#VALUE!</v>
      </c>
      <c r="T349" s="8" t="e">
        <f>IF(SUMIF([1]ข้อมูลทั้งหมด!$B$2:$B$7721,D349,[1]ข้อมูลทั้งหมด!$CV$2:$CV$7721)=0,"-",SUMIF([1]ข้อมูลทั้งหมด!$B$2:$B$7721,D349,[1]ข้อมูลทั้งหมด!$CV$2:$CV$7721))</f>
        <v>#VALUE!</v>
      </c>
      <c r="U349" s="13" t="e">
        <f>IF(SUMIF([1]ข้อมูลทั้งหมด!$B$2:$B$7721,D349,[1]ข้อมูลทั้งหมด!$CW$2:$CW$7721)=0,"-",SUMIF([1]ข้อมูลทั้งหมด!$B$2:$B$7721,D349,[1]ข้อมูลทั้งหมด!$CW$2:$CW$7721))</f>
        <v>#VALUE!</v>
      </c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389"/>
      <c r="AM349" s="20"/>
      <c r="AN349" s="21"/>
      <c r="AO349" s="393"/>
      <c r="AP349" s="22"/>
      <c r="AQ349" s="22"/>
      <c r="AR349" s="22"/>
      <c r="AS349" s="394"/>
    </row>
    <row r="350" spans="1:45" s="60" customFormat="1" ht="21" hidden="1" x14ac:dyDescent="0.35">
      <c r="A350" s="524">
        <v>341</v>
      </c>
      <c r="B350" s="9">
        <v>333</v>
      </c>
      <c r="C350" s="10" t="s">
        <v>642</v>
      </c>
      <c r="D350" s="395" t="s">
        <v>642</v>
      </c>
      <c r="E350" s="8" t="e">
        <f>COUNTIFS([1]ข้อมูลทั้งหมด!$B$2:$B$7721,D350,[1]ข้อมูลทั้งหมด!$P$2:$P$7721,1)</f>
        <v>#VALUE!</v>
      </c>
      <c r="F350" s="8" t="e">
        <f>COUNTIFS([1]ข้อมูลทั้งหมด!$B$2:$B$7721,D350,[1]ข้อมูลทั้งหมด!$S$2:$S$7721,1)</f>
        <v>#VALUE!</v>
      </c>
      <c r="G350" s="8" t="e">
        <f>COUNTIFS([1]ข้อมูลทั้งหมด!$B$2:$B$7721,D350,[1]ข้อมูลทั้งหมด!$V$2:$V$7721,1)</f>
        <v>#VALUE!</v>
      </c>
      <c r="H350" s="11" t="e">
        <f t="shared" si="6"/>
        <v>#VALUE!</v>
      </c>
      <c r="I350" s="8" t="e">
        <f>SUMIFS([1]ข้อมูลทั้งหมด!$O$2:$O$7721,[1]ข้อมูลทั้งหมด!$B$2:$B$7721,D350)</f>
        <v>#VALUE!</v>
      </c>
      <c r="J350" s="8" t="e">
        <f>SUMIF([1]ข้อมูลทั้งหมด!$B$2:$B$7721,D350,[1]ข้อมูลทั้งหมด!$AN$2:$AN$7721)+(((((SUMIF([1]ข้อมูลทั้งหมด!$B$2:$B$7721,D350,[1]ข้อมูลทั้งหมด!$AO$2:$AO$7721)+((SUMIF([1]ข้อมูลทั้งหมด!$B$2:$B$7721,D350,[1]ข้อมูลทั้งหมด!$AP$2:$AP$7721)-MOD(SUMIF([1]ข้อมูลทั้งหมด!$B$2:$B$7721,D350,[1]ข้อมูลทั้งหมด!$AP$2:$AP$7721),100))/100)-K350)/4))))</f>
        <v>#VALUE!</v>
      </c>
      <c r="K350" s="8" t="e">
        <f>MOD(SUMIF([1]ข้อมูลทั้งหมด!$B$2:$B$7721,D350,[1]ข้อมูลทั้งหมด!$AO$2:$AO$7721)+((SUMIF([1]ข้อมูลทั้งหมด!$B$2:$B$7721,D350,[1]ข้อมูลทั้งหมด!$AP$2:$AP$7721)-MOD(SUMIF([1]ข้อมูลทั้งหมด!$B$2:$B$7721,D350,[1]ข้อมูลทั้งหมด!$AP$2:$AP$7721),100))/100),4)</f>
        <v>#VALUE!</v>
      </c>
      <c r="L350" s="8" t="e">
        <f>MOD(SUMIF([1]ข้อมูลทั้งหมด!$B$2:$B$7721,D350,[1]ข้อมูลทั้งหมด!$AP$2:$AP$7721),100)</f>
        <v>#VALUE!</v>
      </c>
      <c r="M350" s="12" t="e">
        <f>IF(SUM(SUMIF([1]ข้อมูลทั้งหมด!$B$2:$B$7721,D350,[1]ข้อมูลทั้งหมด!$BU$2:$BU$7721))=0,"-",SUM(SUMIF([1]ข้อมูลทั้งหมด!$B$2:$B$7721,D350,[1]ข้อมูลทั้งหมด!$BU$2:$BU$7721)))</f>
        <v>#VALUE!</v>
      </c>
      <c r="N350" s="8" t="e">
        <f>IF(SUM(SUMIF([1]ข้อมูลทั้งหมด!$B$2:$B$7721,D350,[1]ข้อมูลทั้งหมด!$AA$2:$AA$7721),SUMIF([1]ข้อมูลทั้งหมด!$B$2:$B$7721,D350,[1]ข้อมูลทั้งหมด!$AC$2:$AC$7721))=0,"-",SUM(SUMIF([1]ข้อมูลทั้งหมด!$B$2:$B$7721,D350,[1]ข้อมูลทั้งหมด!$AA$2:$AA$7721),SUMIF([1]ข้อมูลทั้งหมด!$B$2:$B$7721,D350,[1]ข้อมูลทั้งหมด!$AC$2:$AC$7721)))</f>
        <v>#VALUE!</v>
      </c>
      <c r="O350" s="13" t="e">
        <f>IF(SUM(SUMIF([1]ข้อมูลทั้งหมด!$B$2:$B$7721,D350,[1]ข้อมูลทั้งหมด!$AB$2:$AB$7721),SUMIF([1]ข้อมูลทั้งหมด!$B$2:$B$7721,D350,[1]ข้อมูลทั้งหมด!$AD$2:$AD$7721))=0,"-",SUM(SUMIF([1]ข้อมูลทั้งหมด!$B$2:$B$7721,D350,[1]ข้อมูลทั้งหมด!$AB$2:$AB$7721),SUMIF([1]ข้อมูลทั้งหมด!$B$2:$B$7721,D350,[1]ข้อมูลทั้งหมด!$AD$2:$AD$7721)))</f>
        <v>#VALUE!</v>
      </c>
      <c r="P350" s="8" t="e">
        <f>IF(SUM(SUMIF([1]ข้อมูลทั้งหมด!$B$2:$B$7721,D350,[1]ข้อมูลทั้งหมด!$AE$2:$AE$7721),SUMIF([1]ข้อมูลทั้งหมด!$B$2:$B$7721,D350,[1]ข้อมูลทั้งหมด!$AG$2:$AG$7721))=0,"-",SUM(SUMIF([1]ข้อมูลทั้งหมด!$B$2:$B$7721,D350,[1]ข้อมูลทั้งหมด!$AE$2:$AE$7721),SUMIF([1]ข้อมูลทั้งหมด!$B$2:$B$7721,D350,[1]ข้อมูลทั้งหมด!$AG$2:$AG$7721)))</f>
        <v>#VALUE!</v>
      </c>
      <c r="Q350" s="13" t="e">
        <f>IF(SUM(SUMIF([1]ข้อมูลทั้งหมด!$B$2:$B$7721,D350,[1]ข้อมูลทั้งหมด!$AF$2:$AF$7721),SUMIF([1]ข้อมูลทั้งหมด!$B$2:$B$7721,D350,[1]ข้อมูลทั้งหมด!$AH$2:$AH$7721))=0,"-",SUM(SUMIF([1]ข้อมูลทั้งหมด!$B$2:$B$7721,D350,[1]ข้อมูลทั้งหมด!$AF$2:$AF$7721),SUMIF([1]ข้อมูลทั้งหมด!$B$2:$B$7721,D350,[1]ข้อมูลทั้งหมด!$AH$2:$AH$7721)))</f>
        <v>#VALUE!</v>
      </c>
      <c r="R350" s="12" t="e">
        <f>IF(SUM(SUMIF([1]ข้อมูลทั้งหมด!$B$2:$B$7721,D350,[1]ข้อมูลทั้งหมด!$BU$2:$BU$7721),SUMIF([1]ข้อมูลทั้งหมด!$B$2:$B$7721,D350,[1]ข้อมูลทั้งหมด!$BV$2:$BV$7721))=0,"-",SUM(SUMIF([1]ข้อมูลทั้งหมด!$B$2:$B$7721,D350,[1]ข้อมูลทั้งหมด!$BU$2:$BU$7721),SUMIF([1]ข้อมูลทั้งหมด!$B$2:$B$7721,D350,[1]ข้อมูลทั้งหมด!$BV$2:$BV$7721)))</f>
        <v>#VALUE!</v>
      </c>
      <c r="S350" s="14" t="e">
        <f>IF(SUMIF([1]ข้อมูลทั้งหมด!$B$2:$B$7721,D350,[1]ข้อมูลทั้งหมด!$BX$2:$BX$7721)=0,"-",SUMIF([1]ข้อมูลทั้งหมด!$B$2:$B$7721,D350,[1]ข้อมูลทั้งหมด!$BX$2:$BX$7721))</f>
        <v>#VALUE!</v>
      </c>
      <c r="T350" s="8" t="e">
        <f>IF(SUMIF([1]ข้อมูลทั้งหมด!$B$2:$B$7721,D350,[1]ข้อมูลทั้งหมด!$CV$2:$CV$7721)=0,"-",SUMIF([1]ข้อมูลทั้งหมด!$B$2:$B$7721,D350,[1]ข้อมูลทั้งหมด!$CV$2:$CV$7721))</f>
        <v>#VALUE!</v>
      </c>
      <c r="U350" s="13" t="e">
        <f>IF(SUMIF([1]ข้อมูลทั้งหมด!$B$2:$B$7721,D350,[1]ข้อมูลทั้งหมด!$CW$2:$CW$7721)=0,"-",SUMIF([1]ข้อมูลทั้งหมด!$B$2:$B$7721,D350,[1]ข้อมูลทั้งหมด!$CW$2:$CW$7721))</f>
        <v>#VALUE!</v>
      </c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389"/>
      <c r="AM350" s="20"/>
      <c r="AN350" s="21"/>
      <c r="AO350" s="393"/>
      <c r="AP350" s="22"/>
      <c r="AQ350" s="22"/>
      <c r="AR350" s="22"/>
      <c r="AS350" s="394"/>
    </row>
    <row r="351" spans="1:45" s="60" customFormat="1" ht="21" hidden="1" x14ac:dyDescent="0.35">
      <c r="A351" s="524">
        <v>342</v>
      </c>
      <c r="B351" s="9">
        <v>334</v>
      </c>
      <c r="C351" s="10" t="s">
        <v>643</v>
      </c>
      <c r="D351" s="395" t="s">
        <v>643</v>
      </c>
      <c r="E351" s="8" t="e">
        <f>COUNTIFS([1]ข้อมูลทั้งหมด!$B$2:$B$7721,D351,[1]ข้อมูลทั้งหมด!$P$2:$P$7721,1)</f>
        <v>#VALUE!</v>
      </c>
      <c r="F351" s="8" t="e">
        <f>COUNTIFS([1]ข้อมูลทั้งหมด!$B$2:$B$7721,D351,[1]ข้อมูลทั้งหมด!$S$2:$S$7721,1)</f>
        <v>#VALUE!</v>
      </c>
      <c r="G351" s="8" t="e">
        <f>COUNTIFS([1]ข้อมูลทั้งหมด!$B$2:$B$7721,D351,[1]ข้อมูลทั้งหมด!$V$2:$V$7721,1)</f>
        <v>#VALUE!</v>
      </c>
      <c r="H351" s="11" t="e">
        <f t="shared" si="6"/>
        <v>#VALUE!</v>
      </c>
      <c r="I351" s="8" t="e">
        <f>SUMIFS([1]ข้อมูลทั้งหมด!$O$2:$O$7721,[1]ข้อมูลทั้งหมด!$B$2:$B$7721,D351)</f>
        <v>#VALUE!</v>
      </c>
      <c r="J351" s="8" t="e">
        <f>SUMIF([1]ข้อมูลทั้งหมด!$B$2:$B$7721,D351,[1]ข้อมูลทั้งหมด!$AN$2:$AN$7721)+(((((SUMIF([1]ข้อมูลทั้งหมด!$B$2:$B$7721,D351,[1]ข้อมูลทั้งหมด!$AO$2:$AO$7721)+((SUMIF([1]ข้อมูลทั้งหมด!$B$2:$B$7721,D351,[1]ข้อมูลทั้งหมด!$AP$2:$AP$7721)-MOD(SUMIF([1]ข้อมูลทั้งหมด!$B$2:$B$7721,D351,[1]ข้อมูลทั้งหมด!$AP$2:$AP$7721),100))/100)-K351)/4))))</f>
        <v>#VALUE!</v>
      </c>
      <c r="K351" s="8" t="e">
        <f>MOD(SUMIF([1]ข้อมูลทั้งหมด!$B$2:$B$7721,D351,[1]ข้อมูลทั้งหมด!$AO$2:$AO$7721)+((SUMIF([1]ข้อมูลทั้งหมด!$B$2:$B$7721,D351,[1]ข้อมูลทั้งหมด!$AP$2:$AP$7721)-MOD(SUMIF([1]ข้อมูลทั้งหมด!$B$2:$B$7721,D351,[1]ข้อมูลทั้งหมด!$AP$2:$AP$7721),100))/100),4)</f>
        <v>#VALUE!</v>
      </c>
      <c r="L351" s="8" t="e">
        <f>MOD(SUMIF([1]ข้อมูลทั้งหมด!$B$2:$B$7721,D351,[1]ข้อมูลทั้งหมด!$AP$2:$AP$7721),100)</f>
        <v>#VALUE!</v>
      </c>
      <c r="M351" s="12" t="e">
        <f>IF(SUM(SUMIF([1]ข้อมูลทั้งหมด!$B$2:$B$7721,D351,[1]ข้อมูลทั้งหมด!$BU$2:$BU$7721))=0,"-",SUM(SUMIF([1]ข้อมูลทั้งหมด!$B$2:$B$7721,D351,[1]ข้อมูลทั้งหมด!$BU$2:$BU$7721)))</f>
        <v>#VALUE!</v>
      </c>
      <c r="N351" s="8" t="e">
        <f>IF(SUM(SUMIF([1]ข้อมูลทั้งหมด!$B$2:$B$7721,D351,[1]ข้อมูลทั้งหมด!$AA$2:$AA$7721),SUMIF([1]ข้อมูลทั้งหมด!$B$2:$B$7721,D351,[1]ข้อมูลทั้งหมด!$AC$2:$AC$7721))=0,"-",SUM(SUMIF([1]ข้อมูลทั้งหมด!$B$2:$B$7721,D351,[1]ข้อมูลทั้งหมด!$AA$2:$AA$7721),SUMIF([1]ข้อมูลทั้งหมด!$B$2:$B$7721,D351,[1]ข้อมูลทั้งหมด!$AC$2:$AC$7721)))</f>
        <v>#VALUE!</v>
      </c>
      <c r="O351" s="13" t="e">
        <f>IF(SUM(SUMIF([1]ข้อมูลทั้งหมด!$B$2:$B$7721,D351,[1]ข้อมูลทั้งหมด!$AB$2:$AB$7721),SUMIF([1]ข้อมูลทั้งหมด!$B$2:$B$7721,D351,[1]ข้อมูลทั้งหมด!$AD$2:$AD$7721))=0,"-",SUM(SUMIF([1]ข้อมูลทั้งหมด!$B$2:$B$7721,D351,[1]ข้อมูลทั้งหมด!$AB$2:$AB$7721),SUMIF([1]ข้อมูลทั้งหมด!$B$2:$B$7721,D351,[1]ข้อมูลทั้งหมด!$AD$2:$AD$7721)))</f>
        <v>#VALUE!</v>
      </c>
      <c r="P351" s="8" t="e">
        <f>IF(SUM(SUMIF([1]ข้อมูลทั้งหมด!$B$2:$B$7721,D351,[1]ข้อมูลทั้งหมด!$AE$2:$AE$7721),SUMIF([1]ข้อมูลทั้งหมด!$B$2:$B$7721,D351,[1]ข้อมูลทั้งหมด!$AG$2:$AG$7721))=0,"-",SUM(SUMIF([1]ข้อมูลทั้งหมด!$B$2:$B$7721,D351,[1]ข้อมูลทั้งหมด!$AE$2:$AE$7721),SUMIF([1]ข้อมูลทั้งหมด!$B$2:$B$7721,D351,[1]ข้อมูลทั้งหมด!$AG$2:$AG$7721)))</f>
        <v>#VALUE!</v>
      </c>
      <c r="Q351" s="13" t="e">
        <f>IF(SUM(SUMIF([1]ข้อมูลทั้งหมด!$B$2:$B$7721,D351,[1]ข้อมูลทั้งหมด!$AF$2:$AF$7721),SUMIF([1]ข้อมูลทั้งหมด!$B$2:$B$7721,D351,[1]ข้อมูลทั้งหมด!$AH$2:$AH$7721))=0,"-",SUM(SUMIF([1]ข้อมูลทั้งหมด!$B$2:$B$7721,D351,[1]ข้อมูลทั้งหมด!$AF$2:$AF$7721),SUMIF([1]ข้อมูลทั้งหมด!$B$2:$B$7721,D351,[1]ข้อมูลทั้งหมด!$AH$2:$AH$7721)))</f>
        <v>#VALUE!</v>
      </c>
      <c r="R351" s="12" t="e">
        <f>IF(SUM(SUMIF([1]ข้อมูลทั้งหมด!$B$2:$B$7721,D351,[1]ข้อมูลทั้งหมด!$BU$2:$BU$7721),SUMIF([1]ข้อมูลทั้งหมด!$B$2:$B$7721,D351,[1]ข้อมูลทั้งหมด!$BV$2:$BV$7721))=0,"-",SUM(SUMIF([1]ข้อมูลทั้งหมด!$B$2:$B$7721,D351,[1]ข้อมูลทั้งหมด!$BU$2:$BU$7721),SUMIF([1]ข้อมูลทั้งหมด!$B$2:$B$7721,D351,[1]ข้อมูลทั้งหมด!$BV$2:$BV$7721)))</f>
        <v>#VALUE!</v>
      </c>
      <c r="S351" s="14" t="e">
        <f>IF(SUMIF([1]ข้อมูลทั้งหมด!$B$2:$B$7721,D351,[1]ข้อมูลทั้งหมด!$BX$2:$BX$7721)=0,"-",SUMIF([1]ข้อมูลทั้งหมด!$B$2:$B$7721,D351,[1]ข้อมูลทั้งหมด!$BX$2:$BX$7721))</f>
        <v>#VALUE!</v>
      </c>
      <c r="T351" s="8" t="e">
        <f>IF(SUMIF([1]ข้อมูลทั้งหมด!$B$2:$B$7721,D351,[1]ข้อมูลทั้งหมด!$CV$2:$CV$7721)=0,"-",SUMIF([1]ข้อมูลทั้งหมด!$B$2:$B$7721,D351,[1]ข้อมูลทั้งหมด!$CV$2:$CV$7721))</f>
        <v>#VALUE!</v>
      </c>
      <c r="U351" s="13" t="e">
        <f>IF(SUMIF([1]ข้อมูลทั้งหมด!$B$2:$B$7721,D351,[1]ข้อมูลทั้งหมด!$CW$2:$CW$7721)=0,"-",SUMIF([1]ข้อมูลทั้งหมด!$B$2:$B$7721,D351,[1]ข้อมูลทั้งหมด!$CW$2:$CW$7721))</f>
        <v>#VALUE!</v>
      </c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389"/>
      <c r="AM351" s="20"/>
      <c r="AN351" s="21"/>
      <c r="AO351" s="393"/>
      <c r="AP351" s="22"/>
      <c r="AQ351" s="22"/>
      <c r="AR351" s="22"/>
      <c r="AS351" s="394"/>
    </row>
    <row r="352" spans="1:45" s="60" customFormat="1" ht="21" hidden="1" x14ac:dyDescent="0.35">
      <c r="A352" s="524">
        <v>343</v>
      </c>
      <c r="B352" s="9">
        <v>335</v>
      </c>
      <c r="C352" s="10" t="s">
        <v>644</v>
      </c>
      <c r="D352" s="395" t="s">
        <v>644</v>
      </c>
      <c r="E352" s="8" t="e">
        <f>COUNTIFS([1]ข้อมูลทั้งหมด!$B$2:$B$7721,D352,[1]ข้อมูลทั้งหมด!$P$2:$P$7721,1)</f>
        <v>#VALUE!</v>
      </c>
      <c r="F352" s="8" t="e">
        <f>COUNTIFS([1]ข้อมูลทั้งหมด!$B$2:$B$7721,D352,[1]ข้อมูลทั้งหมด!$S$2:$S$7721,1)</f>
        <v>#VALUE!</v>
      </c>
      <c r="G352" s="8" t="e">
        <f>COUNTIFS([1]ข้อมูลทั้งหมด!$B$2:$B$7721,D352,[1]ข้อมูลทั้งหมด!$V$2:$V$7721,1)</f>
        <v>#VALUE!</v>
      </c>
      <c r="H352" s="11" t="e">
        <f t="shared" si="6"/>
        <v>#VALUE!</v>
      </c>
      <c r="I352" s="8" t="e">
        <f>SUMIFS([1]ข้อมูลทั้งหมด!$O$2:$O$7721,[1]ข้อมูลทั้งหมด!$B$2:$B$7721,D352)</f>
        <v>#VALUE!</v>
      </c>
      <c r="J352" s="8" t="e">
        <f>SUMIF([1]ข้อมูลทั้งหมด!$B$2:$B$7721,D352,[1]ข้อมูลทั้งหมด!$AN$2:$AN$7721)+(((((SUMIF([1]ข้อมูลทั้งหมด!$B$2:$B$7721,D352,[1]ข้อมูลทั้งหมด!$AO$2:$AO$7721)+((SUMIF([1]ข้อมูลทั้งหมด!$B$2:$B$7721,D352,[1]ข้อมูลทั้งหมด!$AP$2:$AP$7721)-MOD(SUMIF([1]ข้อมูลทั้งหมด!$B$2:$B$7721,D352,[1]ข้อมูลทั้งหมด!$AP$2:$AP$7721),100))/100)-K352)/4))))</f>
        <v>#VALUE!</v>
      </c>
      <c r="K352" s="8" t="e">
        <f>MOD(SUMIF([1]ข้อมูลทั้งหมด!$B$2:$B$7721,D352,[1]ข้อมูลทั้งหมด!$AO$2:$AO$7721)+((SUMIF([1]ข้อมูลทั้งหมด!$B$2:$B$7721,D352,[1]ข้อมูลทั้งหมด!$AP$2:$AP$7721)-MOD(SUMIF([1]ข้อมูลทั้งหมด!$B$2:$B$7721,D352,[1]ข้อมูลทั้งหมด!$AP$2:$AP$7721),100))/100),4)</f>
        <v>#VALUE!</v>
      </c>
      <c r="L352" s="8" t="e">
        <f>MOD(SUMIF([1]ข้อมูลทั้งหมด!$B$2:$B$7721,D352,[1]ข้อมูลทั้งหมด!$AP$2:$AP$7721),100)</f>
        <v>#VALUE!</v>
      </c>
      <c r="M352" s="12" t="e">
        <f>IF(SUM(SUMIF([1]ข้อมูลทั้งหมด!$B$2:$B$7721,D352,[1]ข้อมูลทั้งหมด!$BU$2:$BU$7721))=0,"-",SUM(SUMIF([1]ข้อมูลทั้งหมด!$B$2:$B$7721,D352,[1]ข้อมูลทั้งหมด!$BU$2:$BU$7721)))</f>
        <v>#VALUE!</v>
      </c>
      <c r="N352" s="8" t="e">
        <f>IF(SUM(SUMIF([1]ข้อมูลทั้งหมด!$B$2:$B$7721,D352,[1]ข้อมูลทั้งหมด!$AA$2:$AA$7721),SUMIF([1]ข้อมูลทั้งหมด!$B$2:$B$7721,D352,[1]ข้อมูลทั้งหมด!$AC$2:$AC$7721))=0,"-",SUM(SUMIF([1]ข้อมูลทั้งหมด!$B$2:$B$7721,D352,[1]ข้อมูลทั้งหมด!$AA$2:$AA$7721),SUMIF([1]ข้อมูลทั้งหมด!$B$2:$B$7721,D352,[1]ข้อมูลทั้งหมด!$AC$2:$AC$7721)))</f>
        <v>#VALUE!</v>
      </c>
      <c r="O352" s="13" t="e">
        <f>IF(SUM(SUMIF([1]ข้อมูลทั้งหมด!$B$2:$B$7721,D352,[1]ข้อมูลทั้งหมด!$AB$2:$AB$7721),SUMIF([1]ข้อมูลทั้งหมด!$B$2:$B$7721,D352,[1]ข้อมูลทั้งหมด!$AD$2:$AD$7721))=0,"-",SUM(SUMIF([1]ข้อมูลทั้งหมด!$B$2:$B$7721,D352,[1]ข้อมูลทั้งหมด!$AB$2:$AB$7721),SUMIF([1]ข้อมูลทั้งหมด!$B$2:$B$7721,D352,[1]ข้อมูลทั้งหมด!$AD$2:$AD$7721)))</f>
        <v>#VALUE!</v>
      </c>
      <c r="P352" s="8" t="e">
        <f>IF(SUM(SUMIF([1]ข้อมูลทั้งหมด!$B$2:$B$7721,D352,[1]ข้อมูลทั้งหมด!$AE$2:$AE$7721),SUMIF([1]ข้อมูลทั้งหมด!$B$2:$B$7721,D352,[1]ข้อมูลทั้งหมด!$AG$2:$AG$7721))=0,"-",SUM(SUMIF([1]ข้อมูลทั้งหมด!$B$2:$B$7721,D352,[1]ข้อมูลทั้งหมด!$AE$2:$AE$7721),SUMIF([1]ข้อมูลทั้งหมด!$B$2:$B$7721,D352,[1]ข้อมูลทั้งหมด!$AG$2:$AG$7721)))</f>
        <v>#VALUE!</v>
      </c>
      <c r="Q352" s="13" t="e">
        <f>IF(SUM(SUMIF([1]ข้อมูลทั้งหมด!$B$2:$B$7721,D352,[1]ข้อมูลทั้งหมด!$AF$2:$AF$7721),SUMIF([1]ข้อมูลทั้งหมด!$B$2:$B$7721,D352,[1]ข้อมูลทั้งหมด!$AH$2:$AH$7721))=0,"-",SUM(SUMIF([1]ข้อมูลทั้งหมด!$B$2:$B$7721,D352,[1]ข้อมูลทั้งหมด!$AF$2:$AF$7721),SUMIF([1]ข้อมูลทั้งหมด!$B$2:$B$7721,D352,[1]ข้อมูลทั้งหมด!$AH$2:$AH$7721)))</f>
        <v>#VALUE!</v>
      </c>
      <c r="R352" s="12" t="e">
        <f>IF(SUM(SUMIF([1]ข้อมูลทั้งหมด!$B$2:$B$7721,D352,[1]ข้อมูลทั้งหมด!$BU$2:$BU$7721),SUMIF([1]ข้อมูลทั้งหมด!$B$2:$B$7721,D352,[1]ข้อมูลทั้งหมด!$BV$2:$BV$7721))=0,"-",SUM(SUMIF([1]ข้อมูลทั้งหมด!$B$2:$B$7721,D352,[1]ข้อมูลทั้งหมด!$BU$2:$BU$7721),SUMIF([1]ข้อมูลทั้งหมด!$B$2:$B$7721,D352,[1]ข้อมูลทั้งหมด!$BV$2:$BV$7721)))</f>
        <v>#VALUE!</v>
      </c>
      <c r="S352" s="14" t="e">
        <f>IF(SUMIF([1]ข้อมูลทั้งหมด!$B$2:$B$7721,D352,[1]ข้อมูลทั้งหมด!$BX$2:$BX$7721)=0,"-",SUMIF([1]ข้อมูลทั้งหมด!$B$2:$B$7721,D352,[1]ข้อมูลทั้งหมด!$BX$2:$BX$7721))</f>
        <v>#VALUE!</v>
      </c>
      <c r="T352" s="8" t="e">
        <f>IF(SUMIF([1]ข้อมูลทั้งหมด!$B$2:$B$7721,D352,[1]ข้อมูลทั้งหมด!$CV$2:$CV$7721)=0,"-",SUMIF([1]ข้อมูลทั้งหมด!$B$2:$B$7721,D352,[1]ข้อมูลทั้งหมด!$CV$2:$CV$7721))</f>
        <v>#VALUE!</v>
      </c>
      <c r="U352" s="13" t="e">
        <f>IF(SUMIF([1]ข้อมูลทั้งหมด!$B$2:$B$7721,D352,[1]ข้อมูลทั้งหมด!$CW$2:$CW$7721)=0,"-",SUMIF([1]ข้อมูลทั้งหมด!$B$2:$B$7721,D352,[1]ข้อมูลทั้งหมด!$CW$2:$CW$7721))</f>
        <v>#VALUE!</v>
      </c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389"/>
      <c r="AM352" s="20"/>
      <c r="AN352" s="21"/>
      <c r="AO352" s="393"/>
      <c r="AP352" s="22"/>
      <c r="AQ352" s="22"/>
      <c r="AR352" s="22"/>
      <c r="AS352" s="394"/>
    </row>
    <row r="353" spans="1:45" s="60" customFormat="1" ht="21" hidden="1" x14ac:dyDescent="0.35">
      <c r="A353" s="524">
        <v>344</v>
      </c>
      <c r="B353" s="9">
        <v>336</v>
      </c>
      <c r="C353" s="10" t="s">
        <v>645</v>
      </c>
      <c r="D353" s="395" t="s">
        <v>645</v>
      </c>
      <c r="E353" s="8" t="e">
        <f>COUNTIFS([1]ข้อมูลทั้งหมด!$B$2:$B$7721,D353,[1]ข้อมูลทั้งหมด!$P$2:$P$7721,1)</f>
        <v>#VALUE!</v>
      </c>
      <c r="F353" s="8" t="e">
        <f>COUNTIFS([1]ข้อมูลทั้งหมด!$B$2:$B$7721,D353,[1]ข้อมูลทั้งหมด!$S$2:$S$7721,1)</f>
        <v>#VALUE!</v>
      </c>
      <c r="G353" s="8" t="e">
        <f>COUNTIFS([1]ข้อมูลทั้งหมด!$B$2:$B$7721,D353,[1]ข้อมูลทั้งหมด!$V$2:$V$7721,1)</f>
        <v>#VALUE!</v>
      </c>
      <c r="H353" s="11" t="e">
        <f t="shared" si="6"/>
        <v>#VALUE!</v>
      </c>
      <c r="I353" s="8" t="e">
        <f>SUMIFS([1]ข้อมูลทั้งหมด!$O$2:$O$7721,[1]ข้อมูลทั้งหมด!$B$2:$B$7721,D353)</f>
        <v>#VALUE!</v>
      </c>
      <c r="J353" s="8" t="e">
        <f>SUMIF([1]ข้อมูลทั้งหมด!$B$2:$B$7721,D353,[1]ข้อมูลทั้งหมด!$AN$2:$AN$7721)+(((((SUMIF([1]ข้อมูลทั้งหมด!$B$2:$B$7721,D353,[1]ข้อมูลทั้งหมด!$AO$2:$AO$7721)+((SUMIF([1]ข้อมูลทั้งหมด!$B$2:$B$7721,D353,[1]ข้อมูลทั้งหมด!$AP$2:$AP$7721)-MOD(SUMIF([1]ข้อมูลทั้งหมด!$B$2:$B$7721,D353,[1]ข้อมูลทั้งหมด!$AP$2:$AP$7721),100))/100)-K353)/4))))</f>
        <v>#VALUE!</v>
      </c>
      <c r="K353" s="8" t="e">
        <f>MOD(SUMIF([1]ข้อมูลทั้งหมด!$B$2:$B$7721,D353,[1]ข้อมูลทั้งหมด!$AO$2:$AO$7721)+((SUMIF([1]ข้อมูลทั้งหมด!$B$2:$B$7721,D353,[1]ข้อมูลทั้งหมด!$AP$2:$AP$7721)-MOD(SUMIF([1]ข้อมูลทั้งหมด!$B$2:$B$7721,D353,[1]ข้อมูลทั้งหมด!$AP$2:$AP$7721),100))/100),4)</f>
        <v>#VALUE!</v>
      </c>
      <c r="L353" s="8" t="e">
        <f>MOD(SUMIF([1]ข้อมูลทั้งหมด!$B$2:$B$7721,D353,[1]ข้อมูลทั้งหมด!$AP$2:$AP$7721),100)</f>
        <v>#VALUE!</v>
      </c>
      <c r="M353" s="12" t="e">
        <f>IF(SUM(SUMIF([1]ข้อมูลทั้งหมด!$B$2:$B$7721,D353,[1]ข้อมูลทั้งหมด!$BU$2:$BU$7721))=0,"-",SUM(SUMIF([1]ข้อมูลทั้งหมด!$B$2:$B$7721,D353,[1]ข้อมูลทั้งหมด!$BU$2:$BU$7721)))</f>
        <v>#VALUE!</v>
      </c>
      <c r="N353" s="8" t="e">
        <f>IF(SUM(SUMIF([1]ข้อมูลทั้งหมด!$B$2:$B$7721,D353,[1]ข้อมูลทั้งหมด!$AA$2:$AA$7721),SUMIF([1]ข้อมูลทั้งหมด!$B$2:$B$7721,D353,[1]ข้อมูลทั้งหมด!$AC$2:$AC$7721))=0,"-",SUM(SUMIF([1]ข้อมูลทั้งหมด!$B$2:$B$7721,D353,[1]ข้อมูลทั้งหมด!$AA$2:$AA$7721),SUMIF([1]ข้อมูลทั้งหมด!$B$2:$B$7721,D353,[1]ข้อมูลทั้งหมด!$AC$2:$AC$7721)))</f>
        <v>#VALUE!</v>
      </c>
      <c r="O353" s="13" t="e">
        <f>IF(SUM(SUMIF([1]ข้อมูลทั้งหมด!$B$2:$B$7721,D353,[1]ข้อมูลทั้งหมด!$AB$2:$AB$7721),SUMIF([1]ข้อมูลทั้งหมด!$B$2:$B$7721,D353,[1]ข้อมูลทั้งหมด!$AD$2:$AD$7721))=0,"-",SUM(SUMIF([1]ข้อมูลทั้งหมด!$B$2:$B$7721,D353,[1]ข้อมูลทั้งหมด!$AB$2:$AB$7721),SUMIF([1]ข้อมูลทั้งหมด!$B$2:$B$7721,D353,[1]ข้อมูลทั้งหมด!$AD$2:$AD$7721)))</f>
        <v>#VALUE!</v>
      </c>
      <c r="P353" s="8" t="e">
        <f>IF(SUM(SUMIF([1]ข้อมูลทั้งหมด!$B$2:$B$7721,D353,[1]ข้อมูลทั้งหมด!$AE$2:$AE$7721),SUMIF([1]ข้อมูลทั้งหมด!$B$2:$B$7721,D353,[1]ข้อมูลทั้งหมด!$AG$2:$AG$7721))=0,"-",SUM(SUMIF([1]ข้อมูลทั้งหมด!$B$2:$B$7721,D353,[1]ข้อมูลทั้งหมด!$AE$2:$AE$7721),SUMIF([1]ข้อมูลทั้งหมด!$B$2:$B$7721,D353,[1]ข้อมูลทั้งหมด!$AG$2:$AG$7721)))</f>
        <v>#VALUE!</v>
      </c>
      <c r="Q353" s="13" t="e">
        <f>IF(SUM(SUMIF([1]ข้อมูลทั้งหมด!$B$2:$B$7721,D353,[1]ข้อมูลทั้งหมด!$AF$2:$AF$7721),SUMIF([1]ข้อมูลทั้งหมด!$B$2:$B$7721,D353,[1]ข้อมูลทั้งหมด!$AH$2:$AH$7721))=0,"-",SUM(SUMIF([1]ข้อมูลทั้งหมด!$B$2:$B$7721,D353,[1]ข้อมูลทั้งหมด!$AF$2:$AF$7721),SUMIF([1]ข้อมูลทั้งหมด!$B$2:$B$7721,D353,[1]ข้อมูลทั้งหมด!$AH$2:$AH$7721)))</f>
        <v>#VALUE!</v>
      </c>
      <c r="R353" s="12" t="e">
        <f>IF(SUM(SUMIF([1]ข้อมูลทั้งหมด!$B$2:$B$7721,D353,[1]ข้อมูลทั้งหมด!$BU$2:$BU$7721),SUMIF([1]ข้อมูลทั้งหมด!$B$2:$B$7721,D353,[1]ข้อมูลทั้งหมด!$BV$2:$BV$7721))=0,"-",SUM(SUMIF([1]ข้อมูลทั้งหมด!$B$2:$B$7721,D353,[1]ข้อมูลทั้งหมด!$BU$2:$BU$7721),SUMIF([1]ข้อมูลทั้งหมด!$B$2:$B$7721,D353,[1]ข้อมูลทั้งหมด!$BV$2:$BV$7721)))</f>
        <v>#VALUE!</v>
      </c>
      <c r="S353" s="14" t="e">
        <f>IF(SUMIF([1]ข้อมูลทั้งหมด!$B$2:$B$7721,D353,[1]ข้อมูลทั้งหมด!$BX$2:$BX$7721)=0,"-",SUMIF([1]ข้อมูลทั้งหมด!$B$2:$B$7721,D353,[1]ข้อมูลทั้งหมด!$BX$2:$BX$7721))</f>
        <v>#VALUE!</v>
      </c>
      <c r="T353" s="8" t="e">
        <f>IF(SUMIF([1]ข้อมูลทั้งหมด!$B$2:$B$7721,D353,[1]ข้อมูลทั้งหมด!$CV$2:$CV$7721)=0,"-",SUMIF([1]ข้อมูลทั้งหมด!$B$2:$B$7721,D353,[1]ข้อมูลทั้งหมด!$CV$2:$CV$7721))</f>
        <v>#VALUE!</v>
      </c>
      <c r="U353" s="13" t="e">
        <f>IF(SUMIF([1]ข้อมูลทั้งหมด!$B$2:$B$7721,D353,[1]ข้อมูลทั้งหมด!$CW$2:$CW$7721)=0,"-",SUMIF([1]ข้อมูลทั้งหมด!$B$2:$B$7721,D353,[1]ข้อมูลทั้งหมด!$CW$2:$CW$7721))</f>
        <v>#VALUE!</v>
      </c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389"/>
      <c r="AM353" s="20"/>
      <c r="AN353" s="21"/>
      <c r="AO353" s="393"/>
      <c r="AP353" s="22"/>
      <c r="AQ353" s="22"/>
      <c r="AR353" s="22"/>
      <c r="AS353" s="394"/>
    </row>
    <row r="354" spans="1:45" s="60" customFormat="1" ht="21" hidden="1" x14ac:dyDescent="0.35">
      <c r="A354" s="524">
        <v>345</v>
      </c>
      <c r="B354" s="9">
        <v>337</v>
      </c>
      <c r="C354" s="10" t="s">
        <v>646</v>
      </c>
      <c r="D354" s="395" t="s">
        <v>646</v>
      </c>
      <c r="E354" s="8" t="e">
        <f>COUNTIFS([1]ข้อมูลทั้งหมด!$B$2:$B$7721,D354,[1]ข้อมูลทั้งหมด!$P$2:$P$7721,1)</f>
        <v>#VALUE!</v>
      </c>
      <c r="F354" s="8" t="e">
        <f>COUNTIFS([1]ข้อมูลทั้งหมด!$B$2:$B$7721,D354,[1]ข้อมูลทั้งหมด!$S$2:$S$7721,1)</f>
        <v>#VALUE!</v>
      </c>
      <c r="G354" s="8" t="e">
        <f>COUNTIFS([1]ข้อมูลทั้งหมด!$B$2:$B$7721,D354,[1]ข้อมูลทั้งหมด!$V$2:$V$7721,1)</f>
        <v>#VALUE!</v>
      </c>
      <c r="H354" s="11" t="e">
        <f t="shared" si="6"/>
        <v>#VALUE!</v>
      </c>
      <c r="I354" s="8" t="e">
        <f>SUMIFS([1]ข้อมูลทั้งหมด!$O$2:$O$7721,[1]ข้อมูลทั้งหมด!$B$2:$B$7721,D354)</f>
        <v>#VALUE!</v>
      </c>
      <c r="J354" s="8" t="e">
        <f>SUMIF([1]ข้อมูลทั้งหมด!$B$2:$B$7721,D354,[1]ข้อมูลทั้งหมด!$AN$2:$AN$7721)+(((((SUMIF([1]ข้อมูลทั้งหมด!$B$2:$B$7721,D354,[1]ข้อมูลทั้งหมด!$AO$2:$AO$7721)+((SUMIF([1]ข้อมูลทั้งหมด!$B$2:$B$7721,D354,[1]ข้อมูลทั้งหมด!$AP$2:$AP$7721)-MOD(SUMIF([1]ข้อมูลทั้งหมด!$B$2:$B$7721,D354,[1]ข้อมูลทั้งหมด!$AP$2:$AP$7721),100))/100)-K354)/4))))</f>
        <v>#VALUE!</v>
      </c>
      <c r="K354" s="8" t="e">
        <f>MOD(SUMIF([1]ข้อมูลทั้งหมด!$B$2:$B$7721,D354,[1]ข้อมูลทั้งหมด!$AO$2:$AO$7721)+((SUMIF([1]ข้อมูลทั้งหมด!$B$2:$B$7721,D354,[1]ข้อมูลทั้งหมด!$AP$2:$AP$7721)-MOD(SUMIF([1]ข้อมูลทั้งหมด!$B$2:$B$7721,D354,[1]ข้อมูลทั้งหมด!$AP$2:$AP$7721),100))/100),4)</f>
        <v>#VALUE!</v>
      </c>
      <c r="L354" s="8" t="e">
        <f>MOD(SUMIF([1]ข้อมูลทั้งหมด!$B$2:$B$7721,D354,[1]ข้อมูลทั้งหมด!$AP$2:$AP$7721),100)</f>
        <v>#VALUE!</v>
      </c>
      <c r="M354" s="12" t="e">
        <f>IF(SUM(SUMIF([1]ข้อมูลทั้งหมด!$B$2:$B$7721,D354,[1]ข้อมูลทั้งหมด!$BU$2:$BU$7721))=0,"-",SUM(SUMIF([1]ข้อมูลทั้งหมด!$B$2:$B$7721,D354,[1]ข้อมูลทั้งหมด!$BU$2:$BU$7721)))</f>
        <v>#VALUE!</v>
      </c>
      <c r="N354" s="8" t="e">
        <f>IF(SUM(SUMIF([1]ข้อมูลทั้งหมด!$B$2:$B$7721,D354,[1]ข้อมูลทั้งหมด!$AA$2:$AA$7721),SUMIF([1]ข้อมูลทั้งหมด!$B$2:$B$7721,D354,[1]ข้อมูลทั้งหมด!$AC$2:$AC$7721))=0,"-",SUM(SUMIF([1]ข้อมูลทั้งหมด!$B$2:$B$7721,D354,[1]ข้อมูลทั้งหมด!$AA$2:$AA$7721),SUMIF([1]ข้อมูลทั้งหมด!$B$2:$B$7721,D354,[1]ข้อมูลทั้งหมด!$AC$2:$AC$7721)))</f>
        <v>#VALUE!</v>
      </c>
      <c r="O354" s="13" t="e">
        <f>IF(SUM(SUMIF([1]ข้อมูลทั้งหมด!$B$2:$B$7721,D354,[1]ข้อมูลทั้งหมด!$AB$2:$AB$7721),SUMIF([1]ข้อมูลทั้งหมด!$B$2:$B$7721,D354,[1]ข้อมูลทั้งหมด!$AD$2:$AD$7721))=0,"-",SUM(SUMIF([1]ข้อมูลทั้งหมด!$B$2:$B$7721,D354,[1]ข้อมูลทั้งหมด!$AB$2:$AB$7721),SUMIF([1]ข้อมูลทั้งหมด!$B$2:$B$7721,D354,[1]ข้อมูลทั้งหมด!$AD$2:$AD$7721)))</f>
        <v>#VALUE!</v>
      </c>
      <c r="P354" s="8" t="e">
        <f>IF(SUM(SUMIF([1]ข้อมูลทั้งหมด!$B$2:$B$7721,D354,[1]ข้อมูลทั้งหมด!$AE$2:$AE$7721),SUMIF([1]ข้อมูลทั้งหมด!$B$2:$B$7721,D354,[1]ข้อมูลทั้งหมด!$AG$2:$AG$7721))=0,"-",SUM(SUMIF([1]ข้อมูลทั้งหมด!$B$2:$B$7721,D354,[1]ข้อมูลทั้งหมด!$AE$2:$AE$7721),SUMIF([1]ข้อมูลทั้งหมด!$B$2:$B$7721,D354,[1]ข้อมูลทั้งหมด!$AG$2:$AG$7721)))</f>
        <v>#VALUE!</v>
      </c>
      <c r="Q354" s="13" t="e">
        <f>IF(SUM(SUMIF([1]ข้อมูลทั้งหมด!$B$2:$B$7721,D354,[1]ข้อมูลทั้งหมด!$AF$2:$AF$7721),SUMIF([1]ข้อมูลทั้งหมด!$B$2:$B$7721,D354,[1]ข้อมูลทั้งหมด!$AH$2:$AH$7721))=0,"-",SUM(SUMIF([1]ข้อมูลทั้งหมด!$B$2:$B$7721,D354,[1]ข้อมูลทั้งหมด!$AF$2:$AF$7721),SUMIF([1]ข้อมูลทั้งหมด!$B$2:$B$7721,D354,[1]ข้อมูลทั้งหมด!$AH$2:$AH$7721)))</f>
        <v>#VALUE!</v>
      </c>
      <c r="R354" s="12" t="e">
        <f>IF(SUM(SUMIF([1]ข้อมูลทั้งหมด!$B$2:$B$7721,D354,[1]ข้อมูลทั้งหมด!$BU$2:$BU$7721),SUMIF([1]ข้อมูลทั้งหมด!$B$2:$B$7721,D354,[1]ข้อมูลทั้งหมด!$BV$2:$BV$7721))=0,"-",SUM(SUMIF([1]ข้อมูลทั้งหมด!$B$2:$B$7721,D354,[1]ข้อมูลทั้งหมด!$BU$2:$BU$7721),SUMIF([1]ข้อมูลทั้งหมด!$B$2:$B$7721,D354,[1]ข้อมูลทั้งหมด!$BV$2:$BV$7721)))</f>
        <v>#VALUE!</v>
      </c>
      <c r="S354" s="14" t="e">
        <f>IF(SUMIF([1]ข้อมูลทั้งหมด!$B$2:$B$7721,D354,[1]ข้อมูลทั้งหมด!$BX$2:$BX$7721)=0,"-",SUMIF([1]ข้อมูลทั้งหมด!$B$2:$B$7721,D354,[1]ข้อมูลทั้งหมด!$BX$2:$BX$7721))</f>
        <v>#VALUE!</v>
      </c>
      <c r="T354" s="8" t="e">
        <f>IF(SUMIF([1]ข้อมูลทั้งหมด!$B$2:$B$7721,D354,[1]ข้อมูลทั้งหมด!$CV$2:$CV$7721)=0,"-",SUMIF([1]ข้อมูลทั้งหมด!$B$2:$B$7721,D354,[1]ข้อมูลทั้งหมด!$CV$2:$CV$7721))</f>
        <v>#VALUE!</v>
      </c>
      <c r="U354" s="13" t="e">
        <f>IF(SUMIF([1]ข้อมูลทั้งหมด!$B$2:$B$7721,D354,[1]ข้อมูลทั้งหมด!$CW$2:$CW$7721)=0,"-",SUMIF([1]ข้อมูลทั้งหมด!$B$2:$B$7721,D354,[1]ข้อมูลทั้งหมด!$CW$2:$CW$7721))</f>
        <v>#VALUE!</v>
      </c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389"/>
      <c r="AM354" s="20"/>
      <c r="AN354" s="21"/>
      <c r="AO354" s="393"/>
      <c r="AP354" s="22"/>
      <c r="AQ354" s="22"/>
      <c r="AR354" s="22"/>
      <c r="AS354" s="394"/>
    </row>
    <row r="355" spans="1:45" s="60" customFormat="1" ht="21" hidden="1" x14ac:dyDescent="0.35">
      <c r="A355" s="524">
        <v>346</v>
      </c>
      <c r="B355" s="9">
        <v>338</v>
      </c>
      <c r="C355" s="10" t="s">
        <v>647</v>
      </c>
      <c r="D355" s="395" t="s">
        <v>647</v>
      </c>
      <c r="E355" s="8" t="e">
        <f>COUNTIFS([1]ข้อมูลทั้งหมด!$B$2:$B$7721,D355,[1]ข้อมูลทั้งหมด!$P$2:$P$7721,1)</f>
        <v>#VALUE!</v>
      </c>
      <c r="F355" s="8" t="e">
        <f>COUNTIFS([1]ข้อมูลทั้งหมด!$B$2:$B$7721,D355,[1]ข้อมูลทั้งหมด!$S$2:$S$7721,1)</f>
        <v>#VALUE!</v>
      </c>
      <c r="G355" s="8" t="e">
        <f>COUNTIFS([1]ข้อมูลทั้งหมด!$B$2:$B$7721,D355,[1]ข้อมูลทั้งหมด!$V$2:$V$7721,1)</f>
        <v>#VALUE!</v>
      </c>
      <c r="H355" s="11" t="e">
        <f t="shared" si="6"/>
        <v>#VALUE!</v>
      </c>
      <c r="I355" s="8" t="e">
        <f>SUMIFS([1]ข้อมูลทั้งหมด!$O$2:$O$7721,[1]ข้อมูลทั้งหมด!$B$2:$B$7721,D355)</f>
        <v>#VALUE!</v>
      </c>
      <c r="J355" s="8" t="e">
        <f>SUMIF([1]ข้อมูลทั้งหมด!$B$2:$B$7721,D355,[1]ข้อมูลทั้งหมด!$AN$2:$AN$7721)+(((((SUMIF([1]ข้อมูลทั้งหมด!$B$2:$B$7721,D355,[1]ข้อมูลทั้งหมด!$AO$2:$AO$7721)+((SUMIF([1]ข้อมูลทั้งหมด!$B$2:$B$7721,D355,[1]ข้อมูลทั้งหมด!$AP$2:$AP$7721)-MOD(SUMIF([1]ข้อมูลทั้งหมด!$B$2:$B$7721,D355,[1]ข้อมูลทั้งหมด!$AP$2:$AP$7721),100))/100)-K355)/4))))</f>
        <v>#VALUE!</v>
      </c>
      <c r="K355" s="8" t="e">
        <f>MOD(SUMIF([1]ข้อมูลทั้งหมด!$B$2:$B$7721,D355,[1]ข้อมูลทั้งหมด!$AO$2:$AO$7721)+((SUMIF([1]ข้อมูลทั้งหมด!$B$2:$B$7721,D355,[1]ข้อมูลทั้งหมด!$AP$2:$AP$7721)-MOD(SUMIF([1]ข้อมูลทั้งหมด!$B$2:$B$7721,D355,[1]ข้อมูลทั้งหมด!$AP$2:$AP$7721),100))/100),4)</f>
        <v>#VALUE!</v>
      </c>
      <c r="L355" s="8" t="e">
        <f>MOD(SUMIF([1]ข้อมูลทั้งหมด!$B$2:$B$7721,D355,[1]ข้อมูลทั้งหมด!$AP$2:$AP$7721),100)</f>
        <v>#VALUE!</v>
      </c>
      <c r="M355" s="12" t="e">
        <f>IF(SUM(SUMIF([1]ข้อมูลทั้งหมด!$B$2:$B$7721,D355,[1]ข้อมูลทั้งหมด!$BU$2:$BU$7721))=0,"-",SUM(SUMIF([1]ข้อมูลทั้งหมด!$B$2:$B$7721,D355,[1]ข้อมูลทั้งหมด!$BU$2:$BU$7721)))</f>
        <v>#VALUE!</v>
      </c>
      <c r="N355" s="8" t="e">
        <f>IF(SUM(SUMIF([1]ข้อมูลทั้งหมด!$B$2:$B$7721,D355,[1]ข้อมูลทั้งหมด!$AA$2:$AA$7721),SUMIF([1]ข้อมูลทั้งหมด!$B$2:$B$7721,D355,[1]ข้อมูลทั้งหมด!$AC$2:$AC$7721))=0,"-",SUM(SUMIF([1]ข้อมูลทั้งหมด!$B$2:$B$7721,D355,[1]ข้อมูลทั้งหมด!$AA$2:$AA$7721),SUMIF([1]ข้อมูลทั้งหมด!$B$2:$B$7721,D355,[1]ข้อมูลทั้งหมด!$AC$2:$AC$7721)))</f>
        <v>#VALUE!</v>
      </c>
      <c r="O355" s="13" t="e">
        <f>IF(SUM(SUMIF([1]ข้อมูลทั้งหมด!$B$2:$B$7721,D355,[1]ข้อมูลทั้งหมด!$AB$2:$AB$7721),SUMIF([1]ข้อมูลทั้งหมด!$B$2:$B$7721,D355,[1]ข้อมูลทั้งหมด!$AD$2:$AD$7721))=0,"-",SUM(SUMIF([1]ข้อมูลทั้งหมด!$B$2:$B$7721,D355,[1]ข้อมูลทั้งหมด!$AB$2:$AB$7721),SUMIF([1]ข้อมูลทั้งหมด!$B$2:$B$7721,D355,[1]ข้อมูลทั้งหมด!$AD$2:$AD$7721)))</f>
        <v>#VALUE!</v>
      </c>
      <c r="P355" s="8" t="e">
        <f>IF(SUM(SUMIF([1]ข้อมูลทั้งหมด!$B$2:$B$7721,D355,[1]ข้อมูลทั้งหมด!$AE$2:$AE$7721),SUMIF([1]ข้อมูลทั้งหมด!$B$2:$B$7721,D355,[1]ข้อมูลทั้งหมด!$AG$2:$AG$7721))=0,"-",SUM(SUMIF([1]ข้อมูลทั้งหมด!$B$2:$B$7721,D355,[1]ข้อมูลทั้งหมด!$AE$2:$AE$7721),SUMIF([1]ข้อมูลทั้งหมด!$B$2:$B$7721,D355,[1]ข้อมูลทั้งหมด!$AG$2:$AG$7721)))</f>
        <v>#VALUE!</v>
      </c>
      <c r="Q355" s="13" t="e">
        <f>IF(SUM(SUMIF([1]ข้อมูลทั้งหมด!$B$2:$B$7721,D355,[1]ข้อมูลทั้งหมด!$AF$2:$AF$7721),SUMIF([1]ข้อมูลทั้งหมด!$B$2:$B$7721,D355,[1]ข้อมูลทั้งหมด!$AH$2:$AH$7721))=0,"-",SUM(SUMIF([1]ข้อมูลทั้งหมด!$B$2:$B$7721,D355,[1]ข้อมูลทั้งหมด!$AF$2:$AF$7721),SUMIF([1]ข้อมูลทั้งหมด!$B$2:$B$7721,D355,[1]ข้อมูลทั้งหมด!$AH$2:$AH$7721)))</f>
        <v>#VALUE!</v>
      </c>
      <c r="R355" s="12" t="e">
        <f>IF(SUM(SUMIF([1]ข้อมูลทั้งหมด!$B$2:$B$7721,D355,[1]ข้อมูลทั้งหมด!$BU$2:$BU$7721),SUMIF([1]ข้อมูลทั้งหมด!$B$2:$B$7721,D355,[1]ข้อมูลทั้งหมด!$BV$2:$BV$7721))=0,"-",SUM(SUMIF([1]ข้อมูลทั้งหมด!$B$2:$B$7721,D355,[1]ข้อมูลทั้งหมด!$BU$2:$BU$7721),SUMIF([1]ข้อมูลทั้งหมด!$B$2:$B$7721,D355,[1]ข้อมูลทั้งหมด!$BV$2:$BV$7721)))</f>
        <v>#VALUE!</v>
      </c>
      <c r="S355" s="14" t="e">
        <f>IF(SUMIF([1]ข้อมูลทั้งหมด!$B$2:$B$7721,D355,[1]ข้อมูลทั้งหมด!$BX$2:$BX$7721)=0,"-",SUMIF([1]ข้อมูลทั้งหมด!$B$2:$B$7721,D355,[1]ข้อมูลทั้งหมด!$BX$2:$BX$7721))</f>
        <v>#VALUE!</v>
      </c>
      <c r="T355" s="8" t="e">
        <f>IF(SUMIF([1]ข้อมูลทั้งหมด!$B$2:$B$7721,D355,[1]ข้อมูลทั้งหมด!$CV$2:$CV$7721)=0,"-",SUMIF([1]ข้อมูลทั้งหมด!$B$2:$B$7721,D355,[1]ข้อมูลทั้งหมด!$CV$2:$CV$7721))</f>
        <v>#VALUE!</v>
      </c>
      <c r="U355" s="13" t="e">
        <f>IF(SUMIF([1]ข้อมูลทั้งหมด!$B$2:$B$7721,D355,[1]ข้อมูลทั้งหมด!$CW$2:$CW$7721)=0,"-",SUMIF([1]ข้อมูลทั้งหมด!$B$2:$B$7721,D355,[1]ข้อมูลทั้งหมด!$CW$2:$CW$7721))</f>
        <v>#VALUE!</v>
      </c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389"/>
      <c r="AM355" s="20"/>
      <c r="AN355" s="21"/>
      <c r="AO355" s="393"/>
      <c r="AP355" s="22"/>
      <c r="AQ355" s="22"/>
      <c r="AR355" s="22"/>
      <c r="AS355" s="394"/>
    </row>
    <row r="356" spans="1:45" s="60" customFormat="1" ht="21" hidden="1" x14ac:dyDescent="0.35">
      <c r="A356" s="524">
        <v>347</v>
      </c>
      <c r="B356" s="9">
        <v>340</v>
      </c>
      <c r="C356" s="10" t="s">
        <v>649</v>
      </c>
      <c r="D356" s="395" t="s">
        <v>649</v>
      </c>
      <c r="E356" s="8" t="e">
        <f>COUNTIFS([1]ข้อมูลทั้งหมด!$B$2:$B$7721,D356,[1]ข้อมูลทั้งหมด!$P$2:$P$7721,1)</f>
        <v>#VALUE!</v>
      </c>
      <c r="F356" s="8" t="e">
        <f>COUNTIFS([1]ข้อมูลทั้งหมด!$B$2:$B$7721,D356,[1]ข้อมูลทั้งหมด!$S$2:$S$7721,1)</f>
        <v>#VALUE!</v>
      </c>
      <c r="G356" s="8" t="e">
        <f>COUNTIFS([1]ข้อมูลทั้งหมด!$B$2:$B$7721,D356,[1]ข้อมูลทั้งหมด!$V$2:$V$7721,1)</f>
        <v>#VALUE!</v>
      </c>
      <c r="H356" s="11" t="e">
        <f t="shared" si="6"/>
        <v>#VALUE!</v>
      </c>
      <c r="I356" s="8" t="e">
        <f>SUMIFS([1]ข้อมูลทั้งหมด!$O$2:$O$7721,[1]ข้อมูลทั้งหมด!$B$2:$B$7721,D356)</f>
        <v>#VALUE!</v>
      </c>
      <c r="J356" s="8" t="e">
        <f>SUMIF([1]ข้อมูลทั้งหมด!$B$2:$B$7721,D356,[1]ข้อมูลทั้งหมด!$AN$2:$AN$7721)+(((((SUMIF([1]ข้อมูลทั้งหมด!$B$2:$B$7721,D356,[1]ข้อมูลทั้งหมด!$AO$2:$AO$7721)+((SUMIF([1]ข้อมูลทั้งหมด!$B$2:$B$7721,D356,[1]ข้อมูลทั้งหมด!$AP$2:$AP$7721)-MOD(SUMIF([1]ข้อมูลทั้งหมด!$B$2:$B$7721,D356,[1]ข้อมูลทั้งหมด!$AP$2:$AP$7721),100))/100)-K356)/4))))</f>
        <v>#VALUE!</v>
      </c>
      <c r="K356" s="8" t="e">
        <f>MOD(SUMIF([1]ข้อมูลทั้งหมด!$B$2:$B$7721,D356,[1]ข้อมูลทั้งหมด!$AO$2:$AO$7721)+((SUMIF([1]ข้อมูลทั้งหมด!$B$2:$B$7721,D356,[1]ข้อมูลทั้งหมด!$AP$2:$AP$7721)-MOD(SUMIF([1]ข้อมูลทั้งหมด!$B$2:$B$7721,D356,[1]ข้อมูลทั้งหมด!$AP$2:$AP$7721),100))/100),4)</f>
        <v>#VALUE!</v>
      </c>
      <c r="L356" s="8" t="e">
        <f>MOD(SUMIF([1]ข้อมูลทั้งหมด!$B$2:$B$7721,D356,[1]ข้อมูลทั้งหมด!$AP$2:$AP$7721),100)</f>
        <v>#VALUE!</v>
      </c>
      <c r="M356" s="12" t="e">
        <f>IF(SUM(SUMIF([1]ข้อมูลทั้งหมด!$B$2:$B$7721,D356,[1]ข้อมูลทั้งหมด!$BU$2:$BU$7721))=0,"-",SUM(SUMIF([1]ข้อมูลทั้งหมด!$B$2:$B$7721,D356,[1]ข้อมูลทั้งหมด!$BU$2:$BU$7721)))</f>
        <v>#VALUE!</v>
      </c>
      <c r="N356" s="8" t="e">
        <f>IF(SUM(SUMIF([1]ข้อมูลทั้งหมด!$B$2:$B$7721,D356,[1]ข้อมูลทั้งหมด!$AA$2:$AA$7721),SUMIF([1]ข้อมูลทั้งหมด!$B$2:$B$7721,D356,[1]ข้อมูลทั้งหมด!$AC$2:$AC$7721))=0,"-",SUM(SUMIF([1]ข้อมูลทั้งหมด!$B$2:$B$7721,D356,[1]ข้อมูลทั้งหมด!$AA$2:$AA$7721),SUMIF([1]ข้อมูลทั้งหมด!$B$2:$B$7721,D356,[1]ข้อมูลทั้งหมด!$AC$2:$AC$7721)))</f>
        <v>#VALUE!</v>
      </c>
      <c r="O356" s="13" t="e">
        <f>IF(SUM(SUMIF([1]ข้อมูลทั้งหมด!$B$2:$B$7721,D356,[1]ข้อมูลทั้งหมด!$AB$2:$AB$7721),SUMIF([1]ข้อมูลทั้งหมด!$B$2:$B$7721,D356,[1]ข้อมูลทั้งหมด!$AD$2:$AD$7721))=0,"-",SUM(SUMIF([1]ข้อมูลทั้งหมด!$B$2:$B$7721,D356,[1]ข้อมูลทั้งหมด!$AB$2:$AB$7721),SUMIF([1]ข้อมูลทั้งหมด!$B$2:$B$7721,D356,[1]ข้อมูลทั้งหมด!$AD$2:$AD$7721)))</f>
        <v>#VALUE!</v>
      </c>
      <c r="P356" s="8" t="e">
        <f>IF(SUM(SUMIF([1]ข้อมูลทั้งหมด!$B$2:$B$7721,D356,[1]ข้อมูลทั้งหมด!$AE$2:$AE$7721),SUMIF([1]ข้อมูลทั้งหมด!$B$2:$B$7721,D356,[1]ข้อมูลทั้งหมด!$AG$2:$AG$7721))=0,"-",SUM(SUMIF([1]ข้อมูลทั้งหมด!$B$2:$B$7721,D356,[1]ข้อมูลทั้งหมด!$AE$2:$AE$7721),SUMIF([1]ข้อมูลทั้งหมด!$B$2:$B$7721,D356,[1]ข้อมูลทั้งหมด!$AG$2:$AG$7721)))</f>
        <v>#VALUE!</v>
      </c>
      <c r="Q356" s="13" t="e">
        <f>IF(SUM(SUMIF([1]ข้อมูลทั้งหมด!$B$2:$B$7721,D356,[1]ข้อมูลทั้งหมด!$AF$2:$AF$7721),SUMIF([1]ข้อมูลทั้งหมด!$B$2:$B$7721,D356,[1]ข้อมูลทั้งหมด!$AH$2:$AH$7721))=0,"-",SUM(SUMIF([1]ข้อมูลทั้งหมด!$B$2:$B$7721,D356,[1]ข้อมูลทั้งหมด!$AF$2:$AF$7721),SUMIF([1]ข้อมูลทั้งหมด!$B$2:$B$7721,D356,[1]ข้อมูลทั้งหมด!$AH$2:$AH$7721)))</f>
        <v>#VALUE!</v>
      </c>
      <c r="R356" s="12" t="e">
        <f>IF(SUM(SUMIF([1]ข้อมูลทั้งหมด!$B$2:$B$7721,D356,[1]ข้อมูลทั้งหมด!$BU$2:$BU$7721),SUMIF([1]ข้อมูลทั้งหมด!$B$2:$B$7721,D356,[1]ข้อมูลทั้งหมด!$BV$2:$BV$7721))=0,"-",SUM(SUMIF([1]ข้อมูลทั้งหมด!$B$2:$B$7721,D356,[1]ข้อมูลทั้งหมด!$BU$2:$BU$7721),SUMIF([1]ข้อมูลทั้งหมด!$B$2:$B$7721,D356,[1]ข้อมูลทั้งหมด!$BV$2:$BV$7721)))</f>
        <v>#VALUE!</v>
      </c>
      <c r="S356" s="14" t="e">
        <f>IF(SUMIF([1]ข้อมูลทั้งหมด!$B$2:$B$7721,D356,[1]ข้อมูลทั้งหมด!$BX$2:$BX$7721)=0,"-",SUMIF([1]ข้อมูลทั้งหมด!$B$2:$B$7721,D356,[1]ข้อมูลทั้งหมด!$BX$2:$BX$7721))</f>
        <v>#VALUE!</v>
      </c>
      <c r="T356" s="8" t="e">
        <f>IF(SUMIF([1]ข้อมูลทั้งหมด!$B$2:$B$7721,D356,[1]ข้อมูลทั้งหมด!$CV$2:$CV$7721)=0,"-",SUMIF([1]ข้อมูลทั้งหมด!$B$2:$B$7721,D356,[1]ข้อมูลทั้งหมด!$CV$2:$CV$7721))</f>
        <v>#VALUE!</v>
      </c>
      <c r="U356" s="13" t="e">
        <f>IF(SUMIF([1]ข้อมูลทั้งหมด!$B$2:$B$7721,D356,[1]ข้อมูลทั้งหมด!$CW$2:$CW$7721)=0,"-",SUMIF([1]ข้อมูลทั้งหมด!$B$2:$B$7721,D356,[1]ข้อมูลทั้งหมด!$CW$2:$CW$7721))</f>
        <v>#VALUE!</v>
      </c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389"/>
      <c r="AM356" s="20"/>
      <c r="AN356" s="21"/>
      <c r="AO356" s="393"/>
      <c r="AP356" s="22"/>
      <c r="AQ356" s="22"/>
      <c r="AR356" s="22"/>
      <c r="AS356" s="394"/>
    </row>
    <row r="357" spans="1:45" s="60" customFormat="1" ht="21" hidden="1" x14ac:dyDescent="0.35">
      <c r="A357" s="524">
        <v>348</v>
      </c>
      <c r="B357" s="9">
        <v>341</v>
      </c>
      <c r="C357" s="10" t="s">
        <v>650</v>
      </c>
      <c r="D357" s="395" t="s">
        <v>650</v>
      </c>
      <c r="E357" s="8" t="e">
        <f>COUNTIFS([1]ข้อมูลทั้งหมด!$B$2:$B$7721,D357,[1]ข้อมูลทั้งหมด!$P$2:$P$7721,1)</f>
        <v>#VALUE!</v>
      </c>
      <c r="F357" s="8" t="e">
        <f>COUNTIFS([1]ข้อมูลทั้งหมด!$B$2:$B$7721,D357,[1]ข้อมูลทั้งหมด!$S$2:$S$7721,1)</f>
        <v>#VALUE!</v>
      </c>
      <c r="G357" s="8" t="e">
        <f>COUNTIFS([1]ข้อมูลทั้งหมด!$B$2:$B$7721,D357,[1]ข้อมูลทั้งหมด!$V$2:$V$7721,1)</f>
        <v>#VALUE!</v>
      </c>
      <c r="H357" s="11" t="e">
        <f t="shared" si="6"/>
        <v>#VALUE!</v>
      </c>
      <c r="I357" s="8" t="e">
        <f>SUMIFS([1]ข้อมูลทั้งหมด!$O$2:$O$7721,[1]ข้อมูลทั้งหมด!$B$2:$B$7721,D357)</f>
        <v>#VALUE!</v>
      </c>
      <c r="J357" s="8" t="e">
        <f>SUMIF([1]ข้อมูลทั้งหมด!$B$2:$B$7721,D357,[1]ข้อมูลทั้งหมด!$AN$2:$AN$7721)+(((((SUMIF([1]ข้อมูลทั้งหมด!$B$2:$B$7721,D357,[1]ข้อมูลทั้งหมด!$AO$2:$AO$7721)+((SUMIF([1]ข้อมูลทั้งหมด!$B$2:$B$7721,D357,[1]ข้อมูลทั้งหมด!$AP$2:$AP$7721)-MOD(SUMIF([1]ข้อมูลทั้งหมด!$B$2:$B$7721,D357,[1]ข้อมูลทั้งหมด!$AP$2:$AP$7721),100))/100)-K357)/4))))</f>
        <v>#VALUE!</v>
      </c>
      <c r="K357" s="8" t="e">
        <f>MOD(SUMIF([1]ข้อมูลทั้งหมด!$B$2:$B$7721,D357,[1]ข้อมูลทั้งหมด!$AO$2:$AO$7721)+((SUMIF([1]ข้อมูลทั้งหมด!$B$2:$B$7721,D357,[1]ข้อมูลทั้งหมด!$AP$2:$AP$7721)-MOD(SUMIF([1]ข้อมูลทั้งหมด!$B$2:$B$7721,D357,[1]ข้อมูลทั้งหมด!$AP$2:$AP$7721),100))/100),4)</f>
        <v>#VALUE!</v>
      </c>
      <c r="L357" s="8" t="e">
        <f>MOD(SUMIF([1]ข้อมูลทั้งหมด!$B$2:$B$7721,D357,[1]ข้อมูลทั้งหมด!$AP$2:$AP$7721),100)</f>
        <v>#VALUE!</v>
      </c>
      <c r="M357" s="12" t="e">
        <f>IF(SUM(SUMIF([1]ข้อมูลทั้งหมด!$B$2:$B$7721,D357,[1]ข้อมูลทั้งหมด!$BU$2:$BU$7721))=0,"-",SUM(SUMIF([1]ข้อมูลทั้งหมด!$B$2:$B$7721,D357,[1]ข้อมูลทั้งหมด!$BU$2:$BU$7721)))</f>
        <v>#VALUE!</v>
      </c>
      <c r="N357" s="8" t="e">
        <f>IF(SUM(SUMIF([1]ข้อมูลทั้งหมด!$B$2:$B$7721,D357,[1]ข้อมูลทั้งหมด!$AA$2:$AA$7721),SUMIF([1]ข้อมูลทั้งหมด!$B$2:$B$7721,D357,[1]ข้อมูลทั้งหมด!$AC$2:$AC$7721))=0,"-",SUM(SUMIF([1]ข้อมูลทั้งหมด!$B$2:$B$7721,D357,[1]ข้อมูลทั้งหมด!$AA$2:$AA$7721),SUMIF([1]ข้อมูลทั้งหมด!$B$2:$B$7721,D357,[1]ข้อมูลทั้งหมด!$AC$2:$AC$7721)))</f>
        <v>#VALUE!</v>
      </c>
      <c r="O357" s="13" t="e">
        <f>IF(SUM(SUMIF([1]ข้อมูลทั้งหมด!$B$2:$B$7721,D357,[1]ข้อมูลทั้งหมด!$AB$2:$AB$7721),SUMIF([1]ข้อมูลทั้งหมด!$B$2:$B$7721,D357,[1]ข้อมูลทั้งหมด!$AD$2:$AD$7721))=0,"-",SUM(SUMIF([1]ข้อมูลทั้งหมด!$B$2:$B$7721,D357,[1]ข้อมูลทั้งหมด!$AB$2:$AB$7721),SUMIF([1]ข้อมูลทั้งหมด!$B$2:$B$7721,D357,[1]ข้อมูลทั้งหมด!$AD$2:$AD$7721)))</f>
        <v>#VALUE!</v>
      </c>
      <c r="P357" s="8" t="e">
        <f>IF(SUM(SUMIF([1]ข้อมูลทั้งหมด!$B$2:$B$7721,D357,[1]ข้อมูลทั้งหมด!$AE$2:$AE$7721),SUMIF([1]ข้อมูลทั้งหมด!$B$2:$B$7721,D357,[1]ข้อมูลทั้งหมด!$AG$2:$AG$7721))=0,"-",SUM(SUMIF([1]ข้อมูลทั้งหมด!$B$2:$B$7721,D357,[1]ข้อมูลทั้งหมด!$AE$2:$AE$7721),SUMIF([1]ข้อมูลทั้งหมด!$B$2:$B$7721,D357,[1]ข้อมูลทั้งหมด!$AG$2:$AG$7721)))</f>
        <v>#VALUE!</v>
      </c>
      <c r="Q357" s="13" t="e">
        <f>IF(SUM(SUMIF([1]ข้อมูลทั้งหมด!$B$2:$B$7721,D357,[1]ข้อมูลทั้งหมด!$AF$2:$AF$7721),SUMIF([1]ข้อมูลทั้งหมด!$B$2:$B$7721,D357,[1]ข้อมูลทั้งหมด!$AH$2:$AH$7721))=0,"-",SUM(SUMIF([1]ข้อมูลทั้งหมด!$B$2:$B$7721,D357,[1]ข้อมูลทั้งหมด!$AF$2:$AF$7721),SUMIF([1]ข้อมูลทั้งหมด!$B$2:$B$7721,D357,[1]ข้อมูลทั้งหมด!$AH$2:$AH$7721)))</f>
        <v>#VALUE!</v>
      </c>
      <c r="R357" s="12" t="e">
        <f>IF(SUM(SUMIF([1]ข้อมูลทั้งหมด!$B$2:$B$7721,D357,[1]ข้อมูลทั้งหมด!$BU$2:$BU$7721),SUMIF([1]ข้อมูลทั้งหมด!$B$2:$B$7721,D357,[1]ข้อมูลทั้งหมด!$BV$2:$BV$7721))=0,"-",SUM(SUMIF([1]ข้อมูลทั้งหมด!$B$2:$B$7721,D357,[1]ข้อมูลทั้งหมด!$BU$2:$BU$7721),SUMIF([1]ข้อมูลทั้งหมด!$B$2:$B$7721,D357,[1]ข้อมูลทั้งหมด!$BV$2:$BV$7721)))</f>
        <v>#VALUE!</v>
      </c>
      <c r="S357" s="14" t="e">
        <f>IF(SUMIF([1]ข้อมูลทั้งหมด!$B$2:$B$7721,D357,[1]ข้อมูลทั้งหมด!$BX$2:$BX$7721)=0,"-",SUMIF([1]ข้อมูลทั้งหมด!$B$2:$B$7721,D357,[1]ข้อมูลทั้งหมด!$BX$2:$BX$7721))</f>
        <v>#VALUE!</v>
      </c>
      <c r="T357" s="8" t="e">
        <f>IF(SUMIF([1]ข้อมูลทั้งหมด!$B$2:$B$7721,D357,[1]ข้อมูลทั้งหมด!$CV$2:$CV$7721)=0,"-",SUMIF([1]ข้อมูลทั้งหมด!$B$2:$B$7721,D357,[1]ข้อมูลทั้งหมด!$CV$2:$CV$7721))</f>
        <v>#VALUE!</v>
      </c>
      <c r="U357" s="13" t="e">
        <f>IF(SUMIF([1]ข้อมูลทั้งหมด!$B$2:$B$7721,D357,[1]ข้อมูลทั้งหมด!$CW$2:$CW$7721)=0,"-",SUMIF([1]ข้อมูลทั้งหมด!$B$2:$B$7721,D357,[1]ข้อมูลทั้งหมด!$CW$2:$CW$7721))</f>
        <v>#VALUE!</v>
      </c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389"/>
      <c r="AM357" s="20"/>
      <c r="AN357" s="21"/>
      <c r="AO357" s="393"/>
      <c r="AP357" s="22"/>
      <c r="AQ357" s="22"/>
      <c r="AR357" s="22"/>
      <c r="AS357" s="394"/>
    </row>
    <row r="358" spans="1:45" s="60" customFormat="1" ht="21" hidden="1" x14ac:dyDescent="0.35">
      <c r="A358" s="524">
        <v>349</v>
      </c>
      <c r="B358" s="9">
        <v>342</v>
      </c>
      <c r="C358" s="10" t="s">
        <v>651</v>
      </c>
      <c r="D358" s="395" t="s">
        <v>651</v>
      </c>
      <c r="E358" s="8" t="e">
        <f>COUNTIFS([1]ข้อมูลทั้งหมด!$B$2:$B$7721,D358,[1]ข้อมูลทั้งหมด!$P$2:$P$7721,1)</f>
        <v>#VALUE!</v>
      </c>
      <c r="F358" s="8" t="e">
        <f>COUNTIFS([1]ข้อมูลทั้งหมด!$B$2:$B$7721,D358,[1]ข้อมูลทั้งหมด!$S$2:$S$7721,1)</f>
        <v>#VALUE!</v>
      </c>
      <c r="G358" s="8" t="e">
        <f>COUNTIFS([1]ข้อมูลทั้งหมด!$B$2:$B$7721,D358,[1]ข้อมูลทั้งหมด!$V$2:$V$7721,1)</f>
        <v>#VALUE!</v>
      </c>
      <c r="H358" s="11" t="e">
        <f t="shared" si="6"/>
        <v>#VALUE!</v>
      </c>
      <c r="I358" s="8" t="e">
        <f>SUMIFS([1]ข้อมูลทั้งหมด!$O$2:$O$7721,[1]ข้อมูลทั้งหมด!$B$2:$B$7721,D358)</f>
        <v>#VALUE!</v>
      </c>
      <c r="J358" s="8" t="e">
        <f>SUMIF([1]ข้อมูลทั้งหมด!$B$2:$B$7721,D358,[1]ข้อมูลทั้งหมด!$AN$2:$AN$7721)+(((((SUMIF([1]ข้อมูลทั้งหมด!$B$2:$B$7721,D358,[1]ข้อมูลทั้งหมด!$AO$2:$AO$7721)+((SUMIF([1]ข้อมูลทั้งหมด!$B$2:$B$7721,D358,[1]ข้อมูลทั้งหมด!$AP$2:$AP$7721)-MOD(SUMIF([1]ข้อมูลทั้งหมด!$B$2:$B$7721,D358,[1]ข้อมูลทั้งหมด!$AP$2:$AP$7721),100))/100)-K358)/4))))</f>
        <v>#VALUE!</v>
      </c>
      <c r="K358" s="8" t="e">
        <f>MOD(SUMIF([1]ข้อมูลทั้งหมด!$B$2:$B$7721,D358,[1]ข้อมูลทั้งหมด!$AO$2:$AO$7721)+((SUMIF([1]ข้อมูลทั้งหมด!$B$2:$B$7721,D358,[1]ข้อมูลทั้งหมด!$AP$2:$AP$7721)-MOD(SUMIF([1]ข้อมูลทั้งหมด!$B$2:$B$7721,D358,[1]ข้อมูลทั้งหมด!$AP$2:$AP$7721),100))/100),4)</f>
        <v>#VALUE!</v>
      </c>
      <c r="L358" s="8" t="e">
        <f>MOD(SUMIF([1]ข้อมูลทั้งหมด!$B$2:$B$7721,D358,[1]ข้อมูลทั้งหมด!$AP$2:$AP$7721),100)</f>
        <v>#VALUE!</v>
      </c>
      <c r="M358" s="12" t="e">
        <f>IF(SUM(SUMIF([1]ข้อมูลทั้งหมด!$B$2:$B$7721,D358,[1]ข้อมูลทั้งหมด!$BU$2:$BU$7721))=0,"-",SUM(SUMIF([1]ข้อมูลทั้งหมด!$B$2:$B$7721,D358,[1]ข้อมูลทั้งหมด!$BU$2:$BU$7721)))</f>
        <v>#VALUE!</v>
      </c>
      <c r="N358" s="8" t="e">
        <f>IF(SUM(SUMIF([1]ข้อมูลทั้งหมด!$B$2:$B$7721,D358,[1]ข้อมูลทั้งหมด!$AA$2:$AA$7721),SUMIF([1]ข้อมูลทั้งหมด!$B$2:$B$7721,D358,[1]ข้อมูลทั้งหมด!$AC$2:$AC$7721))=0,"-",SUM(SUMIF([1]ข้อมูลทั้งหมด!$B$2:$B$7721,D358,[1]ข้อมูลทั้งหมด!$AA$2:$AA$7721),SUMIF([1]ข้อมูลทั้งหมด!$B$2:$B$7721,D358,[1]ข้อมูลทั้งหมด!$AC$2:$AC$7721)))</f>
        <v>#VALUE!</v>
      </c>
      <c r="O358" s="13" t="e">
        <f>IF(SUM(SUMIF([1]ข้อมูลทั้งหมด!$B$2:$B$7721,D358,[1]ข้อมูลทั้งหมด!$AB$2:$AB$7721),SUMIF([1]ข้อมูลทั้งหมด!$B$2:$B$7721,D358,[1]ข้อมูลทั้งหมด!$AD$2:$AD$7721))=0,"-",SUM(SUMIF([1]ข้อมูลทั้งหมด!$B$2:$B$7721,D358,[1]ข้อมูลทั้งหมด!$AB$2:$AB$7721),SUMIF([1]ข้อมูลทั้งหมด!$B$2:$B$7721,D358,[1]ข้อมูลทั้งหมด!$AD$2:$AD$7721)))</f>
        <v>#VALUE!</v>
      </c>
      <c r="P358" s="8" t="e">
        <f>IF(SUM(SUMIF([1]ข้อมูลทั้งหมด!$B$2:$B$7721,D358,[1]ข้อมูลทั้งหมด!$AE$2:$AE$7721),SUMIF([1]ข้อมูลทั้งหมด!$B$2:$B$7721,D358,[1]ข้อมูลทั้งหมด!$AG$2:$AG$7721))=0,"-",SUM(SUMIF([1]ข้อมูลทั้งหมด!$B$2:$B$7721,D358,[1]ข้อมูลทั้งหมด!$AE$2:$AE$7721),SUMIF([1]ข้อมูลทั้งหมด!$B$2:$B$7721,D358,[1]ข้อมูลทั้งหมด!$AG$2:$AG$7721)))</f>
        <v>#VALUE!</v>
      </c>
      <c r="Q358" s="13" t="e">
        <f>IF(SUM(SUMIF([1]ข้อมูลทั้งหมด!$B$2:$B$7721,D358,[1]ข้อมูลทั้งหมด!$AF$2:$AF$7721),SUMIF([1]ข้อมูลทั้งหมด!$B$2:$B$7721,D358,[1]ข้อมูลทั้งหมด!$AH$2:$AH$7721))=0,"-",SUM(SUMIF([1]ข้อมูลทั้งหมด!$B$2:$B$7721,D358,[1]ข้อมูลทั้งหมด!$AF$2:$AF$7721),SUMIF([1]ข้อมูลทั้งหมด!$B$2:$B$7721,D358,[1]ข้อมูลทั้งหมด!$AH$2:$AH$7721)))</f>
        <v>#VALUE!</v>
      </c>
      <c r="R358" s="12" t="e">
        <f>IF(SUM(SUMIF([1]ข้อมูลทั้งหมด!$B$2:$B$7721,D358,[1]ข้อมูลทั้งหมด!$BU$2:$BU$7721),SUMIF([1]ข้อมูลทั้งหมด!$B$2:$B$7721,D358,[1]ข้อมูลทั้งหมด!$BV$2:$BV$7721))=0,"-",SUM(SUMIF([1]ข้อมูลทั้งหมด!$B$2:$B$7721,D358,[1]ข้อมูลทั้งหมด!$BU$2:$BU$7721),SUMIF([1]ข้อมูลทั้งหมด!$B$2:$B$7721,D358,[1]ข้อมูลทั้งหมด!$BV$2:$BV$7721)))</f>
        <v>#VALUE!</v>
      </c>
      <c r="S358" s="14" t="e">
        <f>IF(SUMIF([1]ข้อมูลทั้งหมด!$B$2:$B$7721,D358,[1]ข้อมูลทั้งหมด!$BX$2:$BX$7721)=0,"-",SUMIF([1]ข้อมูลทั้งหมด!$B$2:$B$7721,D358,[1]ข้อมูลทั้งหมด!$BX$2:$BX$7721))</f>
        <v>#VALUE!</v>
      </c>
      <c r="T358" s="8" t="e">
        <f>IF(SUMIF([1]ข้อมูลทั้งหมด!$B$2:$B$7721,D358,[1]ข้อมูลทั้งหมด!$CV$2:$CV$7721)=0,"-",SUMIF([1]ข้อมูลทั้งหมด!$B$2:$B$7721,D358,[1]ข้อมูลทั้งหมด!$CV$2:$CV$7721))</f>
        <v>#VALUE!</v>
      </c>
      <c r="U358" s="13" t="e">
        <f>IF(SUMIF([1]ข้อมูลทั้งหมด!$B$2:$B$7721,D358,[1]ข้อมูลทั้งหมด!$CW$2:$CW$7721)=0,"-",SUMIF([1]ข้อมูลทั้งหมด!$B$2:$B$7721,D358,[1]ข้อมูลทั้งหมด!$CW$2:$CW$7721))</f>
        <v>#VALUE!</v>
      </c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389"/>
      <c r="AM358" s="20"/>
      <c r="AN358" s="21"/>
      <c r="AO358" s="393"/>
      <c r="AP358" s="22"/>
      <c r="AQ358" s="22"/>
      <c r="AR358" s="22"/>
      <c r="AS358" s="394"/>
    </row>
    <row r="359" spans="1:45" s="60" customFormat="1" ht="21" hidden="1" x14ac:dyDescent="0.35">
      <c r="A359" s="524">
        <v>350</v>
      </c>
      <c r="B359" s="9">
        <v>343</v>
      </c>
      <c r="C359" s="10" t="s">
        <v>652</v>
      </c>
      <c r="D359" s="395" t="s">
        <v>652</v>
      </c>
      <c r="E359" s="8" t="e">
        <f>COUNTIFS([1]ข้อมูลทั้งหมด!$B$2:$B$7721,D359,[1]ข้อมูลทั้งหมด!$P$2:$P$7721,1)</f>
        <v>#VALUE!</v>
      </c>
      <c r="F359" s="8" t="e">
        <f>COUNTIFS([1]ข้อมูลทั้งหมด!$B$2:$B$7721,D359,[1]ข้อมูลทั้งหมด!$S$2:$S$7721,1)</f>
        <v>#VALUE!</v>
      </c>
      <c r="G359" s="8" t="e">
        <f>COUNTIFS([1]ข้อมูลทั้งหมด!$B$2:$B$7721,D359,[1]ข้อมูลทั้งหมด!$V$2:$V$7721,1)</f>
        <v>#VALUE!</v>
      </c>
      <c r="H359" s="11" t="e">
        <f t="shared" si="6"/>
        <v>#VALUE!</v>
      </c>
      <c r="I359" s="8" t="e">
        <f>SUMIFS([1]ข้อมูลทั้งหมด!$O$2:$O$7721,[1]ข้อมูลทั้งหมด!$B$2:$B$7721,D359)</f>
        <v>#VALUE!</v>
      </c>
      <c r="J359" s="8" t="e">
        <f>SUMIF([1]ข้อมูลทั้งหมด!$B$2:$B$7721,D359,[1]ข้อมูลทั้งหมด!$AN$2:$AN$7721)+(((((SUMIF([1]ข้อมูลทั้งหมด!$B$2:$B$7721,D359,[1]ข้อมูลทั้งหมด!$AO$2:$AO$7721)+((SUMIF([1]ข้อมูลทั้งหมด!$B$2:$B$7721,D359,[1]ข้อมูลทั้งหมด!$AP$2:$AP$7721)-MOD(SUMIF([1]ข้อมูลทั้งหมด!$B$2:$B$7721,D359,[1]ข้อมูลทั้งหมด!$AP$2:$AP$7721),100))/100)-K359)/4))))</f>
        <v>#VALUE!</v>
      </c>
      <c r="K359" s="8" t="e">
        <f>MOD(SUMIF([1]ข้อมูลทั้งหมด!$B$2:$B$7721,D359,[1]ข้อมูลทั้งหมด!$AO$2:$AO$7721)+((SUMIF([1]ข้อมูลทั้งหมด!$B$2:$B$7721,D359,[1]ข้อมูลทั้งหมด!$AP$2:$AP$7721)-MOD(SUMIF([1]ข้อมูลทั้งหมด!$B$2:$B$7721,D359,[1]ข้อมูลทั้งหมด!$AP$2:$AP$7721),100))/100),4)</f>
        <v>#VALUE!</v>
      </c>
      <c r="L359" s="8" t="e">
        <f>MOD(SUMIF([1]ข้อมูลทั้งหมด!$B$2:$B$7721,D359,[1]ข้อมูลทั้งหมด!$AP$2:$AP$7721),100)</f>
        <v>#VALUE!</v>
      </c>
      <c r="M359" s="12" t="e">
        <f>IF(SUM(SUMIF([1]ข้อมูลทั้งหมด!$B$2:$B$7721,D359,[1]ข้อมูลทั้งหมด!$BU$2:$BU$7721))=0,"-",SUM(SUMIF([1]ข้อมูลทั้งหมด!$B$2:$B$7721,D359,[1]ข้อมูลทั้งหมด!$BU$2:$BU$7721)))</f>
        <v>#VALUE!</v>
      </c>
      <c r="N359" s="8" t="e">
        <f>IF(SUM(SUMIF([1]ข้อมูลทั้งหมด!$B$2:$B$7721,D359,[1]ข้อมูลทั้งหมด!$AA$2:$AA$7721),SUMIF([1]ข้อมูลทั้งหมด!$B$2:$B$7721,D359,[1]ข้อมูลทั้งหมด!$AC$2:$AC$7721))=0,"-",SUM(SUMIF([1]ข้อมูลทั้งหมด!$B$2:$B$7721,D359,[1]ข้อมูลทั้งหมด!$AA$2:$AA$7721),SUMIF([1]ข้อมูลทั้งหมด!$B$2:$B$7721,D359,[1]ข้อมูลทั้งหมด!$AC$2:$AC$7721)))</f>
        <v>#VALUE!</v>
      </c>
      <c r="O359" s="13" t="e">
        <f>IF(SUM(SUMIF([1]ข้อมูลทั้งหมด!$B$2:$B$7721,D359,[1]ข้อมูลทั้งหมด!$AB$2:$AB$7721),SUMIF([1]ข้อมูลทั้งหมด!$B$2:$B$7721,D359,[1]ข้อมูลทั้งหมด!$AD$2:$AD$7721))=0,"-",SUM(SUMIF([1]ข้อมูลทั้งหมด!$B$2:$B$7721,D359,[1]ข้อมูลทั้งหมด!$AB$2:$AB$7721),SUMIF([1]ข้อมูลทั้งหมด!$B$2:$B$7721,D359,[1]ข้อมูลทั้งหมด!$AD$2:$AD$7721)))</f>
        <v>#VALUE!</v>
      </c>
      <c r="P359" s="8" t="e">
        <f>IF(SUM(SUMIF([1]ข้อมูลทั้งหมด!$B$2:$B$7721,D359,[1]ข้อมูลทั้งหมด!$AE$2:$AE$7721),SUMIF([1]ข้อมูลทั้งหมด!$B$2:$B$7721,D359,[1]ข้อมูลทั้งหมด!$AG$2:$AG$7721))=0,"-",SUM(SUMIF([1]ข้อมูลทั้งหมด!$B$2:$B$7721,D359,[1]ข้อมูลทั้งหมด!$AE$2:$AE$7721),SUMIF([1]ข้อมูลทั้งหมด!$B$2:$B$7721,D359,[1]ข้อมูลทั้งหมด!$AG$2:$AG$7721)))</f>
        <v>#VALUE!</v>
      </c>
      <c r="Q359" s="13" t="e">
        <f>IF(SUM(SUMIF([1]ข้อมูลทั้งหมด!$B$2:$B$7721,D359,[1]ข้อมูลทั้งหมด!$AF$2:$AF$7721),SUMIF([1]ข้อมูลทั้งหมด!$B$2:$B$7721,D359,[1]ข้อมูลทั้งหมด!$AH$2:$AH$7721))=0,"-",SUM(SUMIF([1]ข้อมูลทั้งหมด!$B$2:$B$7721,D359,[1]ข้อมูลทั้งหมด!$AF$2:$AF$7721),SUMIF([1]ข้อมูลทั้งหมด!$B$2:$B$7721,D359,[1]ข้อมูลทั้งหมด!$AH$2:$AH$7721)))</f>
        <v>#VALUE!</v>
      </c>
      <c r="R359" s="12" t="e">
        <f>IF(SUM(SUMIF([1]ข้อมูลทั้งหมด!$B$2:$B$7721,D359,[1]ข้อมูลทั้งหมด!$BU$2:$BU$7721),SUMIF([1]ข้อมูลทั้งหมด!$B$2:$B$7721,D359,[1]ข้อมูลทั้งหมด!$BV$2:$BV$7721))=0,"-",SUM(SUMIF([1]ข้อมูลทั้งหมด!$B$2:$B$7721,D359,[1]ข้อมูลทั้งหมด!$BU$2:$BU$7721),SUMIF([1]ข้อมูลทั้งหมด!$B$2:$B$7721,D359,[1]ข้อมูลทั้งหมด!$BV$2:$BV$7721)))</f>
        <v>#VALUE!</v>
      </c>
      <c r="S359" s="14" t="e">
        <f>IF(SUMIF([1]ข้อมูลทั้งหมด!$B$2:$B$7721,D359,[1]ข้อมูลทั้งหมด!$BX$2:$BX$7721)=0,"-",SUMIF([1]ข้อมูลทั้งหมด!$B$2:$B$7721,D359,[1]ข้อมูลทั้งหมด!$BX$2:$BX$7721))</f>
        <v>#VALUE!</v>
      </c>
      <c r="T359" s="8" t="e">
        <f>IF(SUMIF([1]ข้อมูลทั้งหมด!$B$2:$B$7721,D359,[1]ข้อมูลทั้งหมด!$CV$2:$CV$7721)=0,"-",SUMIF([1]ข้อมูลทั้งหมด!$B$2:$B$7721,D359,[1]ข้อมูลทั้งหมด!$CV$2:$CV$7721))</f>
        <v>#VALUE!</v>
      </c>
      <c r="U359" s="13" t="e">
        <f>IF(SUMIF([1]ข้อมูลทั้งหมด!$B$2:$B$7721,D359,[1]ข้อมูลทั้งหมด!$CW$2:$CW$7721)=0,"-",SUMIF([1]ข้อมูลทั้งหมด!$B$2:$B$7721,D359,[1]ข้อมูลทั้งหมด!$CW$2:$CW$7721))</f>
        <v>#VALUE!</v>
      </c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389"/>
      <c r="AM359" s="20"/>
      <c r="AN359" s="21"/>
      <c r="AO359" s="393"/>
      <c r="AP359" s="22"/>
      <c r="AQ359" s="22"/>
      <c r="AR359" s="22"/>
      <c r="AS359" s="394"/>
    </row>
    <row r="360" spans="1:45" s="60" customFormat="1" ht="21" hidden="1" x14ac:dyDescent="0.35">
      <c r="A360" s="524">
        <v>351</v>
      </c>
      <c r="B360" s="9">
        <v>344</v>
      </c>
      <c r="C360" s="10" t="s">
        <v>653</v>
      </c>
      <c r="D360" s="395" t="s">
        <v>653</v>
      </c>
      <c r="E360" s="8" t="e">
        <f>COUNTIFS([1]ข้อมูลทั้งหมด!$B$2:$B$7721,D360,[1]ข้อมูลทั้งหมด!$P$2:$P$7721,1)</f>
        <v>#VALUE!</v>
      </c>
      <c r="F360" s="8" t="e">
        <f>COUNTIFS([1]ข้อมูลทั้งหมด!$B$2:$B$7721,D360,[1]ข้อมูลทั้งหมด!$S$2:$S$7721,1)</f>
        <v>#VALUE!</v>
      </c>
      <c r="G360" s="8" t="e">
        <f>COUNTIFS([1]ข้อมูลทั้งหมด!$B$2:$B$7721,D360,[1]ข้อมูลทั้งหมด!$V$2:$V$7721,1)</f>
        <v>#VALUE!</v>
      </c>
      <c r="H360" s="11" t="e">
        <f t="shared" si="6"/>
        <v>#VALUE!</v>
      </c>
      <c r="I360" s="8" t="e">
        <f>SUMIFS([1]ข้อมูลทั้งหมด!$O$2:$O$7721,[1]ข้อมูลทั้งหมด!$B$2:$B$7721,D360)</f>
        <v>#VALUE!</v>
      </c>
      <c r="J360" s="8" t="e">
        <f>SUMIF([1]ข้อมูลทั้งหมด!$B$2:$B$7721,D360,[1]ข้อมูลทั้งหมด!$AN$2:$AN$7721)+(((((SUMIF([1]ข้อมูลทั้งหมด!$B$2:$B$7721,D360,[1]ข้อมูลทั้งหมด!$AO$2:$AO$7721)+((SUMIF([1]ข้อมูลทั้งหมด!$B$2:$B$7721,D360,[1]ข้อมูลทั้งหมด!$AP$2:$AP$7721)-MOD(SUMIF([1]ข้อมูลทั้งหมด!$B$2:$B$7721,D360,[1]ข้อมูลทั้งหมด!$AP$2:$AP$7721),100))/100)-K360)/4))))</f>
        <v>#VALUE!</v>
      </c>
      <c r="K360" s="8" t="e">
        <f>MOD(SUMIF([1]ข้อมูลทั้งหมด!$B$2:$B$7721,D360,[1]ข้อมูลทั้งหมด!$AO$2:$AO$7721)+((SUMIF([1]ข้อมูลทั้งหมด!$B$2:$B$7721,D360,[1]ข้อมูลทั้งหมด!$AP$2:$AP$7721)-MOD(SUMIF([1]ข้อมูลทั้งหมด!$B$2:$B$7721,D360,[1]ข้อมูลทั้งหมด!$AP$2:$AP$7721),100))/100),4)</f>
        <v>#VALUE!</v>
      </c>
      <c r="L360" s="8" t="e">
        <f>MOD(SUMIF([1]ข้อมูลทั้งหมด!$B$2:$B$7721,D360,[1]ข้อมูลทั้งหมด!$AP$2:$AP$7721),100)</f>
        <v>#VALUE!</v>
      </c>
      <c r="M360" s="12" t="e">
        <f>IF(SUM(SUMIF([1]ข้อมูลทั้งหมด!$B$2:$B$7721,D360,[1]ข้อมูลทั้งหมด!$BU$2:$BU$7721))=0,"-",SUM(SUMIF([1]ข้อมูลทั้งหมด!$B$2:$B$7721,D360,[1]ข้อมูลทั้งหมด!$BU$2:$BU$7721)))</f>
        <v>#VALUE!</v>
      </c>
      <c r="N360" s="8" t="e">
        <f>IF(SUM(SUMIF([1]ข้อมูลทั้งหมด!$B$2:$B$7721,D360,[1]ข้อมูลทั้งหมด!$AA$2:$AA$7721),SUMIF([1]ข้อมูลทั้งหมด!$B$2:$B$7721,D360,[1]ข้อมูลทั้งหมด!$AC$2:$AC$7721))=0,"-",SUM(SUMIF([1]ข้อมูลทั้งหมด!$B$2:$B$7721,D360,[1]ข้อมูลทั้งหมด!$AA$2:$AA$7721),SUMIF([1]ข้อมูลทั้งหมด!$B$2:$B$7721,D360,[1]ข้อมูลทั้งหมด!$AC$2:$AC$7721)))</f>
        <v>#VALUE!</v>
      </c>
      <c r="O360" s="13" t="e">
        <f>IF(SUM(SUMIF([1]ข้อมูลทั้งหมด!$B$2:$B$7721,D360,[1]ข้อมูลทั้งหมด!$AB$2:$AB$7721),SUMIF([1]ข้อมูลทั้งหมด!$B$2:$B$7721,D360,[1]ข้อมูลทั้งหมด!$AD$2:$AD$7721))=0,"-",SUM(SUMIF([1]ข้อมูลทั้งหมด!$B$2:$B$7721,D360,[1]ข้อมูลทั้งหมด!$AB$2:$AB$7721),SUMIF([1]ข้อมูลทั้งหมด!$B$2:$B$7721,D360,[1]ข้อมูลทั้งหมด!$AD$2:$AD$7721)))</f>
        <v>#VALUE!</v>
      </c>
      <c r="P360" s="8" t="e">
        <f>IF(SUM(SUMIF([1]ข้อมูลทั้งหมด!$B$2:$B$7721,D360,[1]ข้อมูลทั้งหมด!$AE$2:$AE$7721),SUMIF([1]ข้อมูลทั้งหมด!$B$2:$B$7721,D360,[1]ข้อมูลทั้งหมด!$AG$2:$AG$7721))=0,"-",SUM(SUMIF([1]ข้อมูลทั้งหมด!$B$2:$B$7721,D360,[1]ข้อมูลทั้งหมด!$AE$2:$AE$7721),SUMIF([1]ข้อมูลทั้งหมด!$B$2:$B$7721,D360,[1]ข้อมูลทั้งหมด!$AG$2:$AG$7721)))</f>
        <v>#VALUE!</v>
      </c>
      <c r="Q360" s="13" t="e">
        <f>IF(SUM(SUMIF([1]ข้อมูลทั้งหมด!$B$2:$B$7721,D360,[1]ข้อมูลทั้งหมด!$AF$2:$AF$7721),SUMIF([1]ข้อมูลทั้งหมด!$B$2:$B$7721,D360,[1]ข้อมูลทั้งหมด!$AH$2:$AH$7721))=0,"-",SUM(SUMIF([1]ข้อมูลทั้งหมด!$B$2:$B$7721,D360,[1]ข้อมูลทั้งหมด!$AF$2:$AF$7721),SUMIF([1]ข้อมูลทั้งหมด!$B$2:$B$7721,D360,[1]ข้อมูลทั้งหมด!$AH$2:$AH$7721)))</f>
        <v>#VALUE!</v>
      </c>
      <c r="R360" s="12" t="e">
        <f>IF(SUM(SUMIF([1]ข้อมูลทั้งหมด!$B$2:$B$7721,D360,[1]ข้อมูลทั้งหมด!$BU$2:$BU$7721),SUMIF([1]ข้อมูลทั้งหมด!$B$2:$B$7721,D360,[1]ข้อมูลทั้งหมด!$BV$2:$BV$7721))=0,"-",SUM(SUMIF([1]ข้อมูลทั้งหมด!$B$2:$B$7721,D360,[1]ข้อมูลทั้งหมด!$BU$2:$BU$7721),SUMIF([1]ข้อมูลทั้งหมด!$B$2:$B$7721,D360,[1]ข้อมูลทั้งหมด!$BV$2:$BV$7721)))</f>
        <v>#VALUE!</v>
      </c>
      <c r="S360" s="14" t="e">
        <f>IF(SUMIF([1]ข้อมูลทั้งหมด!$B$2:$B$7721,D360,[1]ข้อมูลทั้งหมด!$BX$2:$BX$7721)=0,"-",SUMIF([1]ข้อมูลทั้งหมด!$B$2:$B$7721,D360,[1]ข้อมูลทั้งหมด!$BX$2:$BX$7721))</f>
        <v>#VALUE!</v>
      </c>
      <c r="T360" s="8" t="e">
        <f>IF(SUMIF([1]ข้อมูลทั้งหมด!$B$2:$B$7721,D360,[1]ข้อมูลทั้งหมด!$CV$2:$CV$7721)=0,"-",SUMIF([1]ข้อมูลทั้งหมด!$B$2:$B$7721,D360,[1]ข้อมูลทั้งหมด!$CV$2:$CV$7721))</f>
        <v>#VALUE!</v>
      </c>
      <c r="U360" s="13" t="e">
        <f>IF(SUMIF([1]ข้อมูลทั้งหมด!$B$2:$B$7721,D360,[1]ข้อมูลทั้งหมด!$CW$2:$CW$7721)=0,"-",SUMIF([1]ข้อมูลทั้งหมด!$B$2:$B$7721,D360,[1]ข้อมูลทั้งหมด!$CW$2:$CW$7721))</f>
        <v>#VALUE!</v>
      </c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389"/>
      <c r="AM360" s="20"/>
      <c r="AN360" s="21"/>
      <c r="AO360" s="393"/>
      <c r="AP360" s="22"/>
      <c r="AQ360" s="22"/>
      <c r="AR360" s="22"/>
      <c r="AS360" s="394"/>
    </row>
    <row r="361" spans="1:45" s="60" customFormat="1" ht="21" hidden="1" x14ac:dyDescent="0.35">
      <c r="A361" s="524">
        <v>352</v>
      </c>
      <c r="B361" s="9">
        <v>345</v>
      </c>
      <c r="C361" s="10" t="s">
        <v>654</v>
      </c>
      <c r="D361" s="395" t="s">
        <v>654</v>
      </c>
      <c r="E361" s="8" t="e">
        <f>COUNTIFS([1]ข้อมูลทั้งหมด!$B$2:$B$7721,D361,[1]ข้อมูลทั้งหมด!$P$2:$P$7721,1)</f>
        <v>#VALUE!</v>
      </c>
      <c r="F361" s="8" t="e">
        <f>COUNTIFS([1]ข้อมูลทั้งหมด!$B$2:$B$7721,D361,[1]ข้อมูลทั้งหมด!$S$2:$S$7721,1)</f>
        <v>#VALUE!</v>
      </c>
      <c r="G361" s="8" t="e">
        <f>COUNTIFS([1]ข้อมูลทั้งหมด!$B$2:$B$7721,D361,[1]ข้อมูลทั้งหมด!$V$2:$V$7721,1)</f>
        <v>#VALUE!</v>
      </c>
      <c r="H361" s="11" t="e">
        <f t="shared" si="6"/>
        <v>#VALUE!</v>
      </c>
      <c r="I361" s="8" t="e">
        <f>SUMIFS([1]ข้อมูลทั้งหมด!$O$2:$O$7721,[1]ข้อมูลทั้งหมด!$B$2:$B$7721,D361)</f>
        <v>#VALUE!</v>
      </c>
      <c r="J361" s="8" t="e">
        <f>SUMIF([1]ข้อมูลทั้งหมด!$B$2:$B$7721,D361,[1]ข้อมูลทั้งหมด!$AN$2:$AN$7721)+(((((SUMIF([1]ข้อมูลทั้งหมด!$B$2:$B$7721,D361,[1]ข้อมูลทั้งหมด!$AO$2:$AO$7721)+((SUMIF([1]ข้อมูลทั้งหมด!$B$2:$B$7721,D361,[1]ข้อมูลทั้งหมด!$AP$2:$AP$7721)-MOD(SUMIF([1]ข้อมูลทั้งหมด!$B$2:$B$7721,D361,[1]ข้อมูลทั้งหมด!$AP$2:$AP$7721),100))/100)-K361)/4))))</f>
        <v>#VALUE!</v>
      </c>
      <c r="K361" s="8" t="e">
        <f>MOD(SUMIF([1]ข้อมูลทั้งหมด!$B$2:$B$7721,D361,[1]ข้อมูลทั้งหมด!$AO$2:$AO$7721)+((SUMIF([1]ข้อมูลทั้งหมด!$B$2:$B$7721,D361,[1]ข้อมูลทั้งหมด!$AP$2:$AP$7721)-MOD(SUMIF([1]ข้อมูลทั้งหมด!$B$2:$B$7721,D361,[1]ข้อมูลทั้งหมด!$AP$2:$AP$7721),100))/100),4)</f>
        <v>#VALUE!</v>
      </c>
      <c r="L361" s="8" t="e">
        <f>MOD(SUMIF([1]ข้อมูลทั้งหมด!$B$2:$B$7721,D361,[1]ข้อมูลทั้งหมด!$AP$2:$AP$7721),100)</f>
        <v>#VALUE!</v>
      </c>
      <c r="M361" s="12" t="e">
        <f>IF(SUM(SUMIF([1]ข้อมูลทั้งหมด!$B$2:$B$7721,D361,[1]ข้อมูลทั้งหมด!$BU$2:$BU$7721))=0,"-",SUM(SUMIF([1]ข้อมูลทั้งหมด!$B$2:$B$7721,D361,[1]ข้อมูลทั้งหมด!$BU$2:$BU$7721)))</f>
        <v>#VALUE!</v>
      </c>
      <c r="N361" s="8" t="e">
        <f>IF(SUM(SUMIF([1]ข้อมูลทั้งหมด!$B$2:$B$7721,D361,[1]ข้อมูลทั้งหมด!$AA$2:$AA$7721),SUMIF([1]ข้อมูลทั้งหมด!$B$2:$B$7721,D361,[1]ข้อมูลทั้งหมด!$AC$2:$AC$7721))=0,"-",SUM(SUMIF([1]ข้อมูลทั้งหมด!$B$2:$B$7721,D361,[1]ข้อมูลทั้งหมด!$AA$2:$AA$7721),SUMIF([1]ข้อมูลทั้งหมด!$B$2:$B$7721,D361,[1]ข้อมูลทั้งหมด!$AC$2:$AC$7721)))</f>
        <v>#VALUE!</v>
      </c>
      <c r="O361" s="13" t="e">
        <f>IF(SUM(SUMIF([1]ข้อมูลทั้งหมด!$B$2:$B$7721,D361,[1]ข้อมูลทั้งหมด!$AB$2:$AB$7721),SUMIF([1]ข้อมูลทั้งหมด!$B$2:$B$7721,D361,[1]ข้อมูลทั้งหมด!$AD$2:$AD$7721))=0,"-",SUM(SUMIF([1]ข้อมูลทั้งหมด!$B$2:$B$7721,D361,[1]ข้อมูลทั้งหมด!$AB$2:$AB$7721),SUMIF([1]ข้อมูลทั้งหมด!$B$2:$B$7721,D361,[1]ข้อมูลทั้งหมด!$AD$2:$AD$7721)))</f>
        <v>#VALUE!</v>
      </c>
      <c r="P361" s="8" t="e">
        <f>IF(SUM(SUMIF([1]ข้อมูลทั้งหมด!$B$2:$B$7721,D361,[1]ข้อมูลทั้งหมด!$AE$2:$AE$7721),SUMIF([1]ข้อมูลทั้งหมด!$B$2:$B$7721,D361,[1]ข้อมูลทั้งหมด!$AG$2:$AG$7721))=0,"-",SUM(SUMIF([1]ข้อมูลทั้งหมด!$B$2:$B$7721,D361,[1]ข้อมูลทั้งหมด!$AE$2:$AE$7721),SUMIF([1]ข้อมูลทั้งหมด!$B$2:$B$7721,D361,[1]ข้อมูลทั้งหมด!$AG$2:$AG$7721)))</f>
        <v>#VALUE!</v>
      </c>
      <c r="Q361" s="13" t="e">
        <f>IF(SUM(SUMIF([1]ข้อมูลทั้งหมด!$B$2:$B$7721,D361,[1]ข้อมูลทั้งหมด!$AF$2:$AF$7721),SUMIF([1]ข้อมูลทั้งหมด!$B$2:$B$7721,D361,[1]ข้อมูลทั้งหมด!$AH$2:$AH$7721))=0,"-",SUM(SUMIF([1]ข้อมูลทั้งหมด!$B$2:$B$7721,D361,[1]ข้อมูลทั้งหมด!$AF$2:$AF$7721),SUMIF([1]ข้อมูลทั้งหมด!$B$2:$B$7721,D361,[1]ข้อมูลทั้งหมด!$AH$2:$AH$7721)))</f>
        <v>#VALUE!</v>
      </c>
      <c r="R361" s="12" t="e">
        <f>IF(SUM(SUMIF([1]ข้อมูลทั้งหมด!$B$2:$B$7721,D361,[1]ข้อมูลทั้งหมด!$BU$2:$BU$7721),SUMIF([1]ข้อมูลทั้งหมด!$B$2:$B$7721,D361,[1]ข้อมูลทั้งหมด!$BV$2:$BV$7721))=0,"-",SUM(SUMIF([1]ข้อมูลทั้งหมด!$B$2:$B$7721,D361,[1]ข้อมูลทั้งหมด!$BU$2:$BU$7721),SUMIF([1]ข้อมูลทั้งหมด!$B$2:$B$7721,D361,[1]ข้อมูลทั้งหมด!$BV$2:$BV$7721)))</f>
        <v>#VALUE!</v>
      </c>
      <c r="S361" s="14" t="e">
        <f>IF(SUMIF([1]ข้อมูลทั้งหมด!$B$2:$B$7721,D361,[1]ข้อมูลทั้งหมด!$BX$2:$BX$7721)=0,"-",SUMIF([1]ข้อมูลทั้งหมด!$B$2:$B$7721,D361,[1]ข้อมูลทั้งหมด!$BX$2:$BX$7721))</f>
        <v>#VALUE!</v>
      </c>
      <c r="T361" s="8" t="e">
        <f>IF(SUMIF([1]ข้อมูลทั้งหมด!$B$2:$B$7721,D361,[1]ข้อมูลทั้งหมด!$CV$2:$CV$7721)=0,"-",SUMIF([1]ข้อมูลทั้งหมด!$B$2:$B$7721,D361,[1]ข้อมูลทั้งหมด!$CV$2:$CV$7721))</f>
        <v>#VALUE!</v>
      </c>
      <c r="U361" s="13" t="e">
        <f>IF(SUMIF([1]ข้อมูลทั้งหมด!$B$2:$B$7721,D361,[1]ข้อมูลทั้งหมด!$CW$2:$CW$7721)=0,"-",SUMIF([1]ข้อมูลทั้งหมด!$B$2:$B$7721,D361,[1]ข้อมูลทั้งหมด!$CW$2:$CW$7721))</f>
        <v>#VALUE!</v>
      </c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389"/>
      <c r="AM361" s="20"/>
      <c r="AN361" s="21"/>
      <c r="AO361" s="393"/>
      <c r="AP361" s="22"/>
      <c r="AQ361" s="22"/>
      <c r="AR361" s="22"/>
      <c r="AS361" s="394"/>
    </row>
    <row r="362" spans="1:45" s="60" customFormat="1" ht="21" hidden="1" x14ac:dyDescent="0.35">
      <c r="A362" s="524">
        <v>353</v>
      </c>
      <c r="B362" s="9">
        <v>346</v>
      </c>
      <c r="C362" s="10" t="s">
        <v>655</v>
      </c>
      <c r="D362" s="395" t="s">
        <v>655</v>
      </c>
      <c r="E362" s="8" t="e">
        <f>COUNTIFS([1]ข้อมูลทั้งหมด!$B$2:$B$7721,D362,[1]ข้อมูลทั้งหมด!$P$2:$P$7721,1)</f>
        <v>#VALUE!</v>
      </c>
      <c r="F362" s="8" t="e">
        <f>COUNTIFS([1]ข้อมูลทั้งหมด!$B$2:$B$7721,D362,[1]ข้อมูลทั้งหมด!$S$2:$S$7721,1)</f>
        <v>#VALUE!</v>
      </c>
      <c r="G362" s="8" t="e">
        <f>COUNTIFS([1]ข้อมูลทั้งหมด!$B$2:$B$7721,D362,[1]ข้อมูลทั้งหมด!$V$2:$V$7721,1)</f>
        <v>#VALUE!</v>
      </c>
      <c r="H362" s="11" t="e">
        <f t="shared" si="6"/>
        <v>#VALUE!</v>
      </c>
      <c r="I362" s="8" t="e">
        <f>SUMIFS([1]ข้อมูลทั้งหมด!$O$2:$O$7721,[1]ข้อมูลทั้งหมด!$B$2:$B$7721,D362)</f>
        <v>#VALUE!</v>
      </c>
      <c r="J362" s="8" t="e">
        <f>SUMIF([1]ข้อมูลทั้งหมด!$B$2:$B$7721,D362,[1]ข้อมูลทั้งหมด!$AN$2:$AN$7721)+(((((SUMIF([1]ข้อมูลทั้งหมด!$B$2:$B$7721,D362,[1]ข้อมูลทั้งหมด!$AO$2:$AO$7721)+((SUMIF([1]ข้อมูลทั้งหมด!$B$2:$B$7721,D362,[1]ข้อมูลทั้งหมด!$AP$2:$AP$7721)-MOD(SUMIF([1]ข้อมูลทั้งหมด!$B$2:$B$7721,D362,[1]ข้อมูลทั้งหมด!$AP$2:$AP$7721),100))/100)-K362)/4))))</f>
        <v>#VALUE!</v>
      </c>
      <c r="K362" s="8" t="e">
        <f>MOD(SUMIF([1]ข้อมูลทั้งหมด!$B$2:$B$7721,D362,[1]ข้อมูลทั้งหมด!$AO$2:$AO$7721)+((SUMIF([1]ข้อมูลทั้งหมด!$B$2:$B$7721,D362,[1]ข้อมูลทั้งหมด!$AP$2:$AP$7721)-MOD(SUMIF([1]ข้อมูลทั้งหมด!$B$2:$B$7721,D362,[1]ข้อมูลทั้งหมด!$AP$2:$AP$7721),100))/100),4)</f>
        <v>#VALUE!</v>
      </c>
      <c r="L362" s="8" t="e">
        <f>MOD(SUMIF([1]ข้อมูลทั้งหมด!$B$2:$B$7721,D362,[1]ข้อมูลทั้งหมด!$AP$2:$AP$7721),100)</f>
        <v>#VALUE!</v>
      </c>
      <c r="M362" s="12" t="e">
        <f>IF(SUM(SUMIF([1]ข้อมูลทั้งหมด!$B$2:$B$7721,D362,[1]ข้อมูลทั้งหมด!$BU$2:$BU$7721))=0,"-",SUM(SUMIF([1]ข้อมูลทั้งหมด!$B$2:$B$7721,D362,[1]ข้อมูลทั้งหมด!$BU$2:$BU$7721)))</f>
        <v>#VALUE!</v>
      </c>
      <c r="N362" s="8" t="e">
        <f>IF(SUM(SUMIF([1]ข้อมูลทั้งหมด!$B$2:$B$7721,D362,[1]ข้อมูลทั้งหมด!$AA$2:$AA$7721),SUMIF([1]ข้อมูลทั้งหมด!$B$2:$B$7721,D362,[1]ข้อมูลทั้งหมด!$AC$2:$AC$7721))=0,"-",SUM(SUMIF([1]ข้อมูลทั้งหมด!$B$2:$B$7721,D362,[1]ข้อมูลทั้งหมด!$AA$2:$AA$7721),SUMIF([1]ข้อมูลทั้งหมด!$B$2:$B$7721,D362,[1]ข้อมูลทั้งหมด!$AC$2:$AC$7721)))</f>
        <v>#VALUE!</v>
      </c>
      <c r="O362" s="13" t="e">
        <f>IF(SUM(SUMIF([1]ข้อมูลทั้งหมด!$B$2:$B$7721,D362,[1]ข้อมูลทั้งหมด!$AB$2:$AB$7721),SUMIF([1]ข้อมูลทั้งหมด!$B$2:$B$7721,D362,[1]ข้อมูลทั้งหมด!$AD$2:$AD$7721))=0,"-",SUM(SUMIF([1]ข้อมูลทั้งหมด!$B$2:$B$7721,D362,[1]ข้อมูลทั้งหมด!$AB$2:$AB$7721),SUMIF([1]ข้อมูลทั้งหมด!$B$2:$B$7721,D362,[1]ข้อมูลทั้งหมด!$AD$2:$AD$7721)))</f>
        <v>#VALUE!</v>
      </c>
      <c r="P362" s="8" t="e">
        <f>IF(SUM(SUMIF([1]ข้อมูลทั้งหมด!$B$2:$B$7721,D362,[1]ข้อมูลทั้งหมด!$AE$2:$AE$7721),SUMIF([1]ข้อมูลทั้งหมด!$B$2:$B$7721,D362,[1]ข้อมูลทั้งหมด!$AG$2:$AG$7721))=0,"-",SUM(SUMIF([1]ข้อมูลทั้งหมด!$B$2:$B$7721,D362,[1]ข้อมูลทั้งหมด!$AE$2:$AE$7721),SUMIF([1]ข้อมูลทั้งหมด!$B$2:$B$7721,D362,[1]ข้อมูลทั้งหมด!$AG$2:$AG$7721)))</f>
        <v>#VALUE!</v>
      </c>
      <c r="Q362" s="13" t="e">
        <f>IF(SUM(SUMIF([1]ข้อมูลทั้งหมด!$B$2:$B$7721,D362,[1]ข้อมูลทั้งหมด!$AF$2:$AF$7721),SUMIF([1]ข้อมูลทั้งหมด!$B$2:$B$7721,D362,[1]ข้อมูลทั้งหมด!$AH$2:$AH$7721))=0,"-",SUM(SUMIF([1]ข้อมูลทั้งหมด!$B$2:$B$7721,D362,[1]ข้อมูลทั้งหมด!$AF$2:$AF$7721),SUMIF([1]ข้อมูลทั้งหมด!$B$2:$B$7721,D362,[1]ข้อมูลทั้งหมด!$AH$2:$AH$7721)))</f>
        <v>#VALUE!</v>
      </c>
      <c r="R362" s="12" t="e">
        <f>IF(SUM(SUMIF([1]ข้อมูลทั้งหมด!$B$2:$B$7721,D362,[1]ข้อมูลทั้งหมด!$BU$2:$BU$7721),SUMIF([1]ข้อมูลทั้งหมด!$B$2:$B$7721,D362,[1]ข้อมูลทั้งหมด!$BV$2:$BV$7721))=0,"-",SUM(SUMIF([1]ข้อมูลทั้งหมด!$B$2:$B$7721,D362,[1]ข้อมูลทั้งหมด!$BU$2:$BU$7721),SUMIF([1]ข้อมูลทั้งหมด!$B$2:$B$7721,D362,[1]ข้อมูลทั้งหมด!$BV$2:$BV$7721)))</f>
        <v>#VALUE!</v>
      </c>
      <c r="S362" s="14" t="e">
        <f>IF(SUMIF([1]ข้อมูลทั้งหมด!$B$2:$B$7721,D362,[1]ข้อมูลทั้งหมด!$BX$2:$BX$7721)=0,"-",SUMIF([1]ข้อมูลทั้งหมด!$B$2:$B$7721,D362,[1]ข้อมูลทั้งหมด!$BX$2:$BX$7721))</f>
        <v>#VALUE!</v>
      </c>
      <c r="T362" s="8" t="e">
        <f>IF(SUMIF([1]ข้อมูลทั้งหมด!$B$2:$B$7721,D362,[1]ข้อมูลทั้งหมด!$CV$2:$CV$7721)=0,"-",SUMIF([1]ข้อมูลทั้งหมด!$B$2:$B$7721,D362,[1]ข้อมูลทั้งหมด!$CV$2:$CV$7721))</f>
        <v>#VALUE!</v>
      </c>
      <c r="U362" s="13" t="e">
        <f>IF(SUMIF([1]ข้อมูลทั้งหมด!$B$2:$B$7721,D362,[1]ข้อมูลทั้งหมด!$CW$2:$CW$7721)=0,"-",SUMIF([1]ข้อมูลทั้งหมด!$B$2:$B$7721,D362,[1]ข้อมูลทั้งหมด!$CW$2:$CW$7721))</f>
        <v>#VALUE!</v>
      </c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389"/>
      <c r="AM362" s="20"/>
      <c r="AN362" s="21"/>
      <c r="AO362" s="393"/>
      <c r="AP362" s="22"/>
      <c r="AQ362" s="22"/>
      <c r="AR362" s="22"/>
      <c r="AS362" s="394"/>
    </row>
    <row r="363" spans="1:45" s="60" customFormat="1" ht="21" hidden="1" x14ac:dyDescent="0.35">
      <c r="A363" s="524">
        <v>354</v>
      </c>
      <c r="B363" s="9">
        <v>347</v>
      </c>
      <c r="C363" s="10" t="s">
        <v>656</v>
      </c>
      <c r="D363" s="395" t="s">
        <v>656</v>
      </c>
      <c r="E363" s="8" t="e">
        <f>COUNTIFS([1]ข้อมูลทั้งหมด!$B$2:$B$7721,D363,[1]ข้อมูลทั้งหมด!$P$2:$P$7721,1)</f>
        <v>#VALUE!</v>
      </c>
      <c r="F363" s="8" t="e">
        <f>COUNTIFS([1]ข้อมูลทั้งหมด!$B$2:$B$7721,D363,[1]ข้อมูลทั้งหมด!$S$2:$S$7721,1)</f>
        <v>#VALUE!</v>
      </c>
      <c r="G363" s="8" t="e">
        <f>COUNTIFS([1]ข้อมูลทั้งหมด!$B$2:$B$7721,D363,[1]ข้อมูลทั้งหมด!$V$2:$V$7721,1)</f>
        <v>#VALUE!</v>
      </c>
      <c r="H363" s="11" t="e">
        <f t="shared" si="6"/>
        <v>#VALUE!</v>
      </c>
      <c r="I363" s="8" t="e">
        <f>SUMIFS([1]ข้อมูลทั้งหมด!$O$2:$O$7721,[1]ข้อมูลทั้งหมด!$B$2:$B$7721,D363)</f>
        <v>#VALUE!</v>
      </c>
      <c r="J363" s="8" t="e">
        <f>SUMIF([1]ข้อมูลทั้งหมด!$B$2:$B$7721,D363,[1]ข้อมูลทั้งหมด!$AN$2:$AN$7721)+(((((SUMIF([1]ข้อมูลทั้งหมด!$B$2:$B$7721,D363,[1]ข้อมูลทั้งหมด!$AO$2:$AO$7721)+((SUMIF([1]ข้อมูลทั้งหมด!$B$2:$B$7721,D363,[1]ข้อมูลทั้งหมด!$AP$2:$AP$7721)-MOD(SUMIF([1]ข้อมูลทั้งหมด!$B$2:$B$7721,D363,[1]ข้อมูลทั้งหมด!$AP$2:$AP$7721),100))/100)-K363)/4))))</f>
        <v>#VALUE!</v>
      </c>
      <c r="K363" s="8" t="e">
        <f>MOD(SUMIF([1]ข้อมูลทั้งหมด!$B$2:$B$7721,D363,[1]ข้อมูลทั้งหมด!$AO$2:$AO$7721)+((SUMIF([1]ข้อมูลทั้งหมด!$B$2:$B$7721,D363,[1]ข้อมูลทั้งหมด!$AP$2:$AP$7721)-MOD(SUMIF([1]ข้อมูลทั้งหมด!$B$2:$B$7721,D363,[1]ข้อมูลทั้งหมด!$AP$2:$AP$7721),100))/100),4)</f>
        <v>#VALUE!</v>
      </c>
      <c r="L363" s="8" t="e">
        <f>MOD(SUMIF([1]ข้อมูลทั้งหมด!$B$2:$B$7721,D363,[1]ข้อมูลทั้งหมด!$AP$2:$AP$7721),100)</f>
        <v>#VALUE!</v>
      </c>
      <c r="M363" s="12" t="e">
        <f>IF(SUM(SUMIF([1]ข้อมูลทั้งหมด!$B$2:$B$7721,D363,[1]ข้อมูลทั้งหมด!$BU$2:$BU$7721))=0,"-",SUM(SUMIF([1]ข้อมูลทั้งหมด!$B$2:$B$7721,D363,[1]ข้อมูลทั้งหมด!$BU$2:$BU$7721)))</f>
        <v>#VALUE!</v>
      </c>
      <c r="N363" s="8" t="e">
        <f>IF(SUM(SUMIF([1]ข้อมูลทั้งหมด!$B$2:$B$7721,D363,[1]ข้อมูลทั้งหมด!$AA$2:$AA$7721),SUMIF([1]ข้อมูลทั้งหมด!$B$2:$B$7721,D363,[1]ข้อมูลทั้งหมด!$AC$2:$AC$7721))=0,"-",SUM(SUMIF([1]ข้อมูลทั้งหมด!$B$2:$B$7721,D363,[1]ข้อมูลทั้งหมด!$AA$2:$AA$7721),SUMIF([1]ข้อมูลทั้งหมด!$B$2:$B$7721,D363,[1]ข้อมูลทั้งหมด!$AC$2:$AC$7721)))</f>
        <v>#VALUE!</v>
      </c>
      <c r="O363" s="13" t="e">
        <f>IF(SUM(SUMIF([1]ข้อมูลทั้งหมด!$B$2:$B$7721,D363,[1]ข้อมูลทั้งหมด!$AB$2:$AB$7721),SUMIF([1]ข้อมูลทั้งหมด!$B$2:$B$7721,D363,[1]ข้อมูลทั้งหมด!$AD$2:$AD$7721))=0,"-",SUM(SUMIF([1]ข้อมูลทั้งหมด!$B$2:$B$7721,D363,[1]ข้อมูลทั้งหมด!$AB$2:$AB$7721),SUMIF([1]ข้อมูลทั้งหมด!$B$2:$B$7721,D363,[1]ข้อมูลทั้งหมด!$AD$2:$AD$7721)))</f>
        <v>#VALUE!</v>
      </c>
      <c r="P363" s="8" t="e">
        <f>IF(SUM(SUMIF([1]ข้อมูลทั้งหมด!$B$2:$B$7721,D363,[1]ข้อมูลทั้งหมด!$AE$2:$AE$7721),SUMIF([1]ข้อมูลทั้งหมด!$B$2:$B$7721,D363,[1]ข้อมูลทั้งหมด!$AG$2:$AG$7721))=0,"-",SUM(SUMIF([1]ข้อมูลทั้งหมด!$B$2:$B$7721,D363,[1]ข้อมูลทั้งหมด!$AE$2:$AE$7721),SUMIF([1]ข้อมูลทั้งหมด!$B$2:$B$7721,D363,[1]ข้อมูลทั้งหมด!$AG$2:$AG$7721)))</f>
        <v>#VALUE!</v>
      </c>
      <c r="Q363" s="13" t="e">
        <f>IF(SUM(SUMIF([1]ข้อมูลทั้งหมด!$B$2:$B$7721,D363,[1]ข้อมูลทั้งหมด!$AF$2:$AF$7721),SUMIF([1]ข้อมูลทั้งหมด!$B$2:$B$7721,D363,[1]ข้อมูลทั้งหมด!$AH$2:$AH$7721))=0,"-",SUM(SUMIF([1]ข้อมูลทั้งหมด!$B$2:$B$7721,D363,[1]ข้อมูลทั้งหมด!$AF$2:$AF$7721),SUMIF([1]ข้อมูลทั้งหมด!$B$2:$B$7721,D363,[1]ข้อมูลทั้งหมด!$AH$2:$AH$7721)))</f>
        <v>#VALUE!</v>
      </c>
      <c r="R363" s="12" t="e">
        <f>IF(SUM(SUMIF([1]ข้อมูลทั้งหมด!$B$2:$B$7721,D363,[1]ข้อมูลทั้งหมด!$BU$2:$BU$7721),SUMIF([1]ข้อมูลทั้งหมด!$B$2:$B$7721,D363,[1]ข้อมูลทั้งหมด!$BV$2:$BV$7721))=0,"-",SUM(SUMIF([1]ข้อมูลทั้งหมด!$B$2:$B$7721,D363,[1]ข้อมูลทั้งหมด!$BU$2:$BU$7721),SUMIF([1]ข้อมูลทั้งหมด!$B$2:$B$7721,D363,[1]ข้อมูลทั้งหมด!$BV$2:$BV$7721)))</f>
        <v>#VALUE!</v>
      </c>
      <c r="S363" s="14" t="e">
        <f>IF(SUMIF([1]ข้อมูลทั้งหมด!$B$2:$B$7721,D363,[1]ข้อมูลทั้งหมด!$BX$2:$BX$7721)=0,"-",SUMIF([1]ข้อมูลทั้งหมด!$B$2:$B$7721,D363,[1]ข้อมูลทั้งหมด!$BX$2:$BX$7721))</f>
        <v>#VALUE!</v>
      </c>
      <c r="T363" s="8" t="e">
        <f>IF(SUMIF([1]ข้อมูลทั้งหมด!$B$2:$B$7721,D363,[1]ข้อมูลทั้งหมด!$CV$2:$CV$7721)=0,"-",SUMIF([1]ข้อมูลทั้งหมด!$B$2:$B$7721,D363,[1]ข้อมูลทั้งหมด!$CV$2:$CV$7721))</f>
        <v>#VALUE!</v>
      </c>
      <c r="U363" s="13" t="e">
        <f>IF(SUMIF([1]ข้อมูลทั้งหมด!$B$2:$B$7721,D363,[1]ข้อมูลทั้งหมด!$CW$2:$CW$7721)=0,"-",SUMIF([1]ข้อมูลทั้งหมด!$B$2:$B$7721,D363,[1]ข้อมูลทั้งหมด!$CW$2:$CW$7721))</f>
        <v>#VALUE!</v>
      </c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389"/>
      <c r="AM363" s="20"/>
      <c r="AN363" s="21"/>
      <c r="AO363" s="393"/>
      <c r="AP363" s="22"/>
      <c r="AQ363" s="22"/>
      <c r="AR363" s="22"/>
      <c r="AS363" s="394"/>
    </row>
    <row r="364" spans="1:45" s="60" customFormat="1" ht="21" hidden="1" x14ac:dyDescent="0.35">
      <c r="A364" s="524">
        <v>355</v>
      </c>
      <c r="B364" s="9">
        <v>348</v>
      </c>
      <c r="C364" s="10" t="s">
        <v>657</v>
      </c>
      <c r="D364" s="395" t="s">
        <v>657</v>
      </c>
      <c r="E364" s="8" t="e">
        <f>COUNTIFS([1]ข้อมูลทั้งหมด!$B$2:$B$7721,D364,[1]ข้อมูลทั้งหมด!$P$2:$P$7721,1)</f>
        <v>#VALUE!</v>
      </c>
      <c r="F364" s="8" t="e">
        <f>COUNTIFS([1]ข้อมูลทั้งหมด!$B$2:$B$7721,D364,[1]ข้อมูลทั้งหมด!$S$2:$S$7721,1)</f>
        <v>#VALUE!</v>
      </c>
      <c r="G364" s="8" t="e">
        <f>COUNTIFS([1]ข้อมูลทั้งหมด!$B$2:$B$7721,D364,[1]ข้อมูลทั้งหมด!$V$2:$V$7721,1)</f>
        <v>#VALUE!</v>
      </c>
      <c r="H364" s="11" t="e">
        <f t="shared" si="6"/>
        <v>#VALUE!</v>
      </c>
      <c r="I364" s="8" t="e">
        <f>SUMIFS([1]ข้อมูลทั้งหมด!$O$2:$O$7721,[1]ข้อมูลทั้งหมด!$B$2:$B$7721,D364)</f>
        <v>#VALUE!</v>
      </c>
      <c r="J364" s="8" t="e">
        <f>SUMIF([1]ข้อมูลทั้งหมด!$B$2:$B$7721,D364,[1]ข้อมูลทั้งหมด!$AN$2:$AN$7721)+(((((SUMIF([1]ข้อมูลทั้งหมด!$B$2:$B$7721,D364,[1]ข้อมูลทั้งหมด!$AO$2:$AO$7721)+((SUMIF([1]ข้อมูลทั้งหมด!$B$2:$B$7721,D364,[1]ข้อมูลทั้งหมด!$AP$2:$AP$7721)-MOD(SUMIF([1]ข้อมูลทั้งหมด!$B$2:$B$7721,D364,[1]ข้อมูลทั้งหมด!$AP$2:$AP$7721),100))/100)-K364)/4))))</f>
        <v>#VALUE!</v>
      </c>
      <c r="K364" s="8" t="e">
        <f>MOD(SUMIF([1]ข้อมูลทั้งหมด!$B$2:$B$7721,D364,[1]ข้อมูลทั้งหมด!$AO$2:$AO$7721)+((SUMIF([1]ข้อมูลทั้งหมด!$B$2:$B$7721,D364,[1]ข้อมูลทั้งหมด!$AP$2:$AP$7721)-MOD(SUMIF([1]ข้อมูลทั้งหมด!$B$2:$B$7721,D364,[1]ข้อมูลทั้งหมด!$AP$2:$AP$7721),100))/100),4)</f>
        <v>#VALUE!</v>
      </c>
      <c r="L364" s="8" t="e">
        <f>MOD(SUMIF([1]ข้อมูลทั้งหมด!$B$2:$B$7721,D364,[1]ข้อมูลทั้งหมด!$AP$2:$AP$7721),100)</f>
        <v>#VALUE!</v>
      </c>
      <c r="M364" s="12" t="e">
        <f>IF(SUM(SUMIF([1]ข้อมูลทั้งหมด!$B$2:$B$7721,D364,[1]ข้อมูลทั้งหมด!$BU$2:$BU$7721))=0,"-",SUM(SUMIF([1]ข้อมูลทั้งหมด!$B$2:$B$7721,D364,[1]ข้อมูลทั้งหมด!$BU$2:$BU$7721)))</f>
        <v>#VALUE!</v>
      </c>
      <c r="N364" s="8" t="e">
        <f>IF(SUM(SUMIF([1]ข้อมูลทั้งหมด!$B$2:$B$7721,D364,[1]ข้อมูลทั้งหมด!$AA$2:$AA$7721),SUMIF([1]ข้อมูลทั้งหมด!$B$2:$B$7721,D364,[1]ข้อมูลทั้งหมด!$AC$2:$AC$7721))=0,"-",SUM(SUMIF([1]ข้อมูลทั้งหมด!$B$2:$B$7721,D364,[1]ข้อมูลทั้งหมด!$AA$2:$AA$7721),SUMIF([1]ข้อมูลทั้งหมด!$B$2:$B$7721,D364,[1]ข้อมูลทั้งหมด!$AC$2:$AC$7721)))</f>
        <v>#VALUE!</v>
      </c>
      <c r="O364" s="13" t="e">
        <f>IF(SUM(SUMIF([1]ข้อมูลทั้งหมด!$B$2:$B$7721,D364,[1]ข้อมูลทั้งหมด!$AB$2:$AB$7721),SUMIF([1]ข้อมูลทั้งหมด!$B$2:$B$7721,D364,[1]ข้อมูลทั้งหมด!$AD$2:$AD$7721))=0,"-",SUM(SUMIF([1]ข้อมูลทั้งหมด!$B$2:$B$7721,D364,[1]ข้อมูลทั้งหมด!$AB$2:$AB$7721),SUMIF([1]ข้อมูลทั้งหมด!$B$2:$B$7721,D364,[1]ข้อมูลทั้งหมด!$AD$2:$AD$7721)))</f>
        <v>#VALUE!</v>
      </c>
      <c r="P364" s="8" t="e">
        <f>IF(SUM(SUMIF([1]ข้อมูลทั้งหมด!$B$2:$B$7721,D364,[1]ข้อมูลทั้งหมด!$AE$2:$AE$7721),SUMIF([1]ข้อมูลทั้งหมด!$B$2:$B$7721,D364,[1]ข้อมูลทั้งหมด!$AG$2:$AG$7721))=0,"-",SUM(SUMIF([1]ข้อมูลทั้งหมด!$B$2:$B$7721,D364,[1]ข้อมูลทั้งหมด!$AE$2:$AE$7721),SUMIF([1]ข้อมูลทั้งหมด!$B$2:$B$7721,D364,[1]ข้อมูลทั้งหมด!$AG$2:$AG$7721)))</f>
        <v>#VALUE!</v>
      </c>
      <c r="Q364" s="13" t="e">
        <f>IF(SUM(SUMIF([1]ข้อมูลทั้งหมด!$B$2:$B$7721,D364,[1]ข้อมูลทั้งหมด!$AF$2:$AF$7721),SUMIF([1]ข้อมูลทั้งหมด!$B$2:$B$7721,D364,[1]ข้อมูลทั้งหมด!$AH$2:$AH$7721))=0,"-",SUM(SUMIF([1]ข้อมูลทั้งหมด!$B$2:$B$7721,D364,[1]ข้อมูลทั้งหมด!$AF$2:$AF$7721),SUMIF([1]ข้อมูลทั้งหมด!$B$2:$B$7721,D364,[1]ข้อมูลทั้งหมด!$AH$2:$AH$7721)))</f>
        <v>#VALUE!</v>
      </c>
      <c r="R364" s="12" t="e">
        <f>IF(SUM(SUMIF([1]ข้อมูลทั้งหมด!$B$2:$B$7721,D364,[1]ข้อมูลทั้งหมด!$BU$2:$BU$7721),SUMIF([1]ข้อมูลทั้งหมด!$B$2:$B$7721,D364,[1]ข้อมูลทั้งหมด!$BV$2:$BV$7721))=0,"-",SUM(SUMIF([1]ข้อมูลทั้งหมด!$B$2:$B$7721,D364,[1]ข้อมูลทั้งหมด!$BU$2:$BU$7721),SUMIF([1]ข้อมูลทั้งหมด!$B$2:$B$7721,D364,[1]ข้อมูลทั้งหมด!$BV$2:$BV$7721)))</f>
        <v>#VALUE!</v>
      </c>
      <c r="S364" s="14" t="e">
        <f>IF(SUMIF([1]ข้อมูลทั้งหมด!$B$2:$B$7721,D364,[1]ข้อมูลทั้งหมด!$BX$2:$BX$7721)=0,"-",SUMIF([1]ข้อมูลทั้งหมด!$B$2:$B$7721,D364,[1]ข้อมูลทั้งหมด!$BX$2:$BX$7721))</f>
        <v>#VALUE!</v>
      </c>
      <c r="T364" s="8" t="e">
        <f>IF(SUMIF([1]ข้อมูลทั้งหมด!$B$2:$B$7721,D364,[1]ข้อมูลทั้งหมด!$CV$2:$CV$7721)=0,"-",SUMIF([1]ข้อมูลทั้งหมด!$B$2:$B$7721,D364,[1]ข้อมูลทั้งหมด!$CV$2:$CV$7721))</f>
        <v>#VALUE!</v>
      </c>
      <c r="U364" s="13" t="e">
        <f>IF(SUMIF([1]ข้อมูลทั้งหมด!$B$2:$B$7721,D364,[1]ข้อมูลทั้งหมด!$CW$2:$CW$7721)=0,"-",SUMIF([1]ข้อมูลทั้งหมด!$B$2:$B$7721,D364,[1]ข้อมูลทั้งหมด!$CW$2:$CW$7721))</f>
        <v>#VALUE!</v>
      </c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389"/>
      <c r="AM364" s="20"/>
      <c r="AN364" s="21"/>
      <c r="AO364" s="393"/>
      <c r="AP364" s="22"/>
      <c r="AQ364" s="22"/>
      <c r="AR364" s="22"/>
      <c r="AS364" s="394"/>
    </row>
    <row r="365" spans="1:45" s="60" customFormat="1" ht="21" hidden="1" x14ac:dyDescent="0.35">
      <c r="A365" s="524">
        <v>356</v>
      </c>
      <c r="B365" s="9">
        <v>350</v>
      </c>
      <c r="C365" s="10" t="s">
        <v>659</v>
      </c>
      <c r="D365" s="395" t="s">
        <v>659</v>
      </c>
      <c r="E365" s="8" t="e">
        <f>COUNTIFS([1]ข้อมูลทั้งหมด!$B$2:$B$7721,D365,[1]ข้อมูลทั้งหมด!$P$2:$P$7721,1)</f>
        <v>#VALUE!</v>
      </c>
      <c r="F365" s="8" t="e">
        <f>COUNTIFS([1]ข้อมูลทั้งหมด!$B$2:$B$7721,D365,[1]ข้อมูลทั้งหมด!$S$2:$S$7721,1)</f>
        <v>#VALUE!</v>
      </c>
      <c r="G365" s="8" t="e">
        <f>COUNTIFS([1]ข้อมูลทั้งหมด!$B$2:$B$7721,D365,[1]ข้อมูลทั้งหมด!$V$2:$V$7721,1)</f>
        <v>#VALUE!</v>
      </c>
      <c r="H365" s="11" t="e">
        <f t="shared" si="6"/>
        <v>#VALUE!</v>
      </c>
      <c r="I365" s="8" t="e">
        <f>SUMIFS([1]ข้อมูลทั้งหมด!$O$2:$O$7721,[1]ข้อมูลทั้งหมด!$B$2:$B$7721,D365)</f>
        <v>#VALUE!</v>
      </c>
      <c r="J365" s="8" t="e">
        <f>SUMIF([1]ข้อมูลทั้งหมด!$B$2:$B$7721,D365,[1]ข้อมูลทั้งหมด!$AN$2:$AN$7721)+(((((SUMIF([1]ข้อมูลทั้งหมด!$B$2:$B$7721,D365,[1]ข้อมูลทั้งหมด!$AO$2:$AO$7721)+((SUMIF([1]ข้อมูลทั้งหมด!$B$2:$B$7721,D365,[1]ข้อมูลทั้งหมด!$AP$2:$AP$7721)-MOD(SUMIF([1]ข้อมูลทั้งหมด!$B$2:$B$7721,D365,[1]ข้อมูลทั้งหมด!$AP$2:$AP$7721),100))/100)-K365)/4))))</f>
        <v>#VALUE!</v>
      </c>
      <c r="K365" s="8" t="e">
        <f>MOD(SUMIF([1]ข้อมูลทั้งหมด!$B$2:$B$7721,D365,[1]ข้อมูลทั้งหมด!$AO$2:$AO$7721)+((SUMIF([1]ข้อมูลทั้งหมด!$B$2:$B$7721,D365,[1]ข้อมูลทั้งหมด!$AP$2:$AP$7721)-MOD(SUMIF([1]ข้อมูลทั้งหมด!$B$2:$B$7721,D365,[1]ข้อมูลทั้งหมด!$AP$2:$AP$7721),100))/100),4)</f>
        <v>#VALUE!</v>
      </c>
      <c r="L365" s="8" t="e">
        <f>MOD(SUMIF([1]ข้อมูลทั้งหมด!$B$2:$B$7721,D365,[1]ข้อมูลทั้งหมด!$AP$2:$AP$7721),100)</f>
        <v>#VALUE!</v>
      </c>
      <c r="M365" s="12" t="e">
        <f>IF(SUM(SUMIF([1]ข้อมูลทั้งหมด!$B$2:$B$7721,D365,[1]ข้อมูลทั้งหมด!$BU$2:$BU$7721))=0,"-",SUM(SUMIF([1]ข้อมูลทั้งหมด!$B$2:$B$7721,D365,[1]ข้อมูลทั้งหมด!$BU$2:$BU$7721)))</f>
        <v>#VALUE!</v>
      </c>
      <c r="N365" s="8" t="e">
        <f>IF(SUM(SUMIF([1]ข้อมูลทั้งหมด!$B$2:$B$7721,D365,[1]ข้อมูลทั้งหมด!$AA$2:$AA$7721),SUMIF([1]ข้อมูลทั้งหมด!$B$2:$B$7721,D365,[1]ข้อมูลทั้งหมด!$AC$2:$AC$7721))=0,"-",SUM(SUMIF([1]ข้อมูลทั้งหมด!$B$2:$B$7721,D365,[1]ข้อมูลทั้งหมด!$AA$2:$AA$7721),SUMIF([1]ข้อมูลทั้งหมด!$B$2:$B$7721,D365,[1]ข้อมูลทั้งหมด!$AC$2:$AC$7721)))</f>
        <v>#VALUE!</v>
      </c>
      <c r="O365" s="13" t="e">
        <f>IF(SUM(SUMIF([1]ข้อมูลทั้งหมด!$B$2:$B$7721,D365,[1]ข้อมูลทั้งหมด!$AB$2:$AB$7721),SUMIF([1]ข้อมูลทั้งหมด!$B$2:$B$7721,D365,[1]ข้อมูลทั้งหมด!$AD$2:$AD$7721))=0,"-",SUM(SUMIF([1]ข้อมูลทั้งหมด!$B$2:$B$7721,D365,[1]ข้อมูลทั้งหมด!$AB$2:$AB$7721),SUMIF([1]ข้อมูลทั้งหมด!$B$2:$B$7721,D365,[1]ข้อมูลทั้งหมด!$AD$2:$AD$7721)))</f>
        <v>#VALUE!</v>
      </c>
      <c r="P365" s="8" t="e">
        <f>IF(SUM(SUMIF([1]ข้อมูลทั้งหมด!$B$2:$B$7721,D365,[1]ข้อมูลทั้งหมด!$AE$2:$AE$7721),SUMIF([1]ข้อมูลทั้งหมด!$B$2:$B$7721,D365,[1]ข้อมูลทั้งหมด!$AG$2:$AG$7721))=0,"-",SUM(SUMIF([1]ข้อมูลทั้งหมด!$B$2:$B$7721,D365,[1]ข้อมูลทั้งหมด!$AE$2:$AE$7721),SUMIF([1]ข้อมูลทั้งหมด!$B$2:$B$7721,D365,[1]ข้อมูลทั้งหมด!$AG$2:$AG$7721)))</f>
        <v>#VALUE!</v>
      </c>
      <c r="Q365" s="13" t="e">
        <f>IF(SUM(SUMIF([1]ข้อมูลทั้งหมด!$B$2:$B$7721,D365,[1]ข้อมูลทั้งหมด!$AF$2:$AF$7721),SUMIF([1]ข้อมูลทั้งหมด!$B$2:$B$7721,D365,[1]ข้อมูลทั้งหมด!$AH$2:$AH$7721))=0,"-",SUM(SUMIF([1]ข้อมูลทั้งหมด!$B$2:$B$7721,D365,[1]ข้อมูลทั้งหมด!$AF$2:$AF$7721),SUMIF([1]ข้อมูลทั้งหมด!$B$2:$B$7721,D365,[1]ข้อมูลทั้งหมด!$AH$2:$AH$7721)))</f>
        <v>#VALUE!</v>
      </c>
      <c r="R365" s="12" t="e">
        <f>IF(SUM(SUMIF([1]ข้อมูลทั้งหมด!$B$2:$B$7721,D365,[1]ข้อมูลทั้งหมด!$BU$2:$BU$7721),SUMIF([1]ข้อมูลทั้งหมด!$B$2:$B$7721,D365,[1]ข้อมูลทั้งหมด!$BV$2:$BV$7721))=0,"-",SUM(SUMIF([1]ข้อมูลทั้งหมด!$B$2:$B$7721,D365,[1]ข้อมูลทั้งหมด!$BU$2:$BU$7721),SUMIF([1]ข้อมูลทั้งหมด!$B$2:$B$7721,D365,[1]ข้อมูลทั้งหมด!$BV$2:$BV$7721)))</f>
        <v>#VALUE!</v>
      </c>
      <c r="S365" s="14" t="e">
        <f>IF(SUMIF([1]ข้อมูลทั้งหมด!$B$2:$B$7721,D365,[1]ข้อมูลทั้งหมด!$BX$2:$BX$7721)=0,"-",SUMIF([1]ข้อมูลทั้งหมด!$B$2:$B$7721,D365,[1]ข้อมูลทั้งหมด!$BX$2:$BX$7721))</f>
        <v>#VALUE!</v>
      </c>
      <c r="T365" s="8" t="e">
        <f>IF(SUMIF([1]ข้อมูลทั้งหมด!$B$2:$B$7721,D365,[1]ข้อมูลทั้งหมด!$CV$2:$CV$7721)=0,"-",SUMIF([1]ข้อมูลทั้งหมด!$B$2:$B$7721,D365,[1]ข้อมูลทั้งหมด!$CV$2:$CV$7721))</f>
        <v>#VALUE!</v>
      </c>
      <c r="U365" s="13" t="e">
        <f>IF(SUMIF([1]ข้อมูลทั้งหมด!$B$2:$B$7721,D365,[1]ข้อมูลทั้งหมด!$CW$2:$CW$7721)=0,"-",SUMIF([1]ข้อมูลทั้งหมด!$B$2:$B$7721,D365,[1]ข้อมูลทั้งหมด!$CW$2:$CW$7721))</f>
        <v>#VALUE!</v>
      </c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389"/>
      <c r="AM365" s="20"/>
      <c r="AN365" s="21"/>
      <c r="AO365" s="393"/>
      <c r="AP365" s="22"/>
      <c r="AQ365" s="22"/>
      <c r="AR365" s="22"/>
      <c r="AS365" s="394"/>
    </row>
    <row r="366" spans="1:45" s="60" customFormat="1" ht="21" hidden="1" x14ac:dyDescent="0.35">
      <c r="A366" s="524">
        <v>357</v>
      </c>
      <c r="B366" s="9">
        <v>352</v>
      </c>
      <c r="C366" s="10" t="s">
        <v>661</v>
      </c>
      <c r="D366" s="395" t="s">
        <v>662</v>
      </c>
      <c r="E366" s="8" t="e">
        <f>COUNTIFS([1]ข้อมูลทั้งหมด!$B$2:$B$7721,D366,[1]ข้อมูลทั้งหมด!$P$2:$P$7721,1)</f>
        <v>#VALUE!</v>
      </c>
      <c r="F366" s="8" t="e">
        <f>COUNTIFS([1]ข้อมูลทั้งหมด!$B$2:$B$7721,D366,[1]ข้อมูลทั้งหมด!$S$2:$S$7721,1)</f>
        <v>#VALUE!</v>
      </c>
      <c r="G366" s="8" t="e">
        <f>COUNTIFS([1]ข้อมูลทั้งหมด!$B$2:$B$7721,D366,[1]ข้อมูลทั้งหมด!$V$2:$V$7721,1)</f>
        <v>#VALUE!</v>
      </c>
      <c r="H366" s="11" t="e">
        <f t="shared" si="6"/>
        <v>#VALUE!</v>
      </c>
      <c r="I366" s="8" t="e">
        <f>SUMIFS([1]ข้อมูลทั้งหมด!$O$2:$O$7721,[1]ข้อมูลทั้งหมด!$B$2:$B$7721,D366)</f>
        <v>#VALUE!</v>
      </c>
      <c r="J366" s="8" t="e">
        <f>SUMIF([1]ข้อมูลทั้งหมด!$B$2:$B$7721,D366,[1]ข้อมูลทั้งหมด!$AN$2:$AN$7721)+(((((SUMIF([1]ข้อมูลทั้งหมด!$B$2:$B$7721,D366,[1]ข้อมูลทั้งหมด!$AO$2:$AO$7721)+((SUMIF([1]ข้อมูลทั้งหมด!$B$2:$B$7721,D366,[1]ข้อมูลทั้งหมด!$AP$2:$AP$7721)-MOD(SUMIF([1]ข้อมูลทั้งหมด!$B$2:$B$7721,D366,[1]ข้อมูลทั้งหมด!$AP$2:$AP$7721),100))/100)-K366)/4))))</f>
        <v>#VALUE!</v>
      </c>
      <c r="K366" s="8" t="e">
        <f>MOD(SUMIF([1]ข้อมูลทั้งหมด!$B$2:$B$7721,D366,[1]ข้อมูลทั้งหมด!$AO$2:$AO$7721)+((SUMIF([1]ข้อมูลทั้งหมด!$B$2:$B$7721,D366,[1]ข้อมูลทั้งหมด!$AP$2:$AP$7721)-MOD(SUMIF([1]ข้อมูลทั้งหมด!$B$2:$B$7721,D366,[1]ข้อมูลทั้งหมด!$AP$2:$AP$7721),100))/100),4)</f>
        <v>#VALUE!</v>
      </c>
      <c r="L366" s="8" t="e">
        <f>MOD(SUMIF([1]ข้อมูลทั้งหมด!$B$2:$B$7721,D366,[1]ข้อมูลทั้งหมด!$AP$2:$AP$7721),100)</f>
        <v>#VALUE!</v>
      </c>
      <c r="M366" s="12" t="e">
        <f>IF(SUM(SUMIF([1]ข้อมูลทั้งหมด!$B$2:$B$7721,D366,[1]ข้อมูลทั้งหมด!$BU$2:$BU$7721))=0,"-",SUM(SUMIF([1]ข้อมูลทั้งหมด!$B$2:$B$7721,D366,[1]ข้อมูลทั้งหมด!$BU$2:$BU$7721)))</f>
        <v>#VALUE!</v>
      </c>
      <c r="N366" s="8" t="e">
        <f>IF(SUM(SUMIF([1]ข้อมูลทั้งหมด!$B$2:$B$7721,D366,[1]ข้อมูลทั้งหมด!$AA$2:$AA$7721),SUMIF([1]ข้อมูลทั้งหมด!$B$2:$B$7721,D366,[1]ข้อมูลทั้งหมด!$AC$2:$AC$7721))=0,"-",SUM(SUMIF([1]ข้อมูลทั้งหมด!$B$2:$B$7721,D366,[1]ข้อมูลทั้งหมด!$AA$2:$AA$7721),SUMIF([1]ข้อมูลทั้งหมด!$B$2:$B$7721,D366,[1]ข้อมูลทั้งหมด!$AC$2:$AC$7721)))</f>
        <v>#VALUE!</v>
      </c>
      <c r="O366" s="13" t="e">
        <f>IF(SUM(SUMIF([1]ข้อมูลทั้งหมด!$B$2:$B$7721,D366,[1]ข้อมูลทั้งหมด!$AB$2:$AB$7721),SUMIF([1]ข้อมูลทั้งหมด!$B$2:$B$7721,D366,[1]ข้อมูลทั้งหมด!$AD$2:$AD$7721))=0,"-",SUM(SUMIF([1]ข้อมูลทั้งหมด!$B$2:$B$7721,D366,[1]ข้อมูลทั้งหมด!$AB$2:$AB$7721),SUMIF([1]ข้อมูลทั้งหมด!$B$2:$B$7721,D366,[1]ข้อมูลทั้งหมด!$AD$2:$AD$7721)))</f>
        <v>#VALUE!</v>
      </c>
      <c r="P366" s="8" t="e">
        <f>IF(SUM(SUMIF([1]ข้อมูลทั้งหมด!$B$2:$B$7721,D366,[1]ข้อมูลทั้งหมด!$AE$2:$AE$7721),SUMIF([1]ข้อมูลทั้งหมด!$B$2:$B$7721,D366,[1]ข้อมูลทั้งหมด!$AG$2:$AG$7721))=0,"-",SUM(SUMIF([1]ข้อมูลทั้งหมด!$B$2:$B$7721,D366,[1]ข้อมูลทั้งหมด!$AE$2:$AE$7721),SUMIF([1]ข้อมูลทั้งหมด!$B$2:$B$7721,D366,[1]ข้อมูลทั้งหมด!$AG$2:$AG$7721)))</f>
        <v>#VALUE!</v>
      </c>
      <c r="Q366" s="13" t="e">
        <f>IF(SUM(SUMIF([1]ข้อมูลทั้งหมด!$B$2:$B$7721,D366,[1]ข้อมูลทั้งหมด!$AF$2:$AF$7721),SUMIF([1]ข้อมูลทั้งหมด!$B$2:$B$7721,D366,[1]ข้อมูลทั้งหมด!$AH$2:$AH$7721))=0,"-",SUM(SUMIF([1]ข้อมูลทั้งหมด!$B$2:$B$7721,D366,[1]ข้อมูลทั้งหมด!$AF$2:$AF$7721),SUMIF([1]ข้อมูลทั้งหมด!$B$2:$B$7721,D366,[1]ข้อมูลทั้งหมด!$AH$2:$AH$7721)))</f>
        <v>#VALUE!</v>
      </c>
      <c r="R366" s="12" t="e">
        <f>IF(SUM(SUMIF([1]ข้อมูลทั้งหมด!$B$2:$B$7721,D366,[1]ข้อมูลทั้งหมด!$BU$2:$BU$7721),SUMIF([1]ข้อมูลทั้งหมด!$B$2:$B$7721,D366,[1]ข้อมูลทั้งหมด!$BV$2:$BV$7721))=0,"-",SUM(SUMIF([1]ข้อมูลทั้งหมด!$B$2:$B$7721,D366,[1]ข้อมูลทั้งหมด!$BU$2:$BU$7721),SUMIF([1]ข้อมูลทั้งหมด!$B$2:$B$7721,D366,[1]ข้อมูลทั้งหมด!$BV$2:$BV$7721)))</f>
        <v>#VALUE!</v>
      </c>
      <c r="S366" s="14" t="e">
        <f>IF(SUMIF([1]ข้อมูลทั้งหมด!$B$2:$B$7721,D366,[1]ข้อมูลทั้งหมด!$BX$2:$BX$7721)=0,"-",SUMIF([1]ข้อมูลทั้งหมด!$B$2:$B$7721,D366,[1]ข้อมูลทั้งหมด!$BX$2:$BX$7721))</f>
        <v>#VALUE!</v>
      </c>
      <c r="T366" s="8" t="e">
        <f>IF(SUMIF([1]ข้อมูลทั้งหมด!$B$2:$B$7721,D366,[1]ข้อมูลทั้งหมด!$CV$2:$CV$7721)=0,"-",SUMIF([1]ข้อมูลทั้งหมด!$B$2:$B$7721,D366,[1]ข้อมูลทั้งหมด!$CV$2:$CV$7721))</f>
        <v>#VALUE!</v>
      </c>
      <c r="U366" s="13" t="e">
        <f>IF(SUMIF([1]ข้อมูลทั้งหมด!$B$2:$B$7721,D366,[1]ข้อมูลทั้งหมด!$CW$2:$CW$7721)=0,"-",SUMIF([1]ข้อมูลทั้งหมด!$B$2:$B$7721,D366,[1]ข้อมูลทั้งหมด!$CW$2:$CW$7721))</f>
        <v>#VALUE!</v>
      </c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389"/>
      <c r="AM366" s="20"/>
      <c r="AN366" s="21"/>
      <c r="AO366" s="393"/>
      <c r="AP366" s="22"/>
      <c r="AQ366" s="22"/>
      <c r="AR366" s="22"/>
      <c r="AS366" s="394"/>
    </row>
    <row r="367" spans="1:45" s="60" customFormat="1" ht="21" hidden="1" x14ac:dyDescent="0.35">
      <c r="A367" s="524">
        <v>358</v>
      </c>
      <c r="B367" s="9">
        <v>353</v>
      </c>
      <c r="C367" s="10" t="s">
        <v>663</v>
      </c>
      <c r="D367" s="395" t="s">
        <v>664</v>
      </c>
      <c r="E367" s="8" t="e">
        <f>COUNTIFS([1]ข้อมูลทั้งหมด!$B$2:$B$7721,D367,[1]ข้อมูลทั้งหมด!$P$2:$P$7721,1)</f>
        <v>#VALUE!</v>
      </c>
      <c r="F367" s="8" t="e">
        <f>COUNTIFS([1]ข้อมูลทั้งหมด!$B$2:$B$7721,D367,[1]ข้อมูลทั้งหมด!$S$2:$S$7721,1)</f>
        <v>#VALUE!</v>
      </c>
      <c r="G367" s="8" t="e">
        <f>COUNTIFS([1]ข้อมูลทั้งหมด!$B$2:$B$7721,D367,[1]ข้อมูลทั้งหมด!$V$2:$V$7721,1)</f>
        <v>#VALUE!</v>
      </c>
      <c r="H367" s="11" t="e">
        <f t="shared" si="6"/>
        <v>#VALUE!</v>
      </c>
      <c r="I367" s="8" t="e">
        <f>SUMIFS([1]ข้อมูลทั้งหมด!$O$2:$O$7721,[1]ข้อมูลทั้งหมด!$B$2:$B$7721,D367)</f>
        <v>#VALUE!</v>
      </c>
      <c r="J367" s="8" t="e">
        <f>SUMIF([1]ข้อมูลทั้งหมด!$B$2:$B$7721,D367,[1]ข้อมูลทั้งหมด!$AN$2:$AN$7721)+(((((SUMIF([1]ข้อมูลทั้งหมด!$B$2:$B$7721,D367,[1]ข้อมูลทั้งหมด!$AO$2:$AO$7721)+((SUMIF([1]ข้อมูลทั้งหมด!$B$2:$B$7721,D367,[1]ข้อมูลทั้งหมด!$AP$2:$AP$7721)-MOD(SUMIF([1]ข้อมูลทั้งหมด!$B$2:$B$7721,D367,[1]ข้อมูลทั้งหมด!$AP$2:$AP$7721),100))/100)-K367)/4))))</f>
        <v>#VALUE!</v>
      </c>
      <c r="K367" s="8" t="e">
        <f>MOD(SUMIF([1]ข้อมูลทั้งหมด!$B$2:$B$7721,D367,[1]ข้อมูลทั้งหมด!$AO$2:$AO$7721)+((SUMIF([1]ข้อมูลทั้งหมด!$B$2:$B$7721,D367,[1]ข้อมูลทั้งหมด!$AP$2:$AP$7721)-MOD(SUMIF([1]ข้อมูลทั้งหมด!$B$2:$B$7721,D367,[1]ข้อมูลทั้งหมด!$AP$2:$AP$7721),100))/100),4)</f>
        <v>#VALUE!</v>
      </c>
      <c r="L367" s="8" t="e">
        <f>MOD(SUMIF([1]ข้อมูลทั้งหมด!$B$2:$B$7721,D367,[1]ข้อมูลทั้งหมด!$AP$2:$AP$7721),100)</f>
        <v>#VALUE!</v>
      </c>
      <c r="M367" s="12" t="e">
        <f>IF(SUM(SUMIF([1]ข้อมูลทั้งหมด!$B$2:$B$7721,D367,[1]ข้อมูลทั้งหมด!$BU$2:$BU$7721))=0,"-",SUM(SUMIF([1]ข้อมูลทั้งหมด!$B$2:$B$7721,D367,[1]ข้อมูลทั้งหมด!$BU$2:$BU$7721)))</f>
        <v>#VALUE!</v>
      </c>
      <c r="N367" s="8" t="e">
        <f>IF(SUM(SUMIF([1]ข้อมูลทั้งหมด!$B$2:$B$7721,D367,[1]ข้อมูลทั้งหมด!$AA$2:$AA$7721),SUMIF([1]ข้อมูลทั้งหมด!$B$2:$B$7721,D367,[1]ข้อมูลทั้งหมด!$AC$2:$AC$7721))=0,"-",SUM(SUMIF([1]ข้อมูลทั้งหมด!$B$2:$B$7721,D367,[1]ข้อมูลทั้งหมด!$AA$2:$AA$7721),SUMIF([1]ข้อมูลทั้งหมด!$B$2:$B$7721,D367,[1]ข้อมูลทั้งหมด!$AC$2:$AC$7721)))</f>
        <v>#VALUE!</v>
      </c>
      <c r="O367" s="13" t="e">
        <f>IF(SUM(SUMIF([1]ข้อมูลทั้งหมด!$B$2:$B$7721,D367,[1]ข้อมูลทั้งหมด!$AB$2:$AB$7721),SUMIF([1]ข้อมูลทั้งหมด!$B$2:$B$7721,D367,[1]ข้อมูลทั้งหมด!$AD$2:$AD$7721))=0,"-",SUM(SUMIF([1]ข้อมูลทั้งหมด!$B$2:$B$7721,D367,[1]ข้อมูลทั้งหมด!$AB$2:$AB$7721),SUMIF([1]ข้อมูลทั้งหมด!$B$2:$B$7721,D367,[1]ข้อมูลทั้งหมด!$AD$2:$AD$7721)))</f>
        <v>#VALUE!</v>
      </c>
      <c r="P367" s="8" t="e">
        <f>IF(SUM(SUMIF([1]ข้อมูลทั้งหมด!$B$2:$B$7721,D367,[1]ข้อมูลทั้งหมด!$AE$2:$AE$7721),SUMIF([1]ข้อมูลทั้งหมด!$B$2:$B$7721,D367,[1]ข้อมูลทั้งหมด!$AG$2:$AG$7721))=0,"-",SUM(SUMIF([1]ข้อมูลทั้งหมด!$B$2:$B$7721,D367,[1]ข้อมูลทั้งหมด!$AE$2:$AE$7721),SUMIF([1]ข้อมูลทั้งหมด!$B$2:$B$7721,D367,[1]ข้อมูลทั้งหมด!$AG$2:$AG$7721)))</f>
        <v>#VALUE!</v>
      </c>
      <c r="Q367" s="13" t="e">
        <f>IF(SUM(SUMIF([1]ข้อมูลทั้งหมด!$B$2:$B$7721,D367,[1]ข้อมูลทั้งหมด!$AF$2:$AF$7721),SUMIF([1]ข้อมูลทั้งหมด!$B$2:$B$7721,D367,[1]ข้อมูลทั้งหมด!$AH$2:$AH$7721))=0,"-",SUM(SUMIF([1]ข้อมูลทั้งหมด!$B$2:$B$7721,D367,[1]ข้อมูลทั้งหมด!$AF$2:$AF$7721),SUMIF([1]ข้อมูลทั้งหมด!$B$2:$B$7721,D367,[1]ข้อมูลทั้งหมด!$AH$2:$AH$7721)))</f>
        <v>#VALUE!</v>
      </c>
      <c r="R367" s="12" t="e">
        <f>IF(SUM(SUMIF([1]ข้อมูลทั้งหมด!$B$2:$B$7721,D367,[1]ข้อมูลทั้งหมด!$BU$2:$BU$7721),SUMIF([1]ข้อมูลทั้งหมด!$B$2:$B$7721,D367,[1]ข้อมูลทั้งหมด!$BV$2:$BV$7721))=0,"-",SUM(SUMIF([1]ข้อมูลทั้งหมด!$B$2:$B$7721,D367,[1]ข้อมูลทั้งหมด!$BU$2:$BU$7721),SUMIF([1]ข้อมูลทั้งหมด!$B$2:$B$7721,D367,[1]ข้อมูลทั้งหมด!$BV$2:$BV$7721)))</f>
        <v>#VALUE!</v>
      </c>
      <c r="S367" s="14" t="e">
        <f>IF(SUMIF([1]ข้อมูลทั้งหมด!$B$2:$B$7721,D367,[1]ข้อมูลทั้งหมด!$BX$2:$BX$7721)=0,"-",SUMIF([1]ข้อมูลทั้งหมด!$B$2:$B$7721,D367,[1]ข้อมูลทั้งหมด!$BX$2:$BX$7721))</f>
        <v>#VALUE!</v>
      </c>
      <c r="T367" s="8" t="e">
        <f>IF(SUMIF([1]ข้อมูลทั้งหมด!$B$2:$B$7721,D367,[1]ข้อมูลทั้งหมด!$CV$2:$CV$7721)=0,"-",SUMIF([1]ข้อมูลทั้งหมด!$B$2:$B$7721,D367,[1]ข้อมูลทั้งหมด!$CV$2:$CV$7721))</f>
        <v>#VALUE!</v>
      </c>
      <c r="U367" s="13" t="e">
        <f>IF(SUMIF([1]ข้อมูลทั้งหมด!$B$2:$B$7721,D367,[1]ข้อมูลทั้งหมด!$CW$2:$CW$7721)=0,"-",SUMIF([1]ข้อมูลทั้งหมด!$B$2:$B$7721,D367,[1]ข้อมูลทั้งหมด!$CW$2:$CW$7721))</f>
        <v>#VALUE!</v>
      </c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389"/>
      <c r="AM367" s="20"/>
      <c r="AN367" s="21"/>
      <c r="AO367" s="393"/>
      <c r="AP367" s="22"/>
      <c r="AQ367" s="22"/>
      <c r="AR367" s="22"/>
      <c r="AS367" s="394"/>
    </row>
    <row r="368" spans="1:45" s="60" customFormat="1" ht="21" hidden="1" x14ac:dyDescent="0.35">
      <c r="A368" s="524">
        <v>359</v>
      </c>
      <c r="B368" s="9">
        <v>354</v>
      </c>
      <c r="C368" s="10" t="s">
        <v>665</v>
      </c>
      <c r="D368" s="395" t="s">
        <v>666</v>
      </c>
      <c r="E368" s="8" t="e">
        <f>COUNTIFS([1]ข้อมูลทั้งหมด!$B$2:$B$7721,D368,[1]ข้อมูลทั้งหมด!$P$2:$P$7721,1)</f>
        <v>#VALUE!</v>
      </c>
      <c r="F368" s="8" t="e">
        <f>COUNTIFS([1]ข้อมูลทั้งหมด!$B$2:$B$7721,D368,[1]ข้อมูลทั้งหมด!$S$2:$S$7721,1)</f>
        <v>#VALUE!</v>
      </c>
      <c r="G368" s="8" t="e">
        <f>COUNTIFS([1]ข้อมูลทั้งหมด!$B$2:$B$7721,D368,[1]ข้อมูลทั้งหมด!$V$2:$V$7721,1)</f>
        <v>#VALUE!</v>
      </c>
      <c r="H368" s="11" t="e">
        <f t="shared" si="6"/>
        <v>#VALUE!</v>
      </c>
      <c r="I368" s="8" t="e">
        <f>SUMIFS([1]ข้อมูลทั้งหมด!$O$2:$O$7721,[1]ข้อมูลทั้งหมด!$B$2:$B$7721,D368)</f>
        <v>#VALUE!</v>
      </c>
      <c r="J368" s="8" t="e">
        <f>SUMIF([1]ข้อมูลทั้งหมด!$B$2:$B$7721,D368,[1]ข้อมูลทั้งหมด!$AN$2:$AN$7721)+(((((SUMIF([1]ข้อมูลทั้งหมด!$B$2:$B$7721,D368,[1]ข้อมูลทั้งหมด!$AO$2:$AO$7721)+((SUMIF([1]ข้อมูลทั้งหมด!$B$2:$B$7721,D368,[1]ข้อมูลทั้งหมด!$AP$2:$AP$7721)-MOD(SUMIF([1]ข้อมูลทั้งหมด!$B$2:$B$7721,D368,[1]ข้อมูลทั้งหมด!$AP$2:$AP$7721),100))/100)-K368)/4))))</f>
        <v>#VALUE!</v>
      </c>
      <c r="K368" s="8" t="e">
        <f>MOD(SUMIF([1]ข้อมูลทั้งหมด!$B$2:$B$7721,D368,[1]ข้อมูลทั้งหมด!$AO$2:$AO$7721)+((SUMIF([1]ข้อมูลทั้งหมด!$B$2:$B$7721,D368,[1]ข้อมูลทั้งหมด!$AP$2:$AP$7721)-MOD(SUMIF([1]ข้อมูลทั้งหมด!$B$2:$B$7721,D368,[1]ข้อมูลทั้งหมด!$AP$2:$AP$7721),100))/100),4)</f>
        <v>#VALUE!</v>
      </c>
      <c r="L368" s="8" t="e">
        <f>MOD(SUMIF([1]ข้อมูลทั้งหมด!$B$2:$B$7721,D368,[1]ข้อมูลทั้งหมด!$AP$2:$AP$7721),100)</f>
        <v>#VALUE!</v>
      </c>
      <c r="M368" s="12" t="e">
        <f>IF(SUM(SUMIF([1]ข้อมูลทั้งหมด!$B$2:$B$7721,D368,[1]ข้อมูลทั้งหมด!$BU$2:$BU$7721))=0,"-",SUM(SUMIF([1]ข้อมูลทั้งหมด!$B$2:$B$7721,D368,[1]ข้อมูลทั้งหมด!$BU$2:$BU$7721)))</f>
        <v>#VALUE!</v>
      </c>
      <c r="N368" s="8" t="e">
        <f>IF(SUM(SUMIF([1]ข้อมูลทั้งหมด!$B$2:$B$7721,D368,[1]ข้อมูลทั้งหมด!$AA$2:$AA$7721),SUMIF([1]ข้อมูลทั้งหมด!$B$2:$B$7721,D368,[1]ข้อมูลทั้งหมด!$AC$2:$AC$7721))=0,"-",SUM(SUMIF([1]ข้อมูลทั้งหมด!$B$2:$B$7721,D368,[1]ข้อมูลทั้งหมด!$AA$2:$AA$7721),SUMIF([1]ข้อมูลทั้งหมด!$B$2:$B$7721,D368,[1]ข้อมูลทั้งหมด!$AC$2:$AC$7721)))</f>
        <v>#VALUE!</v>
      </c>
      <c r="O368" s="13" t="e">
        <f>IF(SUM(SUMIF([1]ข้อมูลทั้งหมด!$B$2:$B$7721,D368,[1]ข้อมูลทั้งหมด!$AB$2:$AB$7721),SUMIF([1]ข้อมูลทั้งหมด!$B$2:$B$7721,D368,[1]ข้อมูลทั้งหมด!$AD$2:$AD$7721))=0,"-",SUM(SUMIF([1]ข้อมูลทั้งหมด!$B$2:$B$7721,D368,[1]ข้อมูลทั้งหมด!$AB$2:$AB$7721),SUMIF([1]ข้อมูลทั้งหมด!$B$2:$B$7721,D368,[1]ข้อมูลทั้งหมด!$AD$2:$AD$7721)))</f>
        <v>#VALUE!</v>
      </c>
      <c r="P368" s="8" t="e">
        <f>IF(SUM(SUMIF([1]ข้อมูลทั้งหมด!$B$2:$B$7721,D368,[1]ข้อมูลทั้งหมด!$AE$2:$AE$7721),SUMIF([1]ข้อมูลทั้งหมด!$B$2:$B$7721,D368,[1]ข้อมูลทั้งหมด!$AG$2:$AG$7721))=0,"-",SUM(SUMIF([1]ข้อมูลทั้งหมด!$B$2:$B$7721,D368,[1]ข้อมูลทั้งหมด!$AE$2:$AE$7721),SUMIF([1]ข้อมูลทั้งหมด!$B$2:$B$7721,D368,[1]ข้อมูลทั้งหมด!$AG$2:$AG$7721)))</f>
        <v>#VALUE!</v>
      </c>
      <c r="Q368" s="13" t="e">
        <f>IF(SUM(SUMIF([1]ข้อมูลทั้งหมด!$B$2:$B$7721,D368,[1]ข้อมูลทั้งหมด!$AF$2:$AF$7721),SUMIF([1]ข้อมูลทั้งหมด!$B$2:$B$7721,D368,[1]ข้อมูลทั้งหมด!$AH$2:$AH$7721))=0,"-",SUM(SUMIF([1]ข้อมูลทั้งหมด!$B$2:$B$7721,D368,[1]ข้อมูลทั้งหมด!$AF$2:$AF$7721),SUMIF([1]ข้อมูลทั้งหมด!$B$2:$B$7721,D368,[1]ข้อมูลทั้งหมด!$AH$2:$AH$7721)))</f>
        <v>#VALUE!</v>
      </c>
      <c r="R368" s="12" t="e">
        <f>IF(SUM(SUMIF([1]ข้อมูลทั้งหมด!$B$2:$B$7721,D368,[1]ข้อมูลทั้งหมด!$BU$2:$BU$7721),SUMIF([1]ข้อมูลทั้งหมด!$B$2:$B$7721,D368,[1]ข้อมูลทั้งหมด!$BV$2:$BV$7721))=0,"-",SUM(SUMIF([1]ข้อมูลทั้งหมด!$B$2:$B$7721,D368,[1]ข้อมูลทั้งหมด!$BU$2:$BU$7721),SUMIF([1]ข้อมูลทั้งหมด!$B$2:$B$7721,D368,[1]ข้อมูลทั้งหมด!$BV$2:$BV$7721)))</f>
        <v>#VALUE!</v>
      </c>
      <c r="S368" s="14" t="e">
        <f>IF(SUMIF([1]ข้อมูลทั้งหมด!$B$2:$B$7721,D368,[1]ข้อมูลทั้งหมด!$BX$2:$BX$7721)=0,"-",SUMIF([1]ข้อมูลทั้งหมด!$B$2:$B$7721,D368,[1]ข้อมูลทั้งหมด!$BX$2:$BX$7721))</f>
        <v>#VALUE!</v>
      </c>
      <c r="T368" s="8" t="e">
        <f>IF(SUMIF([1]ข้อมูลทั้งหมด!$B$2:$B$7721,D368,[1]ข้อมูลทั้งหมด!$CV$2:$CV$7721)=0,"-",SUMIF([1]ข้อมูลทั้งหมด!$B$2:$B$7721,D368,[1]ข้อมูลทั้งหมด!$CV$2:$CV$7721))</f>
        <v>#VALUE!</v>
      </c>
      <c r="U368" s="13" t="e">
        <f>IF(SUMIF([1]ข้อมูลทั้งหมด!$B$2:$B$7721,D368,[1]ข้อมูลทั้งหมด!$CW$2:$CW$7721)=0,"-",SUMIF([1]ข้อมูลทั้งหมด!$B$2:$B$7721,D368,[1]ข้อมูลทั้งหมด!$CW$2:$CW$7721))</f>
        <v>#VALUE!</v>
      </c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389"/>
      <c r="AM368" s="20"/>
      <c r="AN368" s="21"/>
      <c r="AO368" s="393"/>
      <c r="AP368" s="22"/>
      <c r="AQ368" s="22"/>
      <c r="AR368" s="22"/>
      <c r="AS368" s="394"/>
    </row>
    <row r="369" spans="1:45" s="60" customFormat="1" ht="21" hidden="1" x14ac:dyDescent="0.35">
      <c r="A369" s="524">
        <v>360</v>
      </c>
      <c r="B369" s="9">
        <v>355</v>
      </c>
      <c r="C369" s="10" t="s">
        <v>667</v>
      </c>
      <c r="D369" s="395" t="s">
        <v>668</v>
      </c>
      <c r="E369" s="8" t="e">
        <f>COUNTIFS([1]ข้อมูลทั้งหมด!$B$2:$B$7721,D369,[1]ข้อมูลทั้งหมด!$P$2:$P$7721,1)</f>
        <v>#VALUE!</v>
      </c>
      <c r="F369" s="8" t="e">
        <f>COUNTIFS([1]ข้อมูลทั้งหมด!$B$2:$B$7721,D369,[1]ข้อมูลทั้งหมด!$S$2:$S$7721,1)</f>
        <v>#VALUE!</v>
      </c>
      <c r="G369" s="8" t="e">
        <f>COUNTIFS([1]ข้อมูลทั้งหมด!$B$2:$B$7721,D369,[1]ข้อมูลทั้งหมด!$V$2:$V$7721,1)</f>
        <v>#VALUE!</v>
      </c>
      <c r="H369" s="11" t="e">
        <f t="shared" si="6"/>
        <v>#VALUE!</v>
      </c>
      <c r="I369" s="8" t="e">
        <f>SUMIFS([1]ข้อมูลทั้งหมด!$O$2:$O$7721,[1]ข้อมูลทั้งหมด!$B$2:$B$7721,D369)</f>
        <v>#VALUE!</v>
      </c>
      <c r="J369" s="8" t="e">
        <f>SUMIF([1]ข้อมูลทั้งหมด!$B$2:$B$7721,D369,[1]ข้อมูลทั้งหมด!$AN$2:$AN$7721)+(((((SUMIF([1]ข้อมูลทั้งหมด!$B$2:$B$7721,D369,[1]ข้อมูลทั้งหมด!$AO$2:$AO$7721)+((SUMIF([1]ข้อมูลทั้งหมด!$B$2:$B$7721,D369,[1]ข้อมูลทั้งหมด!$AP$2:$AP$7721)-MOD(SUMIF([1]ข้อมูลทั้งหมด!$B$2:$B$7721,D369,[1]ข้อมูลทั้งหมด!$AP$2:$AP$7721),100))/100)-K369)/4))))</f>
        <v>#VALUE!</v>
      </c>
      <c r="K369" s="8" t="e">
        <f>MOD(SUMIF([1]ข้อมูลทั้งหมด!$B$2:$B$7721,D369,[1]ข้อมูลทั้งหมด!$AO$2:$AO$7721)+((SUMIF([1]ข้อมูลทั้งหมด!$B$2:$B$7721,D369,[1]ข้อมูลทั้งหมด!$AP$2:$AP$7721)-MOD(SUMIF([1]ข้อมูลทั้งหมด!$B$2:$B$7721,D369,[1]ข้อมูลทั้งหมด!$AP$2:$AP$7721),100))/100),4)</f>
        <v>#VALUE!</v>
      </c>
      <c r="L369" s="8" t="e">
        <f>MOD(SUMIF([1]ข้อมูลทั้งหมด!$B$2:$B$7721,D369,[1]ข้อมูลทั้งหมด!$AP$2:$AP$7721),100)</f>
        <v>#VALUE!</v>
      </c>
      <c r="M369" s="12" t="e">
        <f>IF(SUM(SUMIF([1]ข้อมูลทั้งหมด!$B$2:$B$7721,D369,[1]ข้อมูลทั้งหมด!$BU$2:$BU$7721))=0,"-",SUM(SUMIF([1]ข้อมูลทั้งหมด!$B$2:$B$7721,D369,[1]ข้อมูลทั้งหมด!$BU$2:$BU$7721)))</f>
        <v>#VALUE!</v>
      </c>
      <c r="N369" s="8" t="e">
        <f>IF(SUM(SUMIF([1]ข้อมูลทั้งหมด!$B$2:$B$7721,D369,[1]ข้อมูลทั้งหมด!$AA$2:$AA$7721),SUMIF([1]ข้อมูลทั้งหมด!$B$2:$B$7721,D369,[1]ข้อมูลทั้งหมด!$AC$2:$AC$7721))=0,"-",SUM(SUMIF([1]ข้อมูลทั้งหมด!$B$2:$B$7721,D369,[1]ข้อมูลทั้งหมด!$AA$2:$AA$7721),SUMIF([1]ข้อมูลทั้งหมด!$B$2:$B$7721,D369,[1]ข้อมูลทั้งหมด!$AC$2:$AC$7721)))</f>
        <v>#VALUE!</v>
      </c>
      <c r="O369" s="13" t="e">
        <f>IF(SUM(SUMIF([1]ข้อมูลทั้งหมด!$B$2:$B$7721,D369,[1]ข้อมูลทั้งหมด!$AB$2:$AB$7721),SUMIF([1]ข้อมูลทั้งหมด!$B$2:$B$7721,D369,[1]ข้อมูลทั้งหมด!$AD$2:$AD$7721))=0,"-",SUM(SUMIF([1]ข้อมูลทั้งหมด!$B$2:$B$7721,D369,[1]ข้อมูลทั้งหมด!$AB$2:$AB$7721),SUMIF([1]ข้อมูลทั้งหมด!$B$2:$B$7721,D369,[1]ข้อมูลทั้งหมด!$AD$2:$AD$7721)))</f>
        <v>#VALUE!</v>
      </c>
      <c r="P369" s="8" t="e">
        <f>IF(SUM(SUMIF([1]ข้อมูลทั้งหมด!$B$2:$B$7721,D369,[1]ข้อมูลทั้งหมด!$AE$2:$AE$7721),SUMIF([1]ข้อมูลทั้งหมด!$B$2:$B$7721,D369,[1]ข้อมูลทั้งหมด!$AG$2:$AG$7721))=0,"-",SUM(SUMIF([1]ข้อมูลทั้งหมด!$B$2:$B$7721,D369,[1]ข้อมูลทั้งหมด!$AE$2:$AE$7721),SUMIF([1]ข้อมูลทั้งหมด!$B$2:$B$7721,D369,[1]ข้อมูลทั้งหมด!$AG$2:$AG$7721)))</f>
        <v>#VALUE!</v>
      </c>
      <c r="Q369" s="13" t="e">
        <f>IF(SUM(SUMIF([1]ข้อมูลทั้งหมด!$B$2:$B$7721,D369,[1]ข้อมูลทั้งหมด!$AF$2:$AF$7721),SUMIF([1]ข้อมูลทั้งหมด!$B$2:$B$7721,D369,[1]ข้อมูลทั้งหมด!$AH$2:$AH$7721))=0,"-",SUM(SUMIF([1]ข้อมูลทั้งหมด!$B$2:$B$7721,D369,[1]ข้อมูลทั้งหมด!$AF$2:$AF$7721),SUMIF([1]ข้อมูลทั้งหมด!$B$2:$B$7721,D369,[1]ข้อมูลทั้งหมด!$AH$2:$AH$7721)))</f>
        <v>#VALUE!</v>
      </c>
      <c r="R369" s="12" t="e">
        <f>IF(SUM(SUMIF([1]ข้อมูลทั้งหมด!$B$2:$B$7721,D369,[1]ข้อมูลทั้งหมด!$BU$2:$BU$7721),SUMIF([1]ข้อมูลทั้งหมด!$B$2:$B$7721,D369,[1]ข้อมูลทั้งหมด!$BV$2:$BV$7721))=0,"-",SUM(SUMIF([1]ข้อมูลทั้งหมด!$B$2:$B$7721,D369,[1]ข้อมูลทั้งหมด!$BU$2:$BU$7721),SUMIF([1]ข้อมูลทั้งหมด!$B$2:$B$7721,D369,[1]ข้อมูลทั้งหมด!$BV$2:$BV$7721)))</f>
        <v>#VALUE!</v>
      </c>
      <c r="S369" s="14" t="e">
        <f>IF(SUMIF([1]ข้อมูลทั้งหมด!$B$2:$B$7721,D369,[1]ข้อมูลทั้งหมด!$BX$2:$BX$7721)=0,"-",SUMIF([1]ข้อมูลทั้งหมด!$B$2:$B$7721,D369,[1]ข้อมูลทั้งหมด!$BX$2:$BX$7721))</f>
        <v>#VALUE!</v>
      </c>
      <c r="T369" s="8" t="e">
        <f>IF(SUMIF([1]ข้อมูลทั้งหมด!$B$2:$B$7721,D369,[1]ข้อมูลทั้งหมด!$CV$2:$CV$7721)=0,"-",SUMIF([1]ข้อมูลทั้งหมด!$B$2:$B$7721,D369,[1]ข้อมูลทั้งหมด!$CV$2:$CV$7721))</f>
        <v>#VALUE!</v>
      </c>
      <c r="U369" s="13" t="e">
        <f>IF(SUMIF([1]ข้อมูลทั้งหมด!$B$2:$B$7721,D369,[1]ข้อมูลทั้งหมด!$CW$2:$CW$7721)=0,"-",SUMIF([1]ข้อมูลทั้งหมด!$B$2:$B$7721,D369,[1]ข้อมูลทั้งหมด!$CW$2:$CW$7721))</f>
        <v>#VALUE!</v>
      </c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389"/>
      <c r="AM369" s="20"/>
      <c r="AN369" s="21"/>
      <c r="AO369" s="393"/>
      <c r="AP369" s="22"/>
      <c r="AQ369" s="22"/>
      <c r="AR369" s="22"/>
      <c r="AS369" s="394"/>
    </row>
    <row r="370" spans="1:45" s="60" customFormat="1" ht="21" hidden="1" x14ac:dyDescent="0.35">
      <c r="A370" s="524">
        <v>361</v>
      </c>
      <c r="B370" s="9">
        <v>356</v>
      </c>
      <c r="C370" s="10" t="s">
        <v>669</v>
      </c>
      <c r="D370" s="395" t="s">
        <v>670</v>
      </c>
      <c r="E370" s="8" t="e">
        <f>COUNTIFS([1]ข้อมูลทั้งหมด!$B$2:$B$7721,D370,[1]ข้อมูลทั้งหมด!$P$2:$P$7721,1)</f>
        <v>#VALUE!</v>
      </c>
      <c r="F370" s="8" t="e">
        <f>COUNTIFS([1]ข้อมูลทั้งหมด!$B$2:$B$7721,D370,[1]ข้อมูลทั้งหมด!$S$2:$S$7721,1)</f>
        <v>#VALUE!</v>
      </c>
      <c r="G370" s="8" t="e">
        <f>COUNTIFS([1]ข้อมูลทั้งหมด!$B$2:$B$7721,D370,[1]ข้อมูลทั้งหมด!$V$2:$V$7721,1)</f>
        <v>#VALUE!</v>
      </c>
      <c r="H370" s="11" t="e">
        <f t="shared" si="6"/>
        <v>#VALUE!</v>
      </c>
      <c r="I370" s="8" t="e">
        <f>SUMIFS([1]ข้อมูลทั้งหมด!$O$2:$O$7721,[1]ข้อมูลทั้งหมด!$B$2:$B$7721,D370)</f>
        <v>#VALUE!</v>
      </c>
      <c r="J370" s="8" t="e">
        <f>SUMIF([1]ข้อมูลทั้งหมด!$B$2:$B$7721,D370,[1]ข้อมูลทั้งหมด!$AN$2:$AN$7721)+(((((SUMIF([1]ข้อมูลทั้งหมด!$B$2:$B$7721,D370,[1]ข้อมูลทั้งหมด!$AO$2:$AO$7721)+((SUMIF([1]ข้อมูลทั้งหมด!$B$2:$B$7721,D370,[1]ข้อมูลทั้งหมด!$AP$2:$AP$7721)-MOD(SUMIF([1]ข้อมูลทั้งหมด!$B$2:$B$7721,D370,[1]ข้อมูลทั้งหมด!$AP$2:$AP$7721),100))/100)-K370)/4))))</f>
        <v>#VALUE!</v>
      </c>
      <c r="K370" s="8" t="e">
        <f>MOD(SUMIF([1]ข้อมูลทั้งหมด!$B$2:$B$7721,D370,[1]ข้อมูลทั้งหมด!$AO$2:$AO$7721)+((SUMIF([1]ข้อมูลทั้งหมด!$B$2:$B$7721,D370,[1]ข้อมูลทั้งหมด!$AP$2:$AP$7721)-MOD(SUMIF([1]ข้อมูลทั้งหมด!$B$2:$B$7721,D370,[1]ข้อมูลทั้งหมด!$AP$2:$AP$7721),100))/100),4)</f>
        <v>#VALUE!</v>
      </c>
      <c r="L370" s="8" t="e">
        <f>MOD(SUMIF([1]ข้อมูลทั้งหมด!$B$2:$B$7721,D370,[1]ข้อมูลทั้งหมด!$AP$2:$AP$7721),100)</f>
        <v>#VALUE!</v>
      </c>
      <c r="M370" s="12" t="e">
        <f>IF(SUM(SUMIF([1]ข้อมูลทั้งหมด!$B$2:$B$7721,D370,[1]ข้อมูลทั้งหมด!$BU$2:$BU$7721))=0,"-",SUM(SUMIF([1]ข้อมูลทั้งหมด!$B$2:$B$7721,D370,[1]ข้อมูลทั้งหมด!$BU$2:$BU$7721)))</f>
        <v>#VALUE!</v>
      </c>
      <c r="N370" s="8" t="e">
        <f>IF(SUM(SUMIF([1]ข้อมูลทั้งหมด!$B$2:$B$7721,D370,[1]ข้อมูลทั้งหมด!$AA$2:$AA$7721),SUMIF([1]ข้อมูลทั้งหมด!$B$2:$B$7721,D370,[1]ข้อมูลทั้งหมด!$AC$2:$AC$7721))=0,"-",SUM(SUMIF([1]ข้อมูลทั้งหมด!$B$2:$B$7721,D370,[1]ข้อมูลทั้งหมด!$AA$2:$AA$7721),SUMIF([1]ข้อมูลทั้งหมด!$B$2:$B$7721,D370,[1]ข้อมูลทั้งหมด!$AC$2:$AC$7721)))</f>
        <v>#VALUE!</v>
      </c>
      <c r="O370" s="13" t="e">
        <f>IF(SUM(SUMIF([1]ข้อมูลทั้งหมด!$B$2:$B$7721,D370,[1]ข้อมูลทั้งหมด!$AB$2:$AB$7721),SUMIF([1]ข้อมูลทั้งหมด!$B$2:$B$7721,D370,[1]ข้อมูลทั้งหมด!$AD$2:$AD$7721))=0,"-",SUM(SUMIF([1]ข้อมูลทั้งหมด!$B$2:$B$7721,D370,[1]ข้อมูลทั้งหมด!$AB$2:$AB$7721),SUMIF([1]ข้อมูลทั้งหมด!$B$2:$B$7721,D370,[1]ข้อมูลทั้งหมด!$AD$2:$AD$7721)))</f>
        <v>#VALUE!</v>
      </c>
      <c r="P370" s="8" t="e">
        <f>IF(SUM(SUMIF([1]ข้อมูลทั้งหมด!$B$2:$B$7721,D370,[1]ข้อมูลทั้งหมด!$AE$2:$AE$7721),SUMIF([1]ข้อมูลทั้งหมด!$B$2:$B$7721,D370,[1]ข้อมูลทั้งหมด!$AG$2:$AG$7721))=0,"-",SUM(SUMIF([1]ข้อมูลทั้งหมด!$B$2:$B$7721,D370,[1]ข้อมูลทั้งหมด!$AE$2:$AE$7721),SUMIF([1]ข้อมูลทั้งหมด!$B$2:$B$7721,D370,[1]ข้อมูลทั้งหมด!$AG$2:$AG$7721)))</f>
        <v>#VALUE!</v>
      </c>
      <c r="Q370" s="13" t="e">
        <f>IF(SUM(SUMIF([1]ข้อมูลทั้งหมด!$B$2:$B$7721,D370,[1]ข้อมูลทั้งหมด!$AF$2:$AF$7721),SUMIF([1]ข้อมูลทั้งหมด!$B$2:$B$7721,D370,[1]ข้อมูลทั้งหมด!$AH$2:$AH$7721))=0,"-",SUM(SUMIF([1]ข้อมูลทั้งหมด!$B$2:$B$7721,D370,[1]ข้อมูลทั้งหมด!$AF$2:$AF$7721),SUMIF([1]ข้อมูลทั้งหมด!$B$2:$B$7721,D370,[1]ข้อมูลทั้งหมด!$AH$2:$AH$7721)))</f>
        <v>#VALUE!</v>
      </c>
      <c r="R370" s="12" t="e">
        <f>IF(SUM(SUMIF([1]ข้อมูลทั้งหมด!$B$2:$B$7721,D370,[1]ข้อมูลทั้งหมด!$BU$2:$BU$7721),SUMIF([1]ข้อมูลทั้งหมด!$B$2:$B$7721,D370,[1]ข้อมูลทั้งหมด!$BV$2:$BV$7721))=0,"-",SUM(SUMIF([1]ข้อมูลทั้งหมด!$B$2:$B$7721,D370,[1]ข้อมูลทั้งหมด!$BU$2:$BU$7721),SUMIF([1]ข้อมูลทั้งหมด!$B$2:$B$7721,D370,[1]ข้อมูลทั้งหมด!$BV$2:$BV$7721)))</f>
        <v>#VALUE!</v>
      </c>
      <c r="S370" s="14" t="e">
        <f>IF(SUMIF([1]ข้อมูลทั้งหมด!$B$2:$B$7721,D370,[1]ข้อมูลทั้งหมด!$BX$2:$BX$7721)=0,"-",SUMIF([1]ข้อมูลทั้งหมด!$B$2:$B$7721,D370,[1]ข้อมูลทั้งหมด!$BX$2:$BX$7721))</f>
        <v>#VALUE!</v>
      </c>
      <c r="T370" s="8" t="e">
        <f>IF(SUMIF([1]ข้อมูลทั้งหมด!$B$2:$B$7721,D370,[1]ข้อมูลทั้งหมด!$CV$2:$CV$7721)=0,"-",SUMIF([1]ข้อมูลทั้งหมด!$B$2:$B$7721,D370,[1]ข้อมูลทั้งหมด!$CV$2:$CV$7721))</f>
        <v>#VALUE!</v>
      </c>
      <c r="U370" s="13" t="e">
        <f>IF(SUMIF([1]ข้อมูลทั้งหมด!$B$2:$B$7721,D370,[1]ข้อมูลทั้งหมด!$CW$2:$CW$7721)=0,"-",SUMIF([1]ข้อมูลทั้งหมด!$B$2:$B$7721,D370,[1]ข้อมูลทั้งหมด!$CW$2:$CW$7721))</f>
        <v>#VALUE!</v>
      </c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389"/>
      <c r="AM370" s="20"/>
      <c r="AN370" s="21"/>
      <c r="AO370" s="393"/>
      <c r="AP370" s="22"/>
      <c r="AQ370" s="22"/>
      <c r="AR370" s="22"/>
      <c r="AS370" s="394"/>
    </row>
    <row r="371" spans="1:45" s="60" customFormat="1" ht="21" hidden="1" x14ac:dyDescent="0.35">
      <c r="A371" s="524">
        <v>362</v>
      </c>
      <c r="B371" s="9">
        <v>357</v>
      </c>
      <c r="C371" s="10" t="s">
        <v>671</v>
      </c>
      <c r="D371" s="395" t="s">
        <v>672</v>
      </c>
      <c r="E371" s="8" t="e">
        <f>COUNTIFS([1]ข้อมูลทั้งหมด!$B$2:$B$7721,D371,[1]ข้อมูลทั้งหมด!$P$2:$P$7721,1)</f>
        <v>#VALUE!</v>
      </c>
      <c r="F371" s="8" t="e">
        <f>COUNTIFS([1]ข้อมูลทั้งหมด!$B$2:$B$7721,D371,[1]ข้อมูลทั้งหมด!$S$2:$S$7721,1)</f>
        <v>#VALUE!</v>
      </c>
      <c r="G371" s="8" t="e">
        <f>COUNTIFS([1]ข้อมูลทั้งหมด!$B$2:$B$7721,D371,[1]ข้อมูลทั้งหมด!$V$2:$V$7721,1)</f>
        <v>#VALUE!</v>
      </c>
      <c r="H371" s="11" t="e">
        <f t="shared" si="6"/>
        <v>#VALUE!</v>
      </c>
      <c r="I371" s="8" t="e">
        <f>SUMIFS([1]ข้อมูลทั้งหมด!$O$2:$O$7721,[1]ข้อมูลทั้งหมด!$B$2:$B$7721,D371)</f>
        <v>#VALUE!</v>
      </c>
      <c r="J371" s="8" t="e">
        <f>SUMIF([1]ข้อมูลทั้งหมด!$B$2:$B$7721,D371,[1]ข้อมูลทั้งหมด!$AN$2:$AN$7721)+(((((SUMIF([1]ข้อมูลทั้งหมด!$B$2:$B$7721,D371,[1]ข้อมูลทั้งหมด!$AO$2:$AO$7721)+((SUMIF([1]ข้อมูลทั้งหมด!$B$2:$B$7721,D371,[1]ข้อมูลทั้งหมด!$AP$2:$AP$7721)-MOD(SUMIF([1]ข้อมูลทั้งหมด!$B$2:$B$7721,D371,[1]ข้อมูลทั้งหมด!$AP$2:$AP$7721),100))/100)-K371)/4))))</f>
        <v>#VALUE!</v>
      </c>
      <c r="K371" s="8" t="e">
        <f>MOD(SUMIF([1]ข้อมูลทั้งหมด!$B$2:$B$7721,D371,[1]ข้อมูลทั้งหมด!$AO$2:$AO$7721)+((SUMIF([1]ข้อมูลทั้งหมด!$B$2:$B$7721,D371,[1]ข้อมูลทั้งหมด!$AP$2:$AP$7721)-MOD(SUMIF([1]ข้อมูลทั้งหมด!$B$2:$B$7721,D371,[1]ข้อมูลทั้งหมด!$AP$2:$AP$7721),100))/100),4)</f>
        <v>#VALUE!</v>
      </c>
      <c r="L371" s="8" t="e">
        <f>MOD(SUMIF([1]ข้อมูลทั้งหมด!$B$2:$B$7721,D371,[1]ข้อมูลทั้งหมด!$AP$2:$AP$7721),100)</f>
        <v>#VALUE!</v>
      </c>
      <c r="M371" s="12" t="e">
        <f>IF(SUM(SUMIF([1]ข้อมูลทั้งหมด!$B$2:$B$7721,D371,[1]ข้อมูลทั้งหมด!$BU$2:$BU$7721))=0,"-",SUM(SUMIF([1]ข้อมูลทั้งหมด!$B$2:$B$7721,D371,[1]ข้อมูลทั้งหมด!$BU$2:$BU$7721)))</f>
        <v>#VALUE!</v>
      </c>
      <c r="N371" s="8" t="e">
        <f>IF(SUM(SUMIF([1]ข้อมูลทั้งหมด!$B$2:$B$7721,D371,[1]ข้อมูลทั้งหมด!$AA$2:$AA$7721),SUMIF([1]ข้อมูลทั้งหมด!$B$2:$B$7721,D371,[1]ข้อมูลทั้งหมด!$AC$2:$AC$7721))=0,"-",SUM(SUMIF([1]ข้อมูลทั้งหมด!$B$2:$B$7721,D371,[1]ข้อมูลทั้งหมด!$AA$2:$AA$7721),SUMIF([1]ข้อมูลทั้งหมด!$B$2:$B$7721,D371,[1]ข้อมูลทั้งหมด!$AC$2:$AC$7721)))</f>
        <v>#VALUE!</v>
      </c>
      <c r="O371" s="13" t="e">
        <f>IF(SUM(SUMIF([1]ข้อมูลทั้งหมด!$B$2:$B$7721,D371,[1]ข้อมูลทั้งหมด!$AB$2:$AB$7721),SUMIF([1]ข้อมูลทั้งหมด!$B$2:$B$7721,D371,[1]ข้อมูลทั้งหมด!$AD$2:$AD$7721))=0,"-",SUM(SUMIF([1]ข้อมูลทั้งหมด!$B$2:$B$7721,D371,[1]ข้อมูลทั้งหมด!$AB$2:$AB$7721),SUMIF([1]ข้อมูลทั้งหมด!$B$2:$B$7721,D371,[1]ข้อมูลทั้งหมด!$AD$2:$AD$7721)))</f>
        <v>#VALUE!</v>
      </c>
      <c r="P371" s="8" t="e">
        <f>IF(SUM(SUMIF([1]ข้อมูลทั้งหมด!$B$2:$B$7721,D371,[1]ข้อมูลทั้งหมด!$AE$2:$AE$7721),SUMIF([1]ข้อมูลทั้งหมด!$B$2:$B$7721,D371,[1]ข้อมูลทั้งหมด!$AG$2:$AG$7721))=0,"-",SUM(SUMIF([1]ข้อมูลทั้งหมด!$B$2:$B$7721,D371,[1]ข้อมูลทั้งหมด!$AE$2:$AE$7721),SUMIF([1]ข้อมูลทั้งหมด!$B$2:$B$7721,D371,[1]ข้อมูลทั้งหมด!$AG$2:$AG$7721)))</f>
        <v>#VALUE!</v>
      </c>
      <c r="Q371" s="13" t="e">
        <f>IF(SUM(SUMIF([1]ข้อมูลทั้งหมด!$B$2:$B$7721,D371,[1]ข้อมูลทั้งหมด!$AF$2:$AF$7721),SUMIF([1]ข้อมูลทั้งหมด!$B$2:$B$7721,D371,[1]ข้อมูลทั้งหมด!$AH$2:$AH$7721))=0,"-",SUM(SUMIF([1]ข้อมูลทั้งหมด!$B$2:$B$7721,D371,[1]ข้อมูลทั้งหมด!$AF$2:$AF$7721),SUMIF([1]ข้อมูลทั้งหมด!$B$2:$B$7721,D371,[1]ข้อมูลทั้งหมด!$AH$2:$AH$7721)))</f>
        <v>#VALUE!</v>
      </c>
      <c r="R371" s="12" t="e">
        <f>IF(SUM(SUMIF([1]ข้อมูลทั้งหมด!$B$2:$B$7721,D371,[1]ข้อมูลทั้งหมด!$BU$2:$BU$7721),SUMIF([1]ข้อมูลทั้งหมด!$B$2:$B$7721,D371,[1]ข้อมูลทั้งหมด!$BV$2:$BV$7721))=0,"-",SUM(SUMIF([1]ข้อมูลทั้งหมด!$B$2:$B$7721,D371,[1]ข้อมูลทั้งหมด!$BU$2:$BU$7721),SUMIF([1]ข้อมูลทั้งหมด!$B$2:$B$7721,D371,[1]ข้อมูลทั้งหมด!$BV$2:$BV$7721)))</f>
        <v>#VALUE!</v>
      </c>
      <c r="S371" s="14" t="e">
        <f>IF(SUMIF([1]ข้อมูลทั้งหมด!$B$2:$B$7721,D371,[1]ข้อมูลทั้งหมด!$BX$2:$BX$7721)=0,"-",SUMIF([1]ข้อมูลทั้งหมด!$B$2:$B$7721,D371,[1]ข้อมูลทั้งหมด!$BX$2:$BX$7721))</f>
        <v>#VALUE!</v>
      </c>
      <c r="T371" s="8" t="e">
        <f>IF(SUMIF([1]ข้อมูลทั้งหมด!$B$2:$B$7721,D371,[1]ข้อมูลทั้งหมด!$CV$2:$CV$7721)=0,"-",SUMIF([1]ข้อมูลทั้งหมด!$B$2:$B$7721,D371,[1]ข้อมูลทั้งหมด!$CV$2:$CV$7721))</f>
        <v>#VALUE!</v>
      </c>
      <c r="U371" s="13" t="e">
        <f>IF(SUMIF([1]ข้อมูลทั้งหมด!$B$2:$B$7721,D371,[1]ข้อมูลทั้งหมด!$CW$2:$CW$7721)=0,"-",SUMIF([1]ข้อมูลทั้งหมด!$B$2:$B$7721,D371,[1]ข้อมูลทั้งหมด!$CW$2:$CW$7721))</f>
        <v>#VALUE!</v>
      </c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389"/>
      <c r="AM371" s="20"/>
      <c r="AN371" s="21"/>
      <c r="AO371" s="393"/>
      <c r="AP371" s="22"/>
      <c r="AQ371" s="22"/>
      <c r="AR371" s="22"/>
      <c r="AS371" s="394"/>
    </row>
    <row r="372" spans="1:45" s="60" customFormat="1" ht="21" hidden="1" x14ac:dyDescent="0.35">
      <c r="A372" s="524">
        <v>363</v>
      </c>
      <c r="B372" s="9">
        <v>358</v>
      </c>
      <c r="C372" s="10" t="s">
        <v>673</v>
      </c>
      <c r="D372" s="395" t="s">
        <v>674</v>
      </c>
      <c r="E372" s="8" t="e">
        <f>COUNTIFS([1]ข้อมูลทั้งหมด!$B$2:$B$7721,D372,[1]ข้อมูลทั้งหมด!$P$2:$P$7721,1)</f>
        <v>#VALUE!</v>
      </c>
      <c r="F372" s="8" t="e">
        <f>COUNTIFS([1]ข้อมูลทั้งหมด!$B$2:$B$7721,D372,[1]ข้อมูลทั้งหมด!$S$2:$S$7721,1)</f>
        <v>#VALUE!</v>
      </c>
      <c r="G372" s="8" t="e">
        <f>COUNTIFS([1]ข้อมูลทั้งหมด!$B$2:$B$7721,D372,[1]ข้อมูลทั้งหมด!$V$2:$V$7721,1)</f>
        <v>#VALUE!</v>
      </c>
      <c r="H372" s="11" t="e">
        <f t="shared" si="6"/>
        <v>#VALUE!</v>
      </c>
      <c r="I372" s="8" t="e">
        <f>SUMIFS([1]ข้อมูลทั้งหมด!$O$2:$O$7721,[1]ข้อมูลทั้งหมด!$B$2:$B$7721,D372)</f>
        <v>#VALUE!</v>
      </c>
      <c r="J372" s="8" t="e">
        <f>SUMIF([1]ข้อมูลทั้งหมด!$B$2:$B$7721,D372,[1]ข้อมูลทั้งหมด!$AN$2:$AN$7721)+(((((SUMIF([1]ข้อมูลทั้งหมด!$B$2:$B$7721,D372,[1]ข้อมูลทั้งหมด!$AO$2:$AO$7721)+((SUMIF([1]ข้อมูลทั้งหมด!$B$2:$B$7721,D372,[1]ข้อมูลทั้งหมด!$AP$2:$AP$7721)-MOD(SUMIF([1]ข้อมูลทั้งหมด!$B$2:$B$7721,D372,[1]ข้อมูลทั้งหมด!$AP$2:$AP$7721),100))/100)-K372)/4))))</f>
        <v>#VALUE!</v>
      </c>
      <c r="K372" s="8" t="e">
        <f>MOD(SUMIF([1]ข้อมูลทั้งหมด!$B$2:$B$7721,D372,[1]ข้อมูลทั้งหมด!$AO$2:$AO$7721)+((SUMIF([1]ข้อมูลทั้งหมด!$B$2:$B$7721,D372,[1]ข้อมูลทั้งหมด!$AP$2:$AP$7721)-MOD(SUMIF([1]ข้อมูลทั้งหมด!$B$2:$B$7721,D372,[1]ข้อมูลทั้งหมด!$AP$2:$AP$7721),100))/100),4)</f>
        <v>#VALUE!</v>
      </c>
      <c r="L372" s="8" t="e">
        <f>MOD(SUMIF([1]ข้อมูลทั้งหมด!$B$2:$B$7721,D372,[1]ข้อมูลทั้งหมด!$AP$2:$AP$7721),100)</f>
        <v>#VALUE!</v>
      </c>
      <c r="M372" s="12" t="e">
        <f>IF(SUM(SUMIF([1]ข้อมูลทั้งหมด!$B$2:$B$7721,D372,[1]ข้อมูลทั้งหมด!$BU$2:$BU$7721))=0,"-",SUM(SUMIF([1]ข้อมูลทั้งหมด!$B$2:$B$7721,D372,[1]ข้อมูลทั้งหมด!$BU$2:$BU$7721)))</f>
        <v>#VALUE!</v>
      </c>
      <c r="N372" s="8" t="e">
        <f>IF(SUM(SUMIF([1]ข้อมูลทั้งหมด!$B$2:$B$7721,D372,[1]ข้อมูลทั้งหมด!$AA$2:$AA$7721),SUMIF([1]ข้อมูลทั้งหมด!$B$2:$B$7721,D372,[1]ข้อมูลทั้งหมด!$AC$2:$AC$7721))=0,"-",SUM(SUMIF([1]ข้อมูลทั้งหมด!$B$2:$B$7721,D372,[1]ข้อมูลทั้งหมด!$AA$2:$AA$7721),SUMIF([1]ข้อมูลทั้งหมด!$B$2:$B$7721,D372,[1]ข้อมูลทั้งหมด!$AC$2:$AC$7721)))</f>
        <v>#VALUE!</v>
      </c>
      <c r="O372" s="13" t="e">
        <f>IF(SUM(SUMIF([1]ข้อมูลทั้งหมด!$B$2:$B$7721,D372,[1]ข้อมูลทั้งหมด!$AB$2:$AB$7721),SUMIF([1]ข้อมูลทั้งหมด!$B$2:$B$7721,D372,[1]ข้อมูลทั้งหมด!$AD$2:$AD$7721))=0,"-",SUM(SUMIF([1]ข้อมูลทั้งหมด!$B$2:$B$7721,D372,[1]ข้อมูลทั้งหมด!$AB$2:$AB$7721),SUMIF([1]ข้อมูลทั้งหมด!$B$2:$B$7721,D372,[1]ข้อมูลทั้งหมด!$AD$2:$AD$7721)))</f>
        <v>#VALUE!</v>
      </c>
      <c r="P372" s="8" t="e">
        <f>IF(SUM(SUMIF([1]ข้อมูลทั้งหมด!$B$2:$B$7721,D372,[1]ข้อมูลทั้งหมด!$AE$2:$AE$7721),SUMIF([1]ข้อมูลทั้งหมด!$B$2:$B$7721,D372,[1]ข้อมูลทั้งหมด!$AG$2:$AG$7721))=0,"-",SUM(SUMIF([1]ข้อมูลทั้งหมด!$B$2:$B$7721,D372,[1]ข้อมูลทั้งหมด!$AE$2:$AE$7721),SUMIF([1]ข้อมูลทั้งหมด!$B$2:$B$7721,D372,[1]ข้อมูลทั้งหมด!$AG$2:$AG$7721)))</f>
        <v>#VALUE!</v>
      </c>
      <c r="Q372" s="13" t="e">
        <f>IF(SUM(SUMIF([1]ข้อมูลทั้งหมด!$B$2:$B$7721,D372,[1]ข้อมูลทั้งหมด!$AF$2:$AF$7721),SUMIF([1]ข้อมูลทั้งหมด!$B$2:$B$7721,D372,[1]ข้อมูลทั้งหมด!$AH$2:$AH$7721))=0,"-",SUM(SUMIF([1]ข้อมูลทั้งหมด!$B$2:$B$7721,D372,[1]ข้อมูลทั้งหมด!$AF$2:$AF$7721),SUMIF([1]ข้อมูลทั้งหมด!$B$2:$B$7721,D372,[1]ข้อมูลทั้งหมด!$AH$2:$AH$7721)))</f>
        <v>#VALUE!</v>
      </c>
      <c r="R372" s="12" t="e">
        <f>IF(SUM(SUMIF([1]ข้อมูลทั้งหมด!$B$2:$B$7721,D372,[1]ข้อมูลทั้งหมด!$BU$2:$BU$7721),SUMIF([1]ข้อมูลทั้งหมด!$B$2:$B$7721,D372,[1]ข้อมูลทั้งหมด!$BV$2:$BV$7721))=0,"-",SUM(SUMIF([1]ข้อมูลทั้งหมด!$B$2:$B$7721,D372,[1]ข้อมูลทั้งหมด!$BU$2:$BU$7721),SUMIF([1]ข้อมูลทั้งหมด!$B$2:$B$7721,D372,[1]ข้อมูลทั้งหมด!$BV$2:$BV$7721)))</f>
        <v>#VALUE!</v>
      </c>
      <c r="S372" s="14" t="e">
        <f>IF(SUMIF([1]ข้อมูลทั้งหมด!$B$2:$B$7721,D372,[1]ข้อมูลทั้งหมด!$BX$2:$BX$7721)=0,"-",SUMIF([1]ข้อมูลทั้งหมด!$B$2:$B$7721,D372,[1]ข้อมูลทั้งหมด!$BX$2:$BX$7721))</f>
        <v>#VALUE!</v>
      </c>
      <c r="T372" s="8" t="e">
        <f>IF(SUMIF([1]ข้อมูลทั้งหมด!$B$2:$B$7721,D372,[1]ข้อมูลทั้งหมด!$CV$2:$CV$7721)=0,"-",SUMIF([1]ข้อมูลทั้งหมด!$B$2:$B$7721,D372,[1]ข้อมูลทั้งหมด!$CV$2:$CV$7721))</f>
        <v>#VALUE!</v>
      </c>
      <c r="U372" s="13" t="e">
        <f>IF(SUMIF([1]ข้อมูลทั้งหมด!$B$2:$B$7721,D372,[1]ข้อมูลทั้งหมด!$CW$2:$CW$7721)=0,"-",SUMIF([1]ข้อมูลทั้งหมด!$B$2:$B$7721,D372,[1]ข้อมูลทั้งหมด!$CW$2:$CW$7721))</f>
        <v>#VALUE!</v>
      </c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389"/>
      <c r="AM372" s="20"/>
      <c r="AN372" s="21"/>
      <c r="AO372" s="393"/>
      <c r="AP372" s="22"/>
      <c r="AQ372" s="22"/>
      <c r="AR372" s="22"/>
      <c r="AS372" s="394"/>
    </row>
    <row r="373" spans="1:45" s="60" customFormat="1" ht="21" hidden="1" x14ac:dyDescent="0.35">
      <c r="A373" s="524">
        <v>364</v>
      </c>
      <c r="B373" s="9">
        <v>359</v>
      </c>
      <c r="C373" s="10" t="s">
        <v>675</v>
      </c>
      <c r="D373" s="395" t="s">
        <v>676</v>
      </c>
      <c r="E373" s="8" t="e">
        <f>COUNTIFS([1]ข้อมูลทั้งหมด!$B$2:$B$7721,D373,[1]ข้อมูลทั้งหมด!$P$2:$P$7721,1)</f>
        <v>#VALUE!</v>
      </c>
      <c r="F373" s="8" t="e">
        <f>COUNTIFS([1]ข้อมูลทั้งหมด!$B$2:$B$7721,D373,[1]ข้อมูลทั้งหมด!$S$2:$S$7721,1)</f>
        <v>#VALUE!</v>
      </c>
      <c r="G373" s="8" t="e">
        <f>COUNTIFS([1]ข้อมูลทั้งหมด!$B$2:$B$7721,D373,[1]ข้อมูลทั้งหมด!$V$2:$V$7721,1)</f>
        <v>#VALUE!</v>
      </c>
      <c r="H373" s="11" t="e">
        <f t="shared" si="6"/>
        <v>#VALUE!</v>
      </c>
      <c r="I373" s="8" t="e">
        <f>SUMIFS([1]ข้อมูลทั้งหมด!$O$2:$O$7721,[1]ข้อมูลทั้งหมด!$B$2:$B$7721,D373)</f>
        <v>#VALUE!</v>
      </c>
      <c r="J373" s="8" t="e">
        <f>SUMIF([1]ข้อมูลทั้งหมด!$B$2:$B$7721,D373,[1]ข้อมูลทั้งหมด!$AN$2:$AN$7721)+(((((SUMIF([1]ข้อมูลทั้งหมด!$B$2:$B$7721,D373,[1]ข้อมูลทั้งหมด!$AO$2:$AO$7721)+((SUMIF([1]ข้อมูลทั้งหมด!$B$2:$B$7721,D373,[1]ข้อมูลทั้งหมด!$AP$2:$AP$7721)-MOD(SUMIF([1]ข้อมูลทั้งหมด!$B$2:$B$7721,D373,[1]ข้อมูลทั้งหมด!$AP$2:$AP$7721),100))/100)-K373)/4))))</f>
        <v>#VALUE!</v>
      </c>
      <c r="K373" s="8" t="e">
        <f>MOD(SUMIF([1]ข้อมูลทั้งหมด!$B$2:$B$7721,D373,[1]ข้อมูลทั้งหมด!$AO$2:$AO$7721)+((SUMIF([1]ข้อมูลทั้งหมด!$B$2:$B$7721,D373,[1]ข้อมูลทั้งหมด!$AP$2:$AP$7721)-MOD(SUMIF([1]ข้อมูลทั้งหมด!$B$2:$B$7721,D373,[1]ข้อมูลทั้งหมด!$AP$2:$AP$7721),100))/100),4)</f>
        <v>#VALUE!</v>
      </c>
      <c r="L373" s="8" t="e">
        <f>MOD(SUMIF([1]ข้อมูลทั้งหมด!$B$2:$B$7721,D373,[1]ข้อมูลทั้งหมด!$AP$2:$AP$7721),100)</f>
        <v>#VALUE!</v>
      </c>
      <c r="M373" s="12" t="e">
        <f>IF(SUM(SUMIF([1]ข้อมูลทั้งหมด!$B$2:$B$7721,D373,[1]ข้อมูลทั้งหมด!$BU$2:$BU$7721))=0,"-",SUM(SUMIF([1]ข้อมูลทั้งหมด!$B$2:$B$7721,D373,[1]ข้อมูลทั้งหมด!$BU$2:$BU$7721)))</f>
        <v>#VALUE!</v>
      </c>
      <c r="N373" s="8" t="e">
        <f>IF(SUM(SUMIF([1]ข้อมูลทั้งหมด!$B$2:$B$7721,D373,[1]ข้อมูลทั้งหมด!$AA$2:$AA$7721),SUMIF([1]ข้อมูลทั้งหมด!$B$2:$B$7721,D373,[1]ข้อมูลทั้งหมด!$AC$2:$AC$7721))=0,"-",SUM(SUMIF([1]ข้อมูลทั้งหมด!$B$2:$B$7721,D373,[1]ข้อมูลทั้งหมด!$AA$2:$AA$7721),SUMIF([1]ข้อมูลทั้งหมด!$B$2:$B$7721,D373,[1]ข้อมูลทั้งหมด!$AC$2:$AC$7721)))</f>
        <v>#VALUE!</v>
      </c>
      <c r="O373" s="13" t="e">
        <f>IF(SUM(SUMIF([1]ข้อมูลทั้งหมด!$B$2:$B$7721,D373,[1]ข้อมูลทั้งหมด!$AB$2:$AB$7721),SUMIF([1]ข้อมูลทั้งหมด!$B$2:$B$7721,D373,[1]ข้อมูลทั้งหมด!$AD$2:$AD$7721))=0,"-",SUM(SUMIF([1]ข้อมูลทั้งหมด!$B$2:$B$7721,D373,[1]ข้อมูลทั้งหมด!$AB$2:$AB$7721),SUMIF([1]ข้อมูลทั้งหมด!$B$2:$B$7721,D373,[1]ข้อมูลทั้งหมด!$AD$2:$AD$7721)))</f>
        <v>#VALUE!</v>
      </c>
      <c r="P373" s="8" t="e">
        <f>IF(SUM(SUMIF([1]ข้อมูลทั้งหมด!$B$2:$B$7721,D373,[1]ข้อมูลทั้งหมด!$AE$2:$AE$7721),SUMIF([1]ข้อมูลทั้งหมด!$B$2:$B$7721,D373,[1]ข้อมูลทั้งหมด!$AG$2:$AG$7721))=0,"-",SUM(SUMIF([1]ข้อมูลทั้งหมด!$B$2:$B$7721,D373,[1]ข้อมูลทั้งหมด!$AE$2:$AE$7721),SUMIF([1]ข้อมูลทั้งหมด!$B$2:$B$7721,D373,[1]ข้อมูลทั้งหมด!$AG$2:$AG$7721)))</f>
        <v>#VALUE!</v>
      </c>
      <c r="Q373" s="13" t="e">
        <f>IF(SUM(SUMIF([1]ข้อมูลทั้งหมด!$B$2:$B$7721,D373,[1]ข้อมูลทั้งหมด!$AF$2:$AF$7721),SUMIF([1]ข้อมูลทั้งหมด!$B$2:$B$7721,D373,[1]ข้อมูลทั้งหมด!$AH$2:$AH$7721))=0,"-",SUM(SUMIF([1]ข้อมูลทั้งหมด!$B$2:$B$7721,D373,[1]ข้อมูลทั้งหมด!$AF$2:$AF$7721),SUMIF([1]ข้อมูลทั้งหมด!$B$2:$B$7721,D373,[1]ข้อมูลทั้งหมด!$AH$2:$AH$7721)))</f>
        <v>#VALUE!</v>
      </c>
      <c r="R373" s="12" t="e">
        <f>IF(SUM(SUMIF([1]ข้อมูลทั้งหมด!$B$2:$B$7721,D373,[1]ข้อมูลทั้งหมด!$BU$2:$BU$7721),SUMIF([1]ข้อมูลทั้งหมด!$B$2:$B$7721,D373,[1]ข้อมูลทั้งหมด!$BV$2:$BV$7721))=0,"-",SUM(SUMIF([1]ข้อมูลทั้งหมด!$B$2:$B$7721,D373,[1]ข้อมูลทั้งหมด!$BU$2:$BU$7721),SUMIF([1]ข้อมูลทั้งหมด!$B$2:$B$7721,D373,[1]ข้อมูลทั้งหมด!$BV$2:$BV$7721)))</f>
        <v>#VALUE!</v>
      </c>
      <c r="S373" s="14" t="e">
        <f>IF(SUMIF([1]ข้อมูลทั้งหมด!$B$2:$B$7721,D373,[1]ข้อมูลทั้งหมด!$BX$2:$BX$7721)=0,"-",SUMIF([1]ข้อมูลทั้งหมด!$B$2:$B$7721,D373,[1]ข้อมูลทั้งหมด!$BX$2:$BX$7721))</f>
        <v>#VALUE!</v>
      </c>
      <c r="T373" s="8" t="e">
        <f>IF(SUMIF([1]ข้อมูลทั้งหมด!$B$2:$B$7721,D373,[1]ข้อมูลทั้งหมด!$CV$2:$CV$7721)=0,"-",SUMIF([1]ข้อมูลทั้งหมด!$B$2:$B$7721,D373,[1]ข้อมูลทั้งหมด!$CV$2:$CV$7721))</f>
        <v>#VALUE!</v>
      </c>
      <c r="U373" s="13" t="e">
        <f>IF(SUMIF([1]ข้อมูลทั้งหมด!$B$2:$B$7721,D373,[1]ข้อมูลทั้งหมด!$CW$2:$CW$7721)=0,"-",SUMIF([1]ข้อมูลทั้งหมด!$B$2:$B$7721,D373,[1]ข้อมูลทั้งหมด!$CW$2:$CW$7721))</f>
        <v>#VALUE!</v>
      </c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389"/>
      <c r="AM373" s="20"/>
      <c r="AN373" s="21"/>
      <c r="AO373" s="393"/>
      <c r="AP373" s="22"/>
      <c r="AQ373" s="22"/>
      <c r="AR373" s="22"/>
      <c r="AS373" s="394"/>
    </row>
    <row r="374" spans="1:45" s="60" customFormat="1" ht="21" hidden="1" x14ac:dyDescent="0.35">
      <c r="A374" s="524">
        <v>365</v>
      </c>
      <c r="B374" s="9">
        <v>360</v>
      </c>
      <c r="C374" s="10" t="s">
        <v>677</v>
      </c>
      <c r="D374" s="395" t="s">
        <v>678</v>
      </c>
      <c r="E374" s="8" t="e">
        <f>COUNTIFS([1]ข้อมูลทั้งหมด!$B$2:$B$7721,D374,[1]ข้อมูลทั้งหมด!$P$2:$P$7721,1)</f>
        <v>#VALUE!</v>
      </c>
      <c r="F374" s="8" t="e">
        <f>COUNTIFS([1]ข้อมูลทั้งหมด!$B$2:$B$7721,D374,[1]ข้อมูลทั้งหมด!$S$2:$S$7721,1)</f>
        <v>#VALUE!</v>
      </c>
      <c r="G374" s="8" t="e">
        <f>COUNTIFS([1]ข้อมูลทั้งหมด!$B$2:$B$7721,D374,[1]ข้อมูลทั้งหมด!$V$2:$V$7721,1)</f>
        <v>#VALUE!</v>
      </c>
      <c r="H374" s="11" t="e">
        <f t="shared" si="6"/>
        <v>#VALUE!</v>
      </c>
      <c r="I374" s="8" t="e">
        <f>SUMIFS([1]ข้อมูลทั้งหมด!$O$2:$O$7721,[1]ข้อมูลทั้งหมด!$B$2:$B$7721,D374)</f>
        <v>#VALUE!</v>
      </c>
      <c r="J374" s="8" t="e">
        <f>SUMIF([1]ข้อมูลทั้งหมด!$B$2:$B$7721,D374,[1]ข้อมูลทั้งหมด!$AN$2:$AN$7721)+(((((SUMIF([1]ข้อมูลทั้งหมด!$B$2:$B$7721,D374,[1]ข้อมูลทั้งหมด!$AO$2:$AO$7721)+((SUMIF([1]ข้อมูลทั้งหมด!$B$2:$B$7721,D374,[1]ข้อมูลทั้งหมด!$AP$2:$AP$7721)-MOD(SUMIF([1]ข้อมูลทั้งหมด!$B$2:$B$7721,D374,[1]ข้อมูลทั้งหมด!$AP$2:$AP$7721),100))/100)-K374)/4))))</f>
        <v>#VALUE!</v>
      </c>
      <c r="K374" s="8" t="e">
        <f>MOD(SUMIF([1]ข้อมูลทั้งหมด!$B$2:$B$7721,D374,[1]ข้อมูลทั้งหมด!$AO$2:$AO$7721)+((SUMIF([1]ข้อมูลทั้งหมด!$B$2:$B$7721,D374,[1]ข้อมูลทั้งหมด!$AP$2:$AP$7721)-MOD(SUMIF([1]ข้อมูลทั้งหมด!$B$2:$B$7721,D374,[1]ข้อมูลทั้งหมด!$AP$2:$AP$7721),100))/100),4)</f>
        <v>#VALUE!</v>
      </c>
      <c r="L374" s="8" t="e">
        <f>MOD(SUMIF([1]ข้อมูลทั้งหมด!$B$2:$B$7721,D374,[1]ข้อมูลทั้งหมด!$AP$2:$AP$7721),100)</f>
        <v>#VALUE!</v>
      </c>
      <c r="M374" s="12" t="e">
        <f>IF(SUM(SUMIF([1]ข้อมูลทั้งหมด!$B$2:$B$7721,D374,[1]ข้อมูลทั้งหมด!$BU$2:$BU$7721))=0,"-",SUM(SUMIF([1]ข้อมูลทั้งหมด!$B$2:$B$7721,D374,[1]ข้อมูลทั้งหมด!$BU$2:$BU$7721)))</f>
        <v>#VALUE!</v>
      </c>
      <c r="N374" s="8" t="e">
        <f>IF(SUM(SUMIF([1]ข้อมูลทั้งหมด!$B$2:$B$7721,D374,[1]ข้อมูลทั้งหมด!$AA$2:$AA$7721),SUMIF([1]ข้อมูลทั้งหมด!$B$2:$B$7721,D374,[1]ข้อมูลทั้งหมด!$AC$2:$AC$7721))=0,"-",SUM(SUMIF([1]ข้อมูลทั้งหมด!$B$2:$B$7721,D374,[1]ข้อมูลทั้งหมด!$AA$2:$AA$7721),SUMIF([1]ข้อมูลทั้งหมด!$B$2:$B$7721,D374,[1]ข้อมูลทั้งหมด!$AC$2:$AC$7721)))</f>
        <v>#VALUE!</v>
      </c>
      <c r="O374" s="13" t="e">
        <f>IF(SUM(SUMIF([1]ข้อมูลทั้งหมด!$B$2:$B$7721,D374,[1]ข้อมูลทั้งหมด!$AB$2:$AB$7721),SUMIF([1]ข้อมูลทั้งหมด!$B$2:$B$7721,D374,[1]ข้อมูลทั้งหมด!$AD$2:$AD$7721))=0,"-",SUM(SUMIF([1]ข้อมูลทั้งหมด!$B$2:$B$7721,D374,[1]ข้อมูลทั้งหมด!$AB$2:$AB$7721),SUMIF([1]ข้อมูลทั้งหมด!$B$2:$B$7721,D374,[1]ข้อมูลทั้งหมด!$AD$2:$AD$7721)))</f>
        <v>#VALUE!</v>
      </c>
      <c r="P374" s="8" t="e">
        <f>IF(SUM(SUMIF([1]ข้อมูลทั้งหมด!$B$2:$B$7721,D374,[1]ข้อมูลทั้งหมด!$AE$2:$AE$7721),SUMIF([1]ข้อมูลทั้งหมด!$B$2:$B$7721,D374,[1]ข้อมูลทั้งหมด!$AG$2:$AG$7721))=0,"-",SUM(SUMIF([1]ข้อมูลทั้งหมด!$B$2:$B$7721,D374,[1]ข้อมูลทั้งหมด!$AE$2:$AE$7721),SUMIF([1]ข้อมูลทั้งหมด!$B$2:$B$7721,D374,[1]ข้อมูลทั้งหมด!$AG$2:$AG$7721)))</f>
        <v>#VALUE!</v>
      </c>
      <c r="Q374" s="13" t="e">
        <f>IF(SUM(SUMIF([1]ข้อมูลทั้งหมด!$B$2:$B$7721,D374,[1]ข้อมูลทั้งหมด!$AF$2:$AF$7721),SUMIF([1]ข้อมูลทั้งหมด!$B$2:$B$7721,D374,[1]ข้อมูลทั้งหมด!$AH$2:$AH$7721))=0,"-",SUM(SUMIF([1]ข้อมูลทั้งหมด!$B$2:$B$7721,D374,[1]ข้อมูลทั้งหมด!$AF$2:$AF$7721),SUMIF([1]ข้อมูลทั้งหมด!$B$2:$B$7721,D374,[1]ข้อมูลทั้งหมด!$AH$2:$AH$7721)))</f>
        <v>#VALUE!</v>
      </c>
      <c r="R374" s="12" t="e">
        <f>IF(SUM(SUMIF([1]ข้อมูลทั้งหมด!$B$2:$B$7721,D374,[1]ข้อมูลทั้งหมด!$BU$2:$BU$7721),SUMIF([1]ข้อมูลทั้งหมด!$B$2:$B$7721,D374,[1]ข้อมูลทั้งหมด!$BV$2:$BV$7721))=0,"-",SUM(SUMIF([1]ข้อมูลทั้งหมด!$B$2:$B$7721,D374,[1]ข้อมูลทั้งหมด!$BU$2:$BU$7721),SUMIF([1]ข้อมูลทั้งหมด!$B$2:$B$7721,D374,[1]ข้อมูลทั้งหมด!$BV$2:$BV$7721)))</f>
        <v>#VALUE!</v>
      </c>
      <c r="S374" s="14" t="e">
        <f>IF(SUMIF([1]ข้อมูลทั้งหมด!$B$2:$B$7721,D374,[1]ข้อมูลทั้งหมด!$BX$2:$BX$7721)=0,"-",SUMIF([1]ข้อมูลทั้งหมด!$B$2:$B$7721,D374,[1]ข้อมูลทั้งหมด!$BX$2:$BX$7721))</f>
        <v>#VALUE!</v>
      </c>
      <c r="T374" s="8" t="e">
        <f>IF(SUMIF([1]ข้อมูลทั้งหมด!$B$2:$B$7721,D374,[1]ข้อมูลทั้งหมด!$CV$2:$CV$7721)=0,"-",SUMIF([1]ข้อมูลทั้งหมด!$B$2:$B$7721,D374,[1]ข้อมูลทั้งหมด!$CV$2:$CV$7721))</f>
        <v>#VALUE!</v>
      </c>
      <c r="U374" s="13" t="e">
        <f>IF(SUMIF([1]ข้อมูลทั้งหมด!$B$2:$B$7721,D374,[1]ข้อมูลทั้งหมด!$CW$2:$CW$7721)=0,"-",SUMIF([1]ข้อมูลทั้งหมด!$B$2:$B$7721,D374,[1]ข้อมูลทั้งหมด!$CW$2:$CW$7721))</f>
        <v>#VALUE!</v>
      </c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389"/>
      <c r="AM374" s="20"/>
      <c r="AN374" s="21"/>
      <c r="AO374" s="393"/>
      <c r="AP374" s="22"/>
      <c r="AQ374" s="22"/>
      <c r="AR374" s="22"/>
      <c r="AS374" s="394"/>
    </row>
    <row r="375" spans="1:45" s="60" customFormat="1" ht="21" hidden="1" x14ac:dyDescent="0.35">
      <c r="A375" s="524">
        <v>366</v>
      </c>
      <c r="B375" s="9">
        <v>361</v>
      </c>
      <c r="C375" s="10" t="s">
        <v>679</v>
      </c>
      <c r="D375" s="395" t="s">
        <v>680</v>
      </c>
      <c r="E375" s="8" t="e">
        <f>COUNTIFS([1]ข้อมูลทั้งหมด!$B$2:$B$7721,D375,[1]ข้อมูลทั้งหมด!$P$2:$P$7721,1)</f>
        <v>#VALUE!</v>
      </c>
      <c r="F375" s="8" t="e">
        <f>COUNTIFS([1]ข้อมูลทั้งหมด!$B$2:$B$7721,D375,[1]ข้อมูลทั้งหมด!$S$2:$S$7721,1)</f>
        <v>#VALUE!</v>
      </c>
      <c r="G375" s="8" t="e">
        <f>COUNTIFS([1]ข้อมูลทั้งหมด!$B$2:$B$7721,D375,[1]ข้อมูลทั้งหมด!$V$2:$V$7721,1)</f>
        <v>#VALUE!</v>
      </c>
      <c r="H375" s="11" t="e">
        <f t="shared" si="6"/>
        <v>#VALUE!</v>
      </c>
      <c r="I375" s="8" t="e">
        <f>SUMIFS([1]ข้อมูลทั้งหมด!$O$2:$O$7721,[1]ข้อมูลทั้งหมด!$B$2:$B$7721,D375)</f>
        <v>#VALUE!</v>
      </c>
      <c r="J375" s="8" t="e">
        <f>SUMIF([1]ข้อมูลทั้งหมด!$B$2:$B$7721,D375,[1]ข้อมูลทั้งหมด!$AN$2:$AN$7721)+(((((SUMIF([1]ข้อมูลทั้งหมด!$B$2:$B$7721,D375,[1]ข้อมูลทั้งหมด!$AO$2:$AO$7721)+((SUMIF([1]ข้อมูลทั้งหมด!$B$2:$B$7721,D375,[1]ข้อมูลทั้งหมด!$AP$2:$AP$7721)-MOD(SUMIF([1]ข้อมูลทั้งหมด!$B$2:$B$7721,D375,[1]ข้อมูลทั้งหมด!$AP$2:$AP$7721),100))/100)-K375)/4))))</f>
        <v>#VALUE!</v>
      </c>
      <c r="K375" s="8" t="e">
        <f>MOD(SUMIF([1]ข้อมูลทั้งหมด!$B$2:$B$7721,D375,[1]ข้อมูลทั้งหมด!$AO$2:$AO$7721)+((SUMIF([1]ข้อมูลทั้งหมด!$B$2:$B$7721,D375,[1]ข้อมูลทั้งหมด!$AP$2:$AP$7721)-MOD(SUMIF([1]ข้อมูลทั้งหมด!$B$2:$B$7721,D375,[1]ข้อมูลทั้งหมด!$AP$2:$AP$7721),100))/100),4)</f>
        <v>#VALUE!</v>
      </c>
      <c r="L375" s="8" t="e">
        <f>MOD(SUMIF([1]ข้อมูลทั้งหมด!$B$2:$B$7721,D375,[1]ข้อมูลทั้งหมด!$AP$2:$AP$7721),100)</f>
        <v>#VALUE!</v>
      </c>
      <c r="M375" s="12" t="e">
        <f>IF(SUM(SUMIF([1]ข้อมูลทั้งหมด!$B$2:$B$7721,D375,[1]ข้อมูลทั้งหมด!$BU$2:$BU$7721))=0,"-",SUM(SUMIF([1]ข้อมูลทั้งหมด!$B$2:$B$7721,D375,[1]ข้อมูลทั้งหมด!$BU$2:$BU$7721)))</f>
        <v>#VALUE!</v>
      </c>
      <c r="N375" s="8" t="e">
        <f>IF(SUM(SUMIF([1]ข้อมูลทั้งหมด!$B$2:$B$7721,D375,[1]ข้อมูลทั้งหมด!$AA$2:$AA$7721),SUMIF([1]ข้อมูลทั้งหมด!$B$2:$B$7721,D375,[1]ข้อมูลทั้งหมด!$AC$2:$AC$7721))=0,"-",SUM(SUMIF([1]ข้อมูลทั้งหมด!$B$2:$B$7721,D375,[1]ข้อมูลทั้งหมด!$AA$2:$AA$7721),SUMIF([1]ข้อมูลทั้งหมด!$B$2:$B$7721,D375,[1]ข้อมูลทั้งหมด!$AC$2:$AC$7721)))</f>
        <v>#VALUE!</v>
      </c>
      <c r="O375" s="13" t="e">
        <f>IF(SUM(SUMIF([1]ข้อมูลทั้งหมด!$B$2:$B$7721,D375,[1]ข้อมูลทั้งหมด!$AB$2:$AB$7721),SUMIF([1]ข้อมูลทั้งหมด!$B$2:$B$7721,D375,[1]ข้อมูลทั้งหมด!$AD$2:$AD$7721))=0,"-",SUM(SUMIF([1]ข้อมูลทั้งหมด!$B$2:$B$7721,D375,[1]ข้อมูลทั้งหมด!$AB$2:$AB$7721),SUMIF([1]ข้อมูลทั้งหมด!$B$2:$B$7721,D375,[1]ข้อมูลทั้งหมด!$AD$2:$AD$7721)))</f>
        <v>#VALUE!</v>
      </c>
      <c r="P375" s="8" t="e">
        <f>IF(SUM(SUMIF([1]ข้อมูลทั้งหมด!$B$2:$B$7721,D375,[1]ข้อมูลทั้งหมด!$AE$2:$AE$7721),SUMIF([1]ข้อมูลทั้งหมด!$B$2:$B$7721,D375,[1]ข้อมูลทั้งหมด!$AG$2:$AG$7721))=0,"-",SUM(SUMIF([1]ข้อมูลทั้งหมด!$B$2:$B$7721,D375,[1]ข้อมูลทั้งหมด!$AE$2:$AE$7721),SUMIF([1]ข้อมูลทั้งหมด!$B$2:$B$7721,D375,[1]ข้อมูลทั้งหมด!$AG$2:$AG$7721)))</f>
        <v>#VALUE!</v>
      </c>
      <c r="Q375" s="13" t="e">
        <f>IF(SUM(SUMIF([1]ข้อมูลทั้งหมด!$B$2:$B$7721,D375,[1]ข้อมูลทั้งหมด!$AF$2:$AF$7721),SUMIF([1]ข้อมูลทั้งหมด!$B$2:$B$7721,D375,[1]ข้อมูลทั้งหมด!$AH$2:$AH$7721))=0,"-",SUM(SUMIF([1]ข้อมูลทั้งหมด!$B$2:$B$7721,D375,[1]ข้อมูลทั้งหมด!$AF$2:$AF$7721),SUMIF([1]ข้อมูลทั้งหมด!$B$2:$B$7721,D375,[1]ข้อมูลทั้งหมด!$AH$2:$AH$7721)))</f>
        <v>#VALUE!</v>
      </c>
      <c r="R375" s="12" t="e">
        <f>IF(SUM(SUMIF([1]ข้อมูลทั้งหมด!$B$2:$B$7721,D375,[1]ข้อมูลทั้งหมด!$BU$2:$BU$7721),SUMIF([1]ข้อมูลทั้งหมด!$B$2:$B$7721,D375,[1]ข้อมูลทั้งหมด!$BV$2:$BV$7721))=0,"-",SUM(SUMIF([1]ข้อมูลทั้งหมด!$B$2:$B$7721,D375,[1]ข้อมูลทั้งหมด!$BU$2:$BU$7721),SUMIF([1]ข้อมูลทั้งหมด!$B$2:$B$7721,D375,[1]ข้อมูลทั้งหมด!$BV$2:$BV$7721)))</f>
        <v>#VALUE!</v>
      </c>
      <c r="S375" s="14" t="e">
        <f>IF(SUMIF([1]ข้อมูลทั้งหมด!$B$2:$B$7721,D375,[1]ข้อมูลทั้งหมด!$BX$2:$BX$7721)=0,"-",SUMIF([1]ข้อมูลทั้งหมด!$B$2:$B$7721,D375,[1]ข้อมูลทั้งหมด!$BX$2:$BX$7721))</f>
        <v>#VALUE!</v>
      </c>
      <c r="T375" s="8" t="e">
        <f>IF(SUMIF([1]ข้อมูลทั้งหมด!$B$2:$B$7721,D375,[1]ข้อมูลทั้งหมด!$CV$2:$CV$7721)=0,"-",SUMIF([1]ข้อมูลทั้งหมด!$B$2:$B$7721,D375,[1]ข้อมูลทั้งหมด!$CV$2:$CV$7721))</f>
        <v>#VALUE!</v>
      </c>
      <c r="U375" s="13" t="e">
        <f>IF(SUMIF([1]ข้อมูลทั้งหมด!$B$2:$B$7721,D375,[1]ข้อมูลทั้งหมด!$CW$2:$CW$7721)=0,"-",SUMIF([1]ข้อมูลทั้งหมด!$B$2:$B$7721,D375,[1]ข้อมูลทั้งหมด!$CW$2:$CW$7721))</f>
        <v>#VALUE!</v>
      </c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389"/>
      <c r="AM375" s="20"/>
      <c r="AN375" s="21"/>
      <c r="AO375" s="393"/>
      <c r="AP375" s="22"/>
      <c r="AQ375" s="22"/>
      <c r="AR375" s="22"/>
      <c r="AS375" s="394"/>
    </row>
    <row r="376" spans="1:45" s="60" customFormat="1" ht="21" hidden="1" x14ac:dyDescent="0.35">
      <c r="A376" s="524">
        <v>367</v>
      </c>
      <c r="B376" s="9">
        <v>362</v>
      </c>
      <c r="C376" s="10" t="s">
        <v>681</v>
      </c>
      <c r="D376" s="395" t="s">
        <v>682</v>
      </c>
      <c r="E376" s="8" t="e">
        <f>COUNTIFS([1]ข้อมูลทั้งหมด!$B$2:$B$7721,D376,[1]ข้อมูลทั้งหมด!$P$2:$P$7721,1)</f>
        <v>#VALUE!</v>
      </c>
      <c r="F376" s="8" t="e">
        <f>COUNTIFS([1]ข้อมูลทั้งหมด!$B$2:$B$7721,D376,[1]ข้อมูลทั้งหมด!$S$2:$S$7721,1)</f>
        <v>#VALUE!</v>
      </c>
      <c r="G376" s="8" t="e">
        <f>COUNTIFS([1]ข้อมูลทั้งหมด!$B$2:$B$7721,D376,[1]ข้อมูลทั้งหมด!$V$2:$V$7721,1)</f>
        <v>#VALUE!</v>
      </c>
      <c r="H376" s="11" t="e">
        <f t="shared" si="6"/>
        <v>#VALUE!</v>
      </c>
      <c r="I376" s="8" t="e">
        <f>SUMIFS([1]ข้อมูลทั้งหมด!$O$2:$O$7721,[1]ข้อมูลทั้งหมด!$B$2:$B$7721,D376)</f>
        <v>#VALUE!</v>
      </c>
      <c r="J376" s="8" t="e">
        <f>SUMIF([1]ข้อมูลทั้งหมด!$B$2:$B$7721,D376,[1]ข้อมูลทั้งหมด!$AN$2:$AN$7721)+(((((SUMIF([1]ข้อมูลทั้งหมด!$B$2:$B$7721,D376,[1]ข้อมูลทั้งหมด!$AO$2:$AO$7721)+((SUMIF([1]ข้อมูลทั้งหมด!$B$2:$B$7721,D376,[1]ข้อมูลทั้งหมด!$AP$2:$AP$7721)-MOD(SUMIF([1]ข้อมูลทั้งหมด!$B$2:$B$7721,D376,[1]ข้อมูลทั้งหมด!$AP$2:$AP$7721),100))/100)-K376)/4))))</f>
        <v>#VALUE!</v>
      </c>
      <c r="K376" s="8" t="e">
        <f>MOD(SUMIF([1]ข้อมูลทั้งหมด!$B$2:$B$7721,D376,[1]ข้อมูลทั้งหมด!$AO$2:$AO$7721)+((SUMIF([1]ข้อมูลทั้งหมด!$B$2:$B$7721,D376,[1]ข้อมูลทั้งหมด!$AP$2:$AP$7721)-MOD(SUMIF([1]ข้อมูลทั้งหมด!$B$2:$B$7721,D376,[1]ข้อมูลทั้งหมด!$AP$2:$AP$7721),100))/100),4)</f>
        <v>#VALUE!</v>
      </c>
      <c r="L376" s="8" t="e">
        <f>MOD(SUMIF([1]ข้อมูลทั้งหมด!$B$2:$B$7721,D376,[1]ข้อมูลทั้งหมด!$AP$2:$AP$7721),100)</f>
        <v>#VALUE!</v>
      </c>
      <c r="M376" s="12" t="e">
        <f>IF(SUM(SUMIF([1]ข้อมูลทั้งหมด!$B$2:$B$7721,D376,[1]ข้อมูลทั้งหมด!$BU$2:$BU$7721))=0,"-",SUM(SUMIF([1]ข้อมูลทั้งหมด!$B$2:$B$7721,D376,[1]ข้อมูลทั้งหมด!$BU$2:$BU$7721)))</f>
        <v>#VALUE!</v>
      </c>
      <c r="N376" s="8" t="e">
        <f>IF(SUM(SUMIF([1]ข้อมูลทั้งหมด!$B$2:$B$7721,D376,[1]ข้อมูลทั้งหมด!$AA$2:$AA$7721),SUMIF([1]ข้อมูลทั้งหมด!$B$2:$B$7721,D376,[1]ข้อมูลทั้งหมด!$AC$2:$AC$7721))=0,"-",SUM(SUMIF([1]ข้อมูลทั้งหมด!$B$2:$B$7721,D376,[1]ข้อมูลทั้งหมด!$AA$2:$AA$7721),SUMIF([1]ข้อมูลทั้งหมด!$B$2:$B$7721,D376,[1]ข้อมูลทั้งหมด!$AC$2:$AC$7721)))</f>
        <v>#VALUE!</v>
      </c>
      <c r="O376" s="13" t="e">
        <f>IF(SUM(SUMIF([1]ข้อมูลทั้งหมด!$B$2:$B$7721,D376,[1]ข้อมูลทั้งหมด!$AB$2:$AB$7721),SUMIF([1]ข้อมูลทั้งหมด!$B$2:$B$7721,D376,[1]ข้อมูลทั้งหมด!$AD$2:$AD$7721))=0,"-",SUM(SUMIF([1]ข้อมูลทั้งหมด!$B$2:$B$7721,D376,[1]ข้อมูลทั้งหมด!$AB$2:$AB$7721),SUMIF([1]ข้อมูลทั้งหมด!$B$2:$B$7721,D376,[1]ข้อมูลทั้งหมด!$AD$2:$AD$7721)))</f>
        <v>#VALUE!</v>
      </c>
      <c r="P376" s="8" t="e">
        <f>IF(SUM(SUMIF([1]ข้อมูลทั้งหมด!$B$2:$B$7721,D376,[1]ข้อมูลทั้งหมด!$AE$2:$AE$7721),SUMIF([1]ข้อมูลทั้งหมด!$B$2:$B$7721,D376,[1]ข้อมูลทั้งหมด!$AG$2:$AG$7721))=0,"-",SUM(SUMIF([1]ข้อมูลทั้งหมด!$B$2:$B$7721,D376,[1]ข้อมูลทั้งหมด!$AE$2:$AE$7721),SUMIF([1]ข้อมูลทั้งหมด!$B$2:$B$7721,D376,[1]ข้อมูลทั้งหมด!$AG$2:$AG$7721)))</f>
        <v>#VALUE!</v>
      </c>
      <c r="Q376" s="13" t="e">
        <f>IF(SUM(SUMIF([1]ข้อมูลทั้งหมด!$B$2:$B$7721,D376,[1]ข้อมูลทั้งหมด!$AF$2:$AF$7721),SUMIF([1]ข้อมูลทั้งหมด!$B$2:$B$7721,D376,[1]ข้อมูลทั้งหมด!$AH$2:$AH$7721))=0,"-",SUM(SUMIF([1]ข้อมูลทั้งหมด!$B$2:$B$7721,D376,[1]ข้อมูลทั้งหมด!$AF$2:$AF$7721),SUMIF([1]ข้อมูลทั้งหมด!$B$2:$B$7721,D376,[1]ข้อมูลทั้งหมด!$AH$2:$AH$7721)))</f>
        <v>#VALUE!</v>
      </c>
      <c r="R376" s="12" t="e">
        <f>IF(SUM(SUMIF([1]ข้อมูลทั้งหมด!$B$2:$B$7721,D376,[1]ข้อมูลทั้งหมด!$BU$2:$BU$7721),SUMIF([1]ข้อมูลทั้งหมด!$B$2:$B$7721,D376,[1]ข้อมูลทั้งหมด!$BV$2:$BV$7721))=0,"-",SUM(SUMIF([1]ข้อมูลทั้งหมด!$B$2:$B$7721,D376,[1]ข้อมูลทั้งหมด!$BU$2:$BU$7721),SUMIF([1]ข้อมูลทั้งหมด!$B$2:$B$7721,D376,[1]ข้อมูลทั้งหมด!$BV$2:$BV$7721)))</f>
        <v>#VALUE!</v>
      </c>
      <c r="S376" s="14" t="e">
        <f>IF(SUMIF([1]ข้อมูลทั้งหมด!$B$2:$B$7721,D376,[1]ข้อมูลทั้งหมด!$BX$2:$BX$7721)=0,"-",SUMIF([1]ข้อมูลทั้งหมด!$B$2:$B$7721,D376,[1]ข้อมูลทั้งหมด!$BX$2:$BX$7721))</f>
        <v>#VALUE!</v>
      </c>
      <c r="T376" s="8" t="e">
        <f>IF(SUMIF([1]ข้อมูลทั้งหมด!$B$2:$B$7721,D376,[1]ข้อมูลทั้งหมด!$CV$2:$CV$7721)=0,"-",SUMIF([1]ข้อมูลทั้งหมด!$B$2:$B$7721,D376,[1]ข้อมูลทั้งหมด!$CV$2:$CV$7721))</f>
        <v>#VALUE!</v>
      </c>
      <c r="U376" s="13" t="e">
        <f>IF(SUMIF([1]ข้อมูลทั้งหมด!$B$2:$B$7721,D376,[1]ข้อมูลทั้งหมด!$CW$2:$CW$7721)=0,"-",SUMIF([1]ข้อมูลทั้งหมด!$B$2:$B$7721,D376,[1]ข้อมูลทั้งหมด!$CW$2:$CW$7721))</f>
        <v>#VALUE!</v>
      </c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389"/>
      <c r="AM376" s="20"/>
      <c r="AN376" s="21"/>
      <c r="AO376" s="393"/>
      <c r="AP376" s="22"/>
      <c r="AQ376" s="22"/>
      <c r="AR376" s="22"/>
      <c r="AS376" s="394"/>
    </row>
    <row r="377" spans="1:45" s="60" customFormat="1" ht="21" hidden="1" x14ac:dyDescent="0.35">
      <c r="A377" s="524">
        <v>368</v>
      </c>
      <c r="B377" s="9">
        <v>363</v>
      </c>
      <c r="C377" s="10" t="s">
        <v>683</v>
      </c>
      <c r="D377" s="395" t="s">
        <v>684</v>
      </c>
      <c r="E377" s="8" t="e">
        <f>COUNTIFS([1]ข้อมูลทั้งหมด!$B$2:$B$7721,D377,[1]ข้อมูลทั้งหมด!$P$2:$P$7721,1)</f>
        <v>#VALUE!</v>
      </c>
      <c r="F377" s="8" t="e">
        <f>COUNTIFS([1]ข้อมูลทั้งหมด!$B$2:$B$7721,D377,[1]ข้อมูลทั้งหมด!$S$2:$S$7721,1)</f>
        <v>#VALUE!</v>
      </c>
      <c r="G377" s="8" t="e">
        <f>COUNTIFS([1]ข้อมูลทั้งหมด!$B$2:$B$7721,D377,[1]ข้อมูลทั้งหมด!$V$2:$V$7721,1)</f>
        <v>#VALUE!</v>
      </c>
      <c r="H377" s="11" t="e">
        <f t="shared" si="6"/>
        <v>#VALUE!</v>
      </c>
      <c r="I377" s="8" t="e">
        <f>SUMIFS([1]ข้อมูลทั้งหมด!$O$2:$O$7721,[1]ข้อมูลทั้งหมด!$B$2:$B$7721,D377)</f>
        <v>#VALUE!</v>
      </c>
      <c r="J377" s="8" t="e">
        <f>SUMIF([1]ข้อมูลทั้งหมด!$B$2:$B$7721,D377,[1]ข้อมูลทั้งหมด!$AN$2:$AN$7721)+(((((SUMIF([1]ข้อมูลทั้งหมด!$B$2:$B$7721,D377,[1]ข้อมูลทั้งหมด!$AO$2:$AO$7721)+((SUMIF([1]ข้อมูลทั้งหมด!$B$2:$B$7721,D377,[1]ข้อมูลทั้งหมด!$AP$2:$AP$7721)-MOD(SUMIF([1]ข้อมูลทั้งหมด!$B$2:$B$7721,D377,[1]ข้อมูลทั้งหมด!$AP$2:$AP$7721),100))/100)-K377)/4))))</f>
        <v>#VALUE!</v>
      </c>
      <c r="K377" s="8" t="e">
        <f>MOD(SUMIF([1]ข้อมูลทั้งหมด!$B$2:$B$7721,D377,[1]ข้อมูลทั้งหมด!$AO$2:$AO$7721)+((SUMIF([1]ข้อมูลทั้งหมด!$B$2:$B$7721,D377,[1]ข้อมูลทั้งหมด!$AP$2:$AP$7721)-MOD(SUMIF([1]ข้อมูลทั้งหมด!$B$2:$B$7721,D377,[1]ข้อมูลทั้งหมด!$AP$2:$AP$7721),100))/100),4)</f>
        <v>#VALUE!</v>
      </c>
      <c r="L377" s="8" t="e">
        <f>MOD(SUMIF([1]ข้อมูลทั้งหมด!$B$2:$B$7721,D377,[1]ข้อมูลทั้งหมด!$AP$2:$AP$7721),100)</f>
        <v>#VALUE!</v>
      </c>
      <c r="M377" s="12" t="e">
        <f>IF(SUM(SUMIF([1]ข้อมูลทั้งหมด!$B$2:$B$7721,D377,[1]ข้อมูลทั้งหมด!$BU$2:$BU$7721))=0,"-",SUM(SUMIF([1]ข้อมูลทั้งหมด!$B$2:$B$7721,D377,[1]ข้อมูลทั้งหมด!$BU$2:$BU$7721)))</f>
        <v>#VALUE!</v>
      </c>
      <c r="N377" s="8" t="e">
        <f>IF(SUM(SUMIF([1]ข้อมูลทั้งหมด!$B$2:$B$7721,D377,[1]ข้อมูลทั้งหมด!$AA$2:$AA$7721),SUMIF([1]ข้อมูลทั้งหมด!$B$2:$B$7721,D377,[1]ข้อมูลทั้งหมด!$AC$2:$AC$7721))=0,"-",SUM(SUMIF([1]ข้อมูลทั้งหมด!$B$2:$B$7721,D377,[1]ข้อมูลทั้งหมด!$AA$2:$AA$7721),SUMIF([1]ข้อมูลทั้งหมด!$B$2:$B$7721,D377,[1]ข้อมูลทั้งหมด!$AC$2:$AC$7721)))</f>
        <v>#VALUE!</v>
      </c>
      <c r="O377" s="13" t="e">
        <f>IF(SUM(SUMIF([1]ข้อมูลทั้งหมด!$B$2:$B$7721,D377,[1]ข้อมูลทั้งหมด!$AB$2:$AB$7721),SUMIF([1]ข้อมูลทั้งหมด!$B$2:$B$7721,D377,[1]ข้อมูลทั้งหมด!$AD$2:$AD$7721))=0,"-",SUM(SUMIF([1]ข้อมูลทั้งหมด!$B$2:$B$7721,D377,[1]ข้อมูลทั้งหมด!$AB$2:$AB$7721),SUMIF([1]ข้อมูลทั้งหมด!$B$2:$B$7721,D377,[1]ข้อมูลทั้งหมด!$AD$2:$AD$7721)))</f>
        <v>#VALUE!</v>
      </c>
      <c r="P377" s="8" t="e">
        <f>IF(SUM(SUMIF([1]ข้อมูลทั้งหมด!$B$2:$B$7721,D377,[1]ข้อมูลทั้งหมด!$AE$2:$AE$7721),SUMIF([1]ข้อมูลทั้งหมด!$B$2:$B$7721,D377,[1]ข้อมูลทั้งหมด!$AG$2:$AG$7721))=0,"-",SUM(SUMIF([1]ข้อมูลทั้งหมด!$B$2:$B$7721,D377,[1]ข้อมูลทั้งหมด!$AE$2:$AE$7721),SUMIF([1]ข้อมูลทั้งหมด!$B$2:$B$7721,D377,[1]ข้อมูลทั้งหมด!$AG$2:$AG$7721)))</f>
        <v>#VALUE!</v>
      </c>
      <c r="Q377" s="13" t="e">
        <f>IF(SUM(SUMIF([1]ข้อมูลทั้งหมด!$B$2:$B$7721,D377,[1]ข้อมูลทั้งหมด!$AF$2:$AF$7721),SUMIF([1]ข้อมูลทั้งหมด!$B$2:$B$7721,D377,[1]ข้อมูลทั้งหมด!$AH$2:$AH$7721))=0,"-",SUM(SUMIF([1]ข้อมูลทั้งหมด!$B$2:$B$7721,D377,[1]ข้อมูลทั้งหมด!$AF$2:$AF$7721),SUMIF([1]ข้อมูลทั้งหมด!$B$2:$B$7721,D377,[1]ข้อมูลทั้งหมด!$AH$2:$AH$7721)))</f>
        <v>#VALUE!</v>
      </c>
      <c r="R377" s="12" t="e">
        <f>IF(SUM(SUMIF([1]ข้อมูลทั้งหมด!$B$2:$B$7721,D377,[1]ข้อมูลทั้งหมด!$BU$2:$BU$7721),SUMIF([1]ข้อมูลทั้งหมด!$B$2:$B$7721,D377,[1]ข้อมูลทั้งหมด!$BV$2:$BV$7721))=0,"-",SUM(SUMIF([1]ข้อมูลทั้งหมด!$B$2:$B$7721,D377,[1]ข้อมูลทั้งหมด!$BU$2:$BU$7721),SUMIF([1]ข้อมูลทั้งหมด!$B$2:$B$7721,D377,[1]ข้อมูลทั้งหมด!$BV$2:$BV$7721)))</f>
        <v>#VALUE!</v>
      </c>
      <c r="S377" s="14" t="e">
        <f>IF(SUMIF([1]ข้อมูลทั้งหมด!$B$2:$B$7721,D377,[1]ข้อมูลทั้งหมด!$BX$2:$BX$7721)=0,"-",SUMIF([1]ข้อมูลทั้งหมด!$B$2:$B$7721,D377,[1]ข้อมูลทั้งหมด!$BX$2:$BX$7721))</f>
        <v>#VALUE!</v>
      </c>
      <c r="T377" s="8" t="e">
        <f>IF(SUMIF([1]ข้อมูลทั้งหมด!$B$2:$B$7721,D377,[1]ข้อมูลทั้งหมด!$CV$2:$CV$7721)=0,"-",SUMIF([1]ข้อมูลทั้งหมด!$B$2:$B$7721,D377,[1]ข้อมูลทั้งหมด!$CV$2:$CV$7721))</f>
        <v>#VALUE!</v>
      </c>
      <c r="U377" s="13" t="e">
        <f>IF(SUMIF([1]ข้อมูลทั้งหมด!$B$2:$B$7721,D377,[1]ข้อมูลทั้งหมด!$CW$2:$CW$7721)=0,"-",SUMIF([1]ข้อมูลทั้งหมด!$B$2:$B$7721,D377,[1]ข้อมูลทั้งหมด!$CW$2:$CW$7721))</f>
        <v>#VALUE!</v>
      </c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389"/>
      <c r="AM377" s="20"/>
      <c r="AN377" s="21"/>
      <c r="AO377" s="393"/>
      <c r="AP377" s="22"/>
      <c r="AQ377" s="22"/>
      <c r="AR377" s="22"/>
      <c r="AS377" s="394"/>
    </row>
    <row r="378" spans="1:45" s="60" customFormat="1" ht="21" hidden="1" x14ac:dyDescent="0.35">
      <c r="A378" s="524">
        <v>369</v>
      </c>
      <c r="B378" s="9">
        <v>364</v>
      </c>
      <c r="C378" s="10" t="s">
        <v>685</v>
      </c>
      <c r="D378" s="395" t="s">
        <v>686</v>
      </c>
      <c r="E378" s="8" t="e">
        <f>COUNTIFS([1]ข้อมูลทั้งหมด!$B$2:$B$7721,D378,[1]ข้อมูลทั้งหมด!$P$2:$P$7721,1)</f>
        <v>#VALUE!</v>
      </c>
      <c r="F378" s="8" t="e">
        <f>COUNTIFS([1]ข้อมูลทั้งหมด!$B$2:$B$7721,D378,[1]ข้อมูลทั้งหมด!$S$2:$S$7721,1)</f>
        <v>#VALUE!</v>
      </c>
      <c r="G378" s="8" t="e">
        <f>COUNTIFS([1]ข้อมูลทั้งหมด!$B$2:$B$7721,D378,[1]ข้อมูลทั้งหมด!$V$2:$V$7721,1)</f>
        <v>#VALUE!</v>
      </c>
      <c r="H378" s="11" t="e">
        <f t="shared" si="6"/>
        <v>#VALUE!</v>
      </c>
      <c r="I378" s="8" t="e">
        <f>SUMIFS([1]ข้อมูลทั้งหมด!$O$2:$O$7721,[1]ข้อมูลทั้งหมด!$B$2:$B$7721,D378)</f>
        <v>#VALUE!</v>
      </c>
      <c r="J378" s="8" t="e">
        <f>SUMIF([1]ข้อมูลทั้งหมด!$B$2:$B$7721,D378,[1]ข้อมูลทั้งหมด!$AN$2:$AN$7721)+(((((SUMIF([1]ข้อมูลทั้งหมด!$B$2:$B$7721,D378,[1]ข้อมูลทั้งหมด!$AO$2:$AO$7721)+((SUMIF([1]ข้อมูลทั้งหมด!$B$2:$B$7721,D378,[1]ข้อมูลทั้งหมด!$AP$2:$AP$7721)-MOD(SUMIF([1]ข้อมูลทั้งหมด!$B$2:$B$7721,D378,[1]ข้อมูลทั้งหมด!$AP$2:$AP$7721),100))/100)-K378)/4))))</f>
        <v>#VALUE!</v>
      </c>
      <c r="K378" s="8" t="e">
        <f>MOD(SUMIF([1]ข้อมูลทั้งหมด!$B$2:$B$7721,D378,[1]ข้อมูลทั้งหมด!$AO$2:$AO$7721)+((SUMIF([1]ข้อมูลทั้งหมด!$B$2:$B$7721,D378,[1]ข้อมูลทั้งหมด!$AP$2:$AP$7721)-MOD(SUMIF([1]ข้อมูลทั้งหมด!$B$2:$B$7721,D378,[1]ข้อมูลทั้งหมด!$AP$2:$AP$7721),100))/100),4)</f>
        <v>#VALUE!</v>
      </c>
      <c r="L378" s="8" t="e">
        <f>MOD(SUMIF([1]ข้อมูลทั้งหมด!$B$2:$B$7721,D378,[1]ข้อมูลทั้งหมด!$AP$2:$AP$7721),100)</f>
        <v>#VALUE!</v>
      </c>
      <c r="M378" s="12" t="e">
        <f>IF(SUM(SUMIF([1]ข้อมูลทั้งหมด!$B$2:$B$7721,D378,[1]ข้อมูลทั้งหมด!$BU$2:$BU$7721))=0,"-",SUM(SUMIF([1]ข้อมูลทั้งหมด!$B$2:$B$7721,D378,[1]ข้อมูลทั้งหมด!$BU$2:$BU$7721)))</f>
        <v>#VALUE!</v>
      </c>
      <c r="N378" s="8" t="e">
        <f>IF(SUM(SUMIF([1]ข้อมูลทั้งหมด!$B$2:$B$7721,D378,[1]ข้อมูลทั้งหมด!$AA$2:$AA$7721),SUMIF([1]ข้อมูลทั้งหมด!$B$2:$B$7721,D378,[1]ข้อมูลทั้งหมด!$AC$2:$AC$7721))=0,"-",SUM(SUMIF([1]ข้อมูลทั้งหมด!$B$2:$B$7721,D378,[1]ข้อมูลทั้งหมด!$AA$2:$AA$7721),SUMIF([1]ข้อมูลทั้งหมด!$B$2:$B$7721,D378,[1]ข้อมูลทั้งหมด!$AC$2:$AC$7721)))</f>
        <v>#VALUE!</v>
      </c>
      <c r="O378" s="13" t="e">
        <f>IF(SUM(SUMIF([1]ข้อมูลทั้งหมด!$B$2:$B$7721,D378,[1]ข้อมูลทั้งหมด!$AB$2:$AB$7721),SUMIF([1]ข้อมูลทั้งหมด!$B$2:$B$7721,D378,[1]ข้อมูลทั้งหมด!$AD$2:$AD$7721))=0,"-",SUM(SUMIF([1]ข้อมูลทั้งหมด!$B$2:$B$7721,D378,[1]ข้อมูลทั้งหมด!$AB$2:$AB$7721),SUMIF([1]ข้อมูลทั้งหมด!$B$2:$B$7721,D378,[1]ข้อมูลทั้งหมด!$AD$2:$AD$7721)))</f>
        <v>#VALUE!</v>
      </c>
      <c r="P378" s="8" t="e">
        <f>IF(SUM(SUMIF([1]ข้อมูลทั้งหมด!$B$2:$B$7721,D378,[1]ข้อมูลทั้งหมด!$AE$2:$AE$7721),SUMIF([1]ข้อมูลทั้งหมด!$B$2:$B$7721,D378,[1]ข้อมูลทั้งหมด!$AG$2:$AG$7721))=0,"-",SUM(SUMIF([1]ข้อมูลทั้งหมด!$B$2:$B$7721,D378,[1]ข้อมูลทั้งหมด!$AE$2:$AE$7721),SUMIF([1]ข้อมูลทั้งหมด!$B$2:$B$7721,D378,[1]ข้อมูลทั้งหมด!$AG$2:$AG$7721)))</f>
        <v>#VALUE!</v>
      </c>
      <c r="Q378" s="13" t="e">
        <f>IF(SUM(SUMIF([1]ข้อมูลทั้งหมด!$B$2:$B$7721,D378,[1]ข้อมูลทั้งหมด!$AF$2:$AF$7721),SUMIF([1]ข้อมูลทั้งหมด!$B$2:$B$7721,D378,[1]ข้อมูลทั้งหมด!$AH$2:$AH$7721))=0,"-",SUM(SUMIF([1]ข้อมูลทั้งหมด!$B$2:$B$7721,D378,[1]ข้อมูลทั้งหมด!$AF$2:$AF$7721),SUMIF([1]ข้อมูลทั้งหมด!$B$2:$B$7721,D378,[1]ข้อมูลทั้งหมด!$AH$2:$AH$7721)))</f>
        <v>#VALUE!</v>
      </c>
      <c r="R378" s="12" t="e">
        <f>IF(SUM(SUMIF([1]ข้อมูลทั้งหมด!$B$2:$B$7721,D378,[1]ข้อมูลทั้งหมด!$BU$2:$BU$7721),SUMIF([1]ข้อมูลทั้งหมด!$B$2:$B$7721,D378,[1]ข้อมูลทั้งหมด!$BV$2:$BV$7721))=0,"-",SUM(SUMIF([1]ข้อมูลทั้งหมด!$B$2:$B$7721,D378,[1]ข้อมูลทั้งหมด!$BU$2:$BU$7721),SUMIF([1]ข้อมูลทั้งหมด!$B$2:$B$7721,D378,[1]ข้อมูลทั้งหมด!$BV$2:$BV$7721)))</f>
        <v>#VALUE!</v>
      </c>
      <c r="S378" s="14" t="e">
        <f>IF(SUMIF([1]ข้อมูลทั้งหมด!$B$2:$B$7721,D378,[1]ข้อมูลทั้งหมด!$BX$2:$BX$7721)=0,"-",SUMIF([1]ข้อมูลทั้งหมด!$B$2:$B$7721,D378,[1]ข้อมูลทั้งหมด!$BX$2:$BX$7721))</f>
        <v>#VALUE!</v>
      </c>
      <c r="T378" s="8" t="e">
        <f>IF(SUMIF([1]ข้อมูลทั้งหมด!$B$2:$B$7721,D378,[1]ข้อมูลทั้งหมด!$CV$2:$CV$7721)=0,"-",SUMIF([1]ข้อมูลทั้งหมด!$B$2:$B$7721,D378,[1]ข้อมูลทั้งหมด!$CV$2:$CV$7721))</f>
        <v>#VALUE!</v>
      </c>
      <c r="U378" s="13" t="e">
        <f>IF(SUMIF([1]ข้อมูลทั้งหมด!$B$2:$B$7721,D378,[1]ข้อมูลทั้งหมด!$CW$2:$CW$7721)=0,"-",SUMIF([1]ข้อมูลทั้งหมด!$B$2:$B$7721,D378,[1]ข้อมูลทั้งหมด!$CW$2:$CW$7721))</f>
        <v>#VALUE!</v>
      </c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389"/>
      <c r="AM378" s="20"/>
      <c r="AN378" s="21"/>
      <c r="AO378" s="393"/>
      <c r="AP378" s="22"/>
      <c r="AQ378" s="22"/>
      <c r="AR378" s="22"/>
      <c r="AS378" s="394"/>
    </row>
    <row r="379" spans="1:45" s="60" customFormat="1" ht="21" hidden="1" x14ac:dyDescent="0.35">
      <c r="A379" s="524">
        <v>370</v>
      </c>
      <c r="B379" s="9">
        <v>365</v>
      </c>
      <c r="C379" s="10" t="s">
        <v>687</v>
      </c>
      <c r="D379" s="395" t="s">
        <v>688</v>
      </c>
      <c r="E379" s="8" t="e">
        <f>COUNTIFS([1]ข้อมูลทั้งหมด!$B$2:$B$7721,D379,[1]ข้อมูลทั้งหมด!$P$2:$P$7721,1)</f>
        <v>#VALUE!</v>
      </c>
      <c r="F379" s="8" t="e">
        <f>COUNTIFS([1]ข้อมูลทั้งหมด!$B$2:$B$7721,D379,[1]ข้อมูลทั้งหมด!$S$2:$S$7721,1)</f>
        <v>#VALUE!</v>
      </c>
      <c r="G379" s="8" t="e">
        <f>COUNTIFS([1]ข้อมูลทั้งหมด!$B$2:$B$7721,D379,[1]ข้อมูลทั้งหมด!$V$2:$V$7721,1)</f>
        <v>#VALUE!</v>
      </c>
      <c r="H379" s="11" t="e">
        <f t="shared" si="6"/>
        <v>#VALUE!</v>
      </c>
      <c r="I379" s="8" t="e">
        <f>SUMIFS([1]ข้อมูลทั้งหมด!$O$2:$O$7721,[1]ข้อมูลทั้งหมด!$B$2:$B$7721,D379)</f>
        <v>#VALUE!</v>
      </c>
      <c r="J379" s="8" t="e">
        <f>SUMIF([1]ข้อมูลทั้งหมด!$B$2:$B$7721,D379,[1]ข้อมูลทั้งหมด!$AN$2:$AN$7721)+(((((SUMIF([1]ข้อมูลทั้งหมด!$B$2:$B$7721,D379,[1]ข้อมูลทั้งหมด!$AO$2:$AO$7721)+((SUMIF([1]ข้อมูลทั้งหมด!$B$2:$B$7721,D379,[1]ข้อมูลทั้งหมด!$AP$2:$AP$7721)-MOD(SUMIF([1]ข้อมูลทั้งหมด!$B$2:$B$7721,D379,[1]ข้อมูลทั้งหมด!$AP$2:$AP$7721),100))/100)-K379)/4))))</f>
        <v>#VALUE!</v>
      </c>
      <c r="K379" s="8" t="e">
        <f>MOD(SUMIF([1]ข้อมูลทั้งหมด!$B$2:$B$7721,D379,[1]ข้อมูลทั้งหมด!$AO$2:$AO$7721)+((SUMIF([1]ข้อมูลทั้งหมด!$B$2:$B$7721,D379,[1]ข้อมูลทั้งหมด!$AP$2:$AP$7721)-MOD(SUMIF([1]ข้อมูลทั้งหมด!$B$2:$B$7721,D379,[1]ข้อมูลทั้งหมด!$AP$2:$AP$7721),100))/100),4)</f>
        <v>#VALUE!</v>
      </c>
      <c r="L379" s="8" t="e">
        <f>MOD(SUMIF([1]ข้อมูลทั้งหมด!$B$2:$B$7721,D379,[1]ข้อมูลทั้งหมด!$AP$2:$AP$7721),100)</f>
        <v>#VALUE!</v>
      </c>
      <c r="M379" s="12" t="e">
        <f>IF(SUM(SUMIF([1]ข้อมูลทั้งหมด!$B$2:$B$7721,D379,[1]ข้อมูลทั้งหมด!$BU$2:$BU$7721))=0,"-",SUM(SUMIF([1]ข้อมูลทั้งหมด!$B$2:$B$7721,D379,[1]ข้อมูลทั้งหมด!$BU$2:$BU$7721)))</f>
        <v>#VALUE!</v>
      </c>
      <c r="N379" s="8" t="e">
        <f>IF(SUM(SUMIF([1]ข้อมูลทั้งหมด!$B$2:$B$7721,D379,[1]ข้อมูลทั้งหมด!$AA$2:$AA$7721),SUMIF([1]ข้อมูลทั้งหมด!$B$2:$B$7721,D379,[1]ข้อมูลทั้งหมด!$AC$2:$AC$7721))=0,"-",SUM(SUMIF([1]ข้อมูลทั้งหมด!$B$2:$B$7721,D379,[1]ข้อมูลทั้งหมด!$AA$2:$AA$7721),SUMIF([1]ข้อมูลทั้งหมด!$B$2:$B$7721,D379,[1]ข้อมูลทั้งหมด!$AC$2:$AC$7721)))</f>
        <v>#VALUE!</v>
      </c>
      <c r="O379" s="13" t="e">
        <f>IF(SUM(SUMIF([1]ข้อมูลทั้งหมด!$B$2:$B$7721,D379,[1]ข้อมูลทั้งหมด!$AB$2:$AB$7721),SUMIF([1]ข้อมูลทั้งหมด!$B$2:$B$7721,D379,[1]ข้อมูลทั้งหมด!$AD$2:$AD$7721))=0,"-",SUM(SUMIF([1]ข้อมูลทั้งหมด!$B$2:$B$7721,D379,[1]ข้อมูลทั้งหมด!$AB$2:$AB$7721),SUMIF([1]ข้อมูลทั้งหมด!$B$2:$B$7721,D379,[1]ข้อมูลทั้งหมด!$AD$2:$AD$7721)))</f>
        <v>#VALUE!</v>
      </c>
      <c r="P379" s="8" t="e">
        <f>IF(SUM(SUMIF([1]ข้อมูลทั้งหมด!$B$2:$B$7721,D379,[1]ข้อมูลทั้งหมด!$AE$2:$AE$7721),SUMIF([1]ข้อมูลทั้งหมด!$B$2:$B$7721,D379,[1]ข้อมูลทั้งหมด!$AG$2:$AG$7721))=0,"-",SUM(SUMIF([1]ข้อมูลทั้งหมด!$B$2:$B$7721,D379,[1]ข้อมูลทั้งหมด!$AE$2:$AE$7721),SUMIF([1]ข้อมูลทั้งหมด!$B$2:$B$7721,D379,[1]ข้อมูลทั้งหมด!$AG$2:$AG$7721)))</f>
        <v>#VALUE!</v>
      </c>
      <c r="Q379" s="13" t="e">
        <f>IF(SUM(SUMIF([1]ข้อมูลทั้งหมด!$B$2:$B$7721,D379,[1]ข้อมูลทั้งหมด!$AF$2:$AF$7721),SUMIF([1]ข้อมูลทั้งหมด!$B$2:$B$7721,D379,[1]ข้อมูลทั้งหมด!$AH$2:$AH$7721))=0,"-",SUM(SUMIF([1]ข้อมูลทั้งหมด!$B$2:$B$7721,D379,[1]ข้อมูลทั้งหมด!$AF$2:$AF$7721),SUMIF([1]ข้อมูลทั้งหมด!$B$2:$B$7721,D379,[1]ข้อมูลทั้งหมด!$AH$2:$AH$7721)))</f>
        <v>#VALUE!</v>
      </c>
      <c r="R379" s="12" t="e">
        <f>IF(SUM(SUMIF([1]ข้อมูลทั้งหมด!$B$2:$B$7721,D379,[1]ข้อมูลทั้งหมด!$BU$2:$BU$7721),SUMIF([1]ข้อมูลทั้งหมด!$B$2:$B$7721,D379,[1]ข้อมูลทั้งหมด!$BV$2:$BV$7721))=0,"-",SUM(SUMIF([1]ข้อมูลทั้งหมด!$B$2:$B$7721,D379,[1]ข้อมูลทั้งหมด!$BU$2:$BU$7721),SUMIF([1]ข้อมูลทั้งหมด!$B$2:$B$7721,D379,[1]ข้อมูลทั้งหมด!$BV$2:$BV$7721)))</f>
        <v>#VALUE!</v>
      </c>
      <c r="S379" s="14" t="e">
        <f>IF(SUMIF([1]ข้อมูลทั้งหมด!$B$2:$B$7721,D379,[1]ข้อมูลทั้งหมด!$BX$2:$BX$7721)=0,"-",SUMIF([1]ข้อมูลทั้งหมด!$B$2:$B$7721,D379,[1]ข้อมูลทั้งหมด!$BX$2:$BX$7721))</f>
        <v>#VALUE!</v>
      </c>
      <c r="T379" s="8" t="e">
        <f>IF(SUMIF([1]ข้อมูลทั้งหมด!$B$2:$B$7721,D379,[1]ข้อมูลทั้งหมด!$CV$2:$CV$7721)=0,"-",SUMIF([1]ข้อมูลทั้งหมด!$B$2:$B$7721,D379,[1]ข้อมูลทั้งหมด!$CV$2:$CV$7721))</f>
        <v>#VALUE!</v>
      </c>
      <c r="U379" s="13" t="e">
        <f>IF(SUMIF([1]ข้อมูลทั้งหมด!$B$2:$B$7721,D379,[1]ข้อมูลทั้งหมด!$CW$2:$CW$7721)=0,"-",SUMIF([1]ข้อมูลทั้งหมด!$B$2:$B$7721,D379,[1]ข้อมูลทั้งหมด!$CW$2:$CW$7721))</f>
        <v>#VALUE!</v>
      </c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389"/>
      <c r="AM379" s="20"/>
      <c r="AN379" s="21"/>
      <c r="AO379" s="393"/>
      <c r="AP379" s="22"/>
      <c r="AQ379" s="22"/>
      <c r="AR379" s="22"/>
      <c r="AS379" s="394"/>
    </row>
    <row r="380" spans="1:45" s="60" customFormat="1" ht="21" hidden="1" x14ac:dyDescent="0.35">
      <c r="A380" s="524">
        <v>371</v>
      </c>
      <c r="B380" s="9">
        <v>366</v>
      </c>
      <c r="C380" s="10" t="s">
        <v>689</v>
      </c>
      <c r="D380" s="395" t="s">
        <v>690</v>
      </c>
      <c r="E380" s="8" t="e">
        <f>COUNTIFS([1]ข้อมูลทั้งหมด!$B$2:$B$7721,D380,[1]ข้อมูลทั้งหมด!$P$2:$P$7721,1)</f>
        <v>#VALUE!</v>
      </c>
      <c r="F380" s="8" t="e">
        <f>COUNTIFS([1]ข้อมูลทั้งหมด!$B$2:$B$7721,D380,[1]ข้อมูลทั้งหมด!$S$2:$S$7721,1)</f>
        <v>#VALUE!</v>
      </c>
      <c r="G380" s="8" t="e">
        <f>COUNTIFS([1]ข้อมูลทั้งหมด!$B$2:$B$7721,D380,[1]ข้อมูลทั้งหมด!$V$2:$V$7721,1)</f>
        <v>#VALUE!</v>
      </c>
      <c r="H380" s="11" t="e">
        <f t="shared" si="6"/>
        <v>#VALUE!</v>
      </c>
      <c r="I380" s="8" t="e">
        <f>SUMIFS([1]ข้อมูลทั้งหมด!$O$2:$O$7721,[1]ข้อมูลทั้งหมด!$B$2:$B$7721,D380)</f>
        <v>#VALUE!</v>
      </c>
      <c r="J380" s="8" t="e">
        <f>SUMIF([1]ข้อมูลทั้งหมด!$B$2:$B$7721,D380,[1]ข้อมูลทั้งหมด!$AN$2:$AN$7721)+(((((SUMIF([1]ข้อมูลทั้งหมด!$B$2:$B$7721,D380,[1]ข้อมูลทั้งหมด!$AO$2:$AO$7721)+((SUMIF([1]ข้อมูลทั้งหมด!$B$2:$B$7721,D380,[1]ข้อมูลทั้งหมด!$AP$2:$AP$7721)-MOD(SUMIF([1]ข้อมูลทั้งหมด!$B$2:$B$7721,D380,[1]ข้อมูลทั้งหมด!$AP$2:$AP$7721),100))/100)-K380)/4))))</f>
        <v>#VALUE!</v>
      </c>
      <c r="K380" s="8" t="e">
        <f>MOD(SUMIF([1]ข้อมูลทั้งหมด!$B$2:$B$7721,D380,[1]ข้อมูลทั้งหมด!$AO$2:$AO$7721)+((SUMIF([1]ข้อมูลทั้งหมด!$B$2:$B$7721,D380,[1]ข้อมูลทั้งหมด!$AP$2:$AP$7721)-MOD(SUMIF([1]ข้อมูลทั้งหมด!$B$2:$B$7721,D380,[1]ข้อมูลทั้งหมด!$AP$2:$AP$7721),100))/100),4)</f>
        <v>#VALUE!</v>
      </c>
      <c r="L380" s="8" t="e">
        <f>MOD(SUMIF([1]ข้อมูลทั้งหมด!$B$2:$B$7721,D380,[1]ข้อมูลทั้งหมด!$AP$2:$AP$7721),100)</f>
        <v>#VALUE!</v>
      </c>
      <c r="M380" s="12" t="e">
        <f>IF(SUM(SUMIF([1]ข้อมูลทั้งหมด!$B$2:$B$7721,D380,[1]ข้อมูลทั้งหมด!$BU$2:$BU$7721))=0,"-",SUM(SUMIF([1]ข้อมูลทั้งหมด!$B$2:$B$7721,D380,[1]ข้อมูลทั้งหมด!$BU$2:$BU$7721)))</f>
        <v>#VALUE!</v>
      </c>
      <c r="N380" s="8" t="e">
        <f>IF(SUM(SUMIF([1]ข้อมูลทั้งหมด!$B$2:$B$7721,D380,[1]ข้อมูลทั้งหมด!$AA$2:$AA$7721),SUMIF([1]ข้อมูลทั้งหมด!$B$2:$B$7721,D380,[1]ข้อมูลทั้งหมด!$AC$2:$AC$7721))=0,"-",SUM(SUMIF([1]ข้อมูลทั้งหมด!$B$2:$B$7721,D380,[1]ข้อมูลทั้งหมด!$AA$2:$AA$7721),SUMIF([1]ข้อมูลทั้งหมด!$B$2:$B$7721,D380,[1]ข้อมูลทั้งหมด!$AC$2:$AC$7721)))</f>
        <v>#VALUE!</v>
      </c>
      <c r="O380" s="13" t="e">
        <f>IF(SUM(SUMIF([1]ข้อมูลทั้งหมด!$B$2:$B$7721,D380,[1]ข้อมูลทั้งหมด!$AB$2:$AB$7721),SUMIF([1]ข้อมูลทั้งหมด!$B$2:$B$7721,D380,[1]ข้อมูลทั้งหมด!$AD$2:$AD$7721))=0,"-",SUM(SUMIF([1]ข้อมูลทั้งหมด!$B$2:$B$7721,D380,[1]ข้อมูลทั้งหมด!$AB$2:$AB$7721),SUMIF([1]ข้อมูลทั้งหมด!$B$2:$B$7721,D380,[1]ข้อมูลทั้งหมด!$AD$2:$AD$7721)))</f>
        <v>#VALUE!</v>
      </c>
      <c r="P380" s="8" t="e">
        <f>IF(SUM(SUMIF([1]ข้อมูลทั้งหมด!$B$2:$B$7721,D380,[1]ข้อมูลทั้งหมด!$AE$2:$AE$7721),SUMIF([1]ข้อมูลทั้งหมด!$B$2:$B$7721,D380,[1]ข้อมูลทั้งหมด!$AG$2:$AG$7721))=0,"-",SUM(SUMIF([1]ข้อมูลทั้งหมด!$B$2:$B$7721,D380,[1]ข้อมูลทั้งหมด!$AE$2:$AE$7721),SUMIF([1]ข้อมูลทั้งหมด!$B$2:$B$7721,D380,[1]ข้อมูลทั้งหมด!$AG$2:$AG$7721)))</f>
        <v>#VALUE!</v>
      </c>
      <c r="Q380" s="13" t="e">
        <f>IF(SUM(SUMIF([1]ข้อมูลทั้งหมด!$B$2:$B$7721,D380,[1]ข้อมูลทั้งหมด!$AF$2:$AF$7721),SUMIF([1]ข้อมูลทั้งหมด!$B$2:$B$7721,D380,[1]ข้อมูลทั้งหมด!$AH$2:$AH$7721))=0,"-",SUM(SUMIF([1]ข้อมูลทั้งหมด!$B$2:$B$7721,D380,[1]ข้อมูลทั้งหมด!$AF$2:$AF$7721),SUMIF([1]ข้อมูลทั้งหมด!$B$2:$B$7721,D380,[1]ข้อมูลทั้งหมด!$AH$2:$AH$7721)))</f>
        <v>#VALUE!</v>
      </c>
      <c r="R380" s="12" t="e">
        <f>IF(SUM(SUMIF([1]ข้อมูลทั้งหมด!$B$2:$B$7721,D380,[1]ข้อมูลทั้งหมด!$BU$2:$BU$7721),SUMIF([1]ข้อมูลทั้งหมด!$B$2:$B$7721,D380,[1]ข้อมูลทั้งหมด!$BV$2:$BV$7721))=0,"-",SUM(SUMIF([1]ข้อมูลทั้งหมด!$B$2:$B$7721,D380,[1]ข้อมูลทั้งหมด!$BU$2:$BU$7721),SUMIF([1]ข้อมูลทั้งหมด!$B$2:$B$7721,D380,[1]ข้อมูลทั้งหมด!$BV$2:$BV$7721)))</f>
        <v>#VALUE!</v>
      </c>
      <c r="S380" s="14" t="e">
        <f>IF(SUMIF([1]ข้อมูลทั้งหมด!$B$2:$B$7721,D380,[1]ข้อมูลทั้งหมด!$BX$2:$BX$7721)=0,"-",SUMIF([1]ข้อมูลทั้งหมด!$B$2:$B$7721,D380,[1]ข้อมูลทั้งหมด!$BX$2:$BX$7721))</f>
        <v>#VALUE!</v>
      </c>
      <c r="T380" s="8" t="e">
        <f>IF(SUMIF([1]ข้อมูลทั้งหมด!$B$2:$B$7721,D380,[1]ข้อมูลทั้งหมด!$CV$2:$CV$7721)=0,"-",SUMIF([1]ข้อมูลทั้งหมด!$B$2:$B$7721,D380,[1]ข้อมูลทั้งหมด!$CV$2:$CV$7721))</f>
        <v>#VALUE!</v>
      </c>
      <c r="U380" s="13" t="e">
        <f>IF(SUMIF([1]ข้อมูลทั้งหมด!$B$2:$B$7721,D380,[1]ข้อมูลทั้งหมด!$CW$2:$CW$7721)=0,"-",SUMIF([1]ข้อมูลทั้งหมด!$B$2:$B$7721,D380,[1]ข้อมูลทั้งหมด!$CW$2:$CW$7721))</f>
        <v>#VALUE!</v>
      </c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389"/>
      <c r="AM380" s="20"/>
      <c r="AN380" s="21"/>
      <c r="AO380" s="393"/>
      <c r="AP380" s="22"/>
      <c r="AQ380" s="22"/>
      <c r="AR380" s="22"/>
      <c r="AS380" s="394"/>
    </row>
    <row r="381" spans="1:45" s="60" customFormat="1" ht="21" hidden="1" x14ac:dyDescent="0.35">
      <c r="A381" s="524">
        <v>372</v>
      </c>
      <c r="B381" s="9">
        <v>367</v>
      </c>
      <c r="C381" s="10" t="s">
        <v>691</v>
      </c>
      <c r="D381" s="395" t="s">
        <v>692</v>
      </c>
      <c r="E381" s="8" t="e">
        <f>COUNTIFS([1]ข้อมูลทั้งหมด!$B$2:$B$7721,D381,[1]ข้อมูลทั้งหมด!$P$2:$P$7721,1)</f>
        <v>#VALUE!</v>
      </c>
      <c r="F381" s="8" t="e">
        <f>COUNTIFS([1]ข้อมูลทั้งหมด!$B$2:$B$7721,D381,[1]ข้อมูลทั้งหมด!$S$2:$S$7721,1)</f>
        <v>#VALUE!</v>
      </c>
      <c r="G381" s="8" t="e">
        <f>COUNTIFS([1]ข้อมูลทั้งหมด!$B$2:$B$7721,D381,[1]ข้อมูลทั้งหมด!$V$2:$V$7721,1)</f>
        <v>#VALUE!</v>
      </c>
      <c r="H381" s="11" t="e">
        <f t="shared" si="6"/>
        <v>#VALUE!</v>
      </c>
      <c r="I381" s="8" t="e">
        <f>SUMIFS([1]ข้อมูลทั้งหมด!$O$2:$O$7721,[1]ข้อมูลทั้งหมด!$B$2:$B$7721,D381)</f>
        <v>#VALUE!</v>
      </c>
      <c r="J381" s="8" t="e">
        <f>SUMIF([1]ข้อมูลทั้งหมด!$B$2:$B$7721,D381,[1]ข้อมูลทั้งหมด!$AN$2:$AN$7721)+(((((SUMIF([1]ข้อมูลทั้งหมด!$B$2:$B$7721,D381,[1]ข้อมูลทั้งหมด!$AO$2:$AO$7721)+((SUMIF([1]ข้อมูลทั้งหมด!$B$2:$B$7721,D381,[1]ข้อมูลทั้งหมด!$AP$2:$AP$7721)-MOD(SUMIF([1]ข้อมูลทั้งหมด!$B$2:$B$7721,D381,[1]ข้อมูลทั้งหมด!$AP$2:$AP$7721),100))/100)-K381)/4))))</f>
        <v>#VALUE!</v>
      </c>
      <c r="K381" s="8" t="e">
        <f>MOD(SUMIF([1]ข้อมูลทั้งหมด!$B$2:$B$7721,D381,[1]ข้อมูลทั้งหมด!$AO$2:$AO$7721)+((SUMIF([1]ข้อมูลทั้งหมด!$B$2:$B$7721,D381,[1]ข้อมูลทั้งหมด!$AP$2:$AP$7721)-MOD(SUMIF([1]ข้อมูลทั้งหมด!$B$2:$B$7721,D381,[1]ข้อมูลทั้งหมด!$AP$2:$AP$7721),100))/100),4)</f>
        <v>#VALUE!</v>
      </c>
      <c r="L381" s="8" t="e">
        <f>MOD(SUMIF([1]ข้อมูลทั้งหมด!$B$2:$B$7721,D381,[1]ข้อมูลทั้งหมด!$AP$2:$AP$7721),100)</f>
        <v>#VALUE!</v>
      </c>
      <c r="M381" s="12" t="e">
        <f>IF(SUM(SUMIF([1]ข้อมูลทั้งหมด!$B$2:$B$7721,D381,[1]ข้อมูลทั้งหมด!$BU$2:$BU$7721))=0,"-",SUM(SUMIF([1]ข้อมูลทั้งหมด!$B$2:$B$7721,D381,[1]ข้อมูลทั้งหมด!$BU$2:$BU$7721)))</f>
        <v>#VALUE!</v>
      </c>
      <c r="N381" s="8" t="e">
        <f>IF(SUM(SUMIF([1]ข้อมูลทั้งหมด!$B$2:$B$7721,D381,[1]ข้อมูลทั้งหมด!$AA$2:$AA$7721),SUMIF([1]ข้อมูลทั้งหมด!$B$2:$B$7721,D381,[1]ข้อมูลทั้งหมด!$AC$2:$AC$7721))=0,"-",SUM(SUMIF([1]ข้อมูลทั้งหมด!$B$2:$B$7721,D381,[1]ข้อมูลทั้งหมด!$AA$2:$AA$7721),SUMIF([1]ข้อมูลทั้งหมด!$B$2:$B$7721,D381,[1]ข้อมูลทั้งหมด!$AC$2:$AC$7721)))</f>
        <v>#VALUE!</v>
      </c>
      <c r="O381" s="13" t="e">
        <f>IF(SUM(SUMIF([1]ข้อมูลทั้งหมด!$B$2:$B$7721,D381,[1]ข้อมูลทั้งหมด!$AB$2:$AB$7721),SUMIF([1]ข้อมูลทั้งหมด!$B$2:$B$7721,D381,[1]ข้อมูลทั้งหมด!$AD$2:$AD$7721))=0,"-",SUM(SUMIF([1]ข้อมูลทั้งหมด!$B$2:$B$7721,D381,[1]ข้อมูลทั้งหมด!$AB$2:$AB$7721),SUMIF([1]ข้อมูลทั้งหมด!$B$2:$B$7721,D381,[1]ข้อมูลทั้งหมด!$AD$2:$AD$7721)))</f>
        <v>#VALUE!</v>
      </c>
      <c r="P381" s="8" t="e">
        <f>IF(SUM(SUMIF([1]ข้อมูลทั้งหมด!$B$2:$B$7721,D381,[1]ข้อมูลทั้งหมด!$AE$2:$AE$7721),SUMIF([1]ข้อมูลทั้งหมด!$B$2:$B$7721,D381,[1]ข้อมูลทั้งหมด!$AG$2:$AG$7721))=0,"-",SUM(SUMIF([1]ข้อมูลทั้งหมด!$B$2:$B$7721,D381,[1]ข้อมูลทั้งหมด!$AE$2:$AE$7721),SUMIF([1]ข้อมูลทั้งหมด!$B$2:$B$7721,D381,[1]ข้อมูลทั้งหมด!$AG$2:$AG$7721)))</f>
        <v>#VALUE!</v>
      </c>
      <c r="Q381" s="13" t="e">
        <f>IF(SUM(SUMIF([1]ข้อมูลทั้งหมด!$B$2:$B$7721,D381,[1]ข้อมูลทั้งหมด!$AF$2:$AF$7721),SUMIF([1]ข้อมูลทั้งหมด!$B$2:$B$7721,D381,[1]ข้อมูลทั้งหมด!$AH$2:$AH$7721))=0,"-",SUM(SUMIF([1]ข้อมูลทั้งหมด!$B$2:$B$7721,D381,[1]ข้อมูลทั้งหมด!$AF$2:$AF$7721),SUMIF([1]ข้อมูลทั้งหมด!$B$2:$B$7721,D381,[1]ข้อมูลทั้งหมด!$AH$2:$AH$7721)))</f>
        <v>#VALUE!</v>
      </c>
      <c r="R381" s="12" t="e">
        <f>IF(SUM(SUMIF([1]ข้อมูลทั้งหมด!$B$2:$B$7721,D381,[1]ข้อมูลทั้งหมด!$BU$2:$BU$7721),SUMIF([1]ข้อมูลทั้งหมด!$B$2:$B$7721,D381,[1]ข้อมูลทั้งหมด!$BV$2:$BV$7721))=0,"-",SUM(SUMIF([1]ข้อมูลทั้งหมด!$B$2:$B$7721,D381,[1]ข้อมูลทั้งหมด!$BU$2:$BU$7721),SUMIF([1]ข้อมูลทั้งหมด!$B$2:$B$7721,D381,[1]ข้อมูลทั้งหมด!$BV$2:$BV$7721)))</f>
        <v>#VALUE!</v>
      </c>
      <c r="S381" s="14" t="e">
        <f>IF(SUMIF([1]ข้อมูลทั้งหมด!$B$2:$B$7721,D381,[1]ข้อมูลทั้งหมด!$BX$2:$BX$7721)=0,"-",SUMIF([1]ข้อมูลทั้งหมด!$B$2:$B$7721,D381,[1]ข้อมูลทั้งหมด!$BX$2:$BX$7721))</f>
        <v>#VALUE!</v>
      </c>
      <c r="T381" s="8" t="e">
        <f>IF(SUMIF([1]ข้อมูลทั้งหมด!$B$2:$B$7721,D381,[1]ข้อมูลทั้งหมด!$CV$2:$CV$7721)=0,"-",SUMIF([1]ข้อมูลทั้งหมด!$B$2:$B$7721,D381,[1]ข้อมูลทั้งหมด!$CV$2:$CV$7721))</f>
        <v>#VALUE!</v>
      </c>
      <c r="U381" s="13" t="e">
        <f>IF(SUMIF([1]ข้อมูลทั้งหมด!$B$2:$B$7721,D381,[1]ข้อมูลทั้งหมด!$CW$2:$CW$7721)=0,"-",SUMIF([1]ข้อมูลทั้งหมด!$B$2:$B$7721,D381,[1]ข้อมูลทั้งหมด!$CW$2:$CW$7721))</f>
        <v>#VALUE!</v>
      </c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389"/>
      <c r="AM381" s="20"/>
      <c r="AN381" s="21"/>
      <c r="AO381" s="393"/>
      <c r="AP381" s="22"/>
      <c r="AQ381" s="22"/>
      <c r="AR381" s="22"/>
      <c r="AS381" s="394"/>
    </row>
    <row r="382" spans="1:45" s="60" customFormat="1" ht="21" hidden="1" x14ac:dyDescent="0.35">
      <c r="A382" s="524">
        <v>373</v>
      </c>
      <c r="B382" s="9">
        <v>368</v>
      </c>
      <c r="C382" s="10" t="s">
        <v>693</v>
      </c>
      <c r="D382" s="395" t="s">
        <v>694</v>
      </c>
      <c r="E382" s="8" t="e">
        <f>COUNTIFS([1]ข้อมูลทั้งหมด!$B$2:$B$7721,D382,[1]ข้อมูลทั้งหมด!$P$2:$P$7721,1)</f>
        <v>#VALUE!</v>
      </c>
      <c r="F382" s="8" t="e">
        <f>COUNTIFS([1]ข้อมูลทั้งหมด!$B$2:$B$7721,D382,[1]ข้อมูลทั้งหมด!$S$2:$S$7721,1)</f>
        <v>#VALUE!</v>
      </c>
      <c r="G382" s="8" t="e">
        <f>COUNTIFS([1]ข้อมูลทั้งหมด!$B$2:$B$7721,D382,[1]ข้อมูลทั้งหมด!$V$2:$V$7721,1)</f>
        <v>#VALUE!</v>
      </c>
      <c r="H382" s="11" t="e">
        <f t="shared" si="6"/>
        <v>#VALUE!</v>
      </c>
      <c r="I382" s="8" t="e">
        <f>SUMIFS([1]ข้อมูลทั้งหมด!$O$2:$O$7721,[1]ข้อมูลทั้งหมด!$B$2:$B$7721,D382)</f>
        <v>#VALUE!</v>
      </c>
      <c r="J382" s="8" t="e">
        <f>SUMIF([1]ข้อมูลทั้งหมด!$B$2:$B$7721,D382,[1]ข้อมูลทั้งหมด!$AN$2:$AN$7721)+(((((SUMIF([1]ข้อมูลทั้งหมด!$B$2:$B$7721,D382,[1]ข้อมูลทั้งหมด!$AO$2:$AO$7721)+((SUMIF([1]ข้อมูลทั้งหมด!$B$2:$B$7721,D382,[1]ข้อมูลทั้งหมด!$AP$2:$AP$7721)-MOD(SUMIF([1]ข้อมูลทั้งหมด!$B$2:$B$7721,D382,[1]ข้อมูลทั้งหมด!$AP$2:$AP$7721),100))/100)-K382)/4))))</f>
        <v>#VALUE!</v>
      </c>
      <c r="K382" s="8" t="e">
        <f>MOD(SUMIF([1]ข้อมูลทั้งหมด!$B$2:$B$7721,D382,[1]ข้อมูลทั้งหมด!$AO$2:$AO$7721)+((SUMIF([1]ข้อมูลทั้งหมด!$B$2:$B$7721,D382,[1]ข้อมูลทั้งหมด!$AP$2:$AP$7721)-MOD(SUMIF([1]ข้อมูลทั้งหมด!$B$2:$B$7721,D382,[1]ข้อมูลทั้งหมด!$AP$2:$AP$7721),100))/100),4)</f>
        <v>#VALUE!</v>
      </c>
      <c r="L382" s="8" t="e">
        <f>MOD(SUMIF([1]ข้อมูลทั้งหมด!$B$2:$B$7721,D382,[1]ข้อมูลทั้งหมด!$AP$2:$AP$7721),100)</f>
        <v>#VALUE!</v>
      </c>
      <c r="M382" s="12" t="e">
        <f>IF(SUM(SUMIF([1]ข้อมูลทั้งหมด!$B$2:$B$7721,D382,[1]ข้อมูลทั้งหมด!$BU$2:$BU$7721))=0,"-",SUM(SUMIF([1]ข้อมูลทั้งหมด!$B$2:$B$7721,D382,[1]ข้อมูลทั้งหมด!$BU$2:$BU$7721)))</f>
        <v>#VALUE!</v>
      </c>
      <c r="N382" s="8" t="e">
        <f>IF(SUM(SUMIF([1]ข้อมูลทั้งหมด!$B$2:$B$7721,D382,[1]ข้อมูลทั้งหมด!$AA$2:$AA$7721),SUMIF([1]ข้อมูลทั้งหมด!$B$2:$B$7721,D382,[1]ข้อมูลทั้งหมด!$AC$2:$AC$7721))=0,"-",SUM(SUMIF([1]ข้อมูลทั้งหมด!$B$2:$B$7721,D382,[1]ข้อมูลทั้งหมด!$AA$2:$AA$7721),SUMIF([1]ข้อมูลทั้งหมด!$B$2:$B$7721,D382,[1]ข้อมูลทั้งหมด!$AC$2:$AC$7721)))</f>
        <v>#VALUE!</v>
      </c>
      <c r="O382" s="13" t="e">
        <f>IF(SUM(SUMIF([1]ข้อมูลทั้งหมด!$B$2:$B$7721,D382,[1]ข้อมูลทั้งหมด!$AB$2:$AB$7721),SUMIF([1]ข้อมูลทั้งหมด!$B$2:$B$7721,D382,[1]ข้อมูลทั้งหมด!$AD$2:$AD$7721))=0,"-",SUM(SUMIF([1]ข้อมูลทั้งหมด!$B$2:$B$7721,D382,[1]ข้อมูลทั้งหมด!$AB$2:$AB$7721),SUMIF([1]ข้อมูลทั้งหมด!$B$2:$B$7721,D382,[1]ข้อมูลทั้งหมด!$AD$2:$AD$7721)))</f>
        <v>#VALUE!</v>
      </c>
      <c r="P382" s="8" t="e">
        <f>IF(SUM(SUMIF([1]ข้อมูลทั้งหมด!$B$2:$B$7721,D382,[1]ข้อมูลทั้งหมด!$AE$2:$AE$7721),SUMIF([1]ข้อมูลทั้งหมด!$B$2:$B$7721,D382,[1]ข้อมูลทั้งหมด!$AG$2:$AG$7721))=0,"-",SUM(SUMIF([1]ข้อมูลทั้งหมด!$B$2:$B$7721,D382,[1]ข้อมูลทั้งหมด!$AE$2:$AE$7721),SUMIF([1]ข้อมูลทั้งหมด!$B$2:$B$7721,D382,[1]ข้อมูลทั้งหมด!$AG$2:$AG$7721)))</f>
        <v>#VALUE!</v>
      </c>
      <c r="Q382" s="13" t="e">
        <f>IF(SUM(SUMIF([1]ข้อมูลทั้งหมด!$B$2:$B$7721,D382,[1]ข้อมูลทั้งหมด!$AF$2:$AF$7721),SUMIF([1]ข้อมูลทั้งหมด!$B$2:$B$7721,D382,[1]ข้อมูลทั้งหมด!$AH$2:$AH$7721))=0,"-",SUM(SUMIF([1]ข้อมูลทั้งหมด!$B$2:$B$7721,D382,[1]ข้อมูลทั้งหมด!$AF$2:$AF$7721),SUMIF([1]ข้อมูลทั้งหมด!$B$2:$B$7721,D382,[1]ข้อมูลทั้งหมด!$AH$2:$AH$7721)))</f>
        <v>#VALUE!</v>
      </c>
      <c r="R382" s="12" t="e">
        <f>IF(SUM(SUMIF([1]ข้อมูลทั้งหมด!$B$2:$B$7721,D382,[1]ข้อมูลทั้งหมด!$BU$2:$BU$7721),SUMIF([1]ข้อมูลทั้งหมด!$B$2:$B$7721,D382,[1]ข้อมูลทั้งหมด!$BV$2:$BV$7721))=0,"-",SUM(SUMIF([1]ข้อมูลทั้งหมด!$B$2:$B$7721,D382,[1]ข้อมูลทั้งหมด!$BU$2:$BU$7721),SUMIF([1]ข้อมูลทั้งหมด!$B$2:$B$7721,D382,[1]ข้อมูลทั้งหมด!$BV$2:$BV$7721)))</f>
        <v>#VALUE!</v>
      </c>
      <c r="S382" s="14" t="e">
        <f>IF(SUMIF([1]ข้อมูลทั้งหมด!$B$2:$B$7721,D382,[1]ข้อมูลทั้งหมด!$BX$2:$BX$7721)=0,"-",SUMIF([1]ข้อมูลทั้งหมด!$B$2:$B$7721,D382,[1]ข้อมูลทั้งหมด!$BX$2:$BX$7721))</f>
        <v>#VALUE!</v>
      </c>
      <c r="T382" s="8" t="e">
        <f>IF(SUMIF([1]ข้อมูลทั้งหมด!$B$2:$B$7721,D382,[1]ข้อมูลทั้งหมด!$CV$2:$CV$7721)=0,"-",SUMIF([1]ข้อมูลทั้งหมด!$B$2:$B$7721,D382,[1]ข้อมูลทั้งหมด!$CV$2:$CV$7721))</f>
        <v>#VALUE!</v>
      </c>
      <c r="U382" s="13" t="e">
        <f>IF(SUMIF([1]ข้อมูลทั้งหมด!$B$2:$B$7721,D382,[1]ข้อมูลทั้งหมด!$CW$2:$CW$7721)=0,"-",SUMIF([1]ข้อมูลทั้งหมด!$B$2:$B$7721,D382,[1]ข้อมูลทั้งหมด!$CW$2:$CW$7721))</f>
        <v>#VALUE!</v>
      </c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389"/>
      <c r="AM382" s="20"/>
      <c r="AN382" s="21"/>
      <c r="AO382" s="393"/>
      <c r="AP382" s="22"/>
      <c r="AQ382" s="22"/>
      <c r="AR382" s="22"/>
      <c r="AS382" s="394"/>
    </row>
    <row r="383" spans="1:45" s="60" customFormat="1" ht="21" hidden="1" x14ac:dyDescent="0.35">
      <c r="A383" s="524">
        <v>374</v>
      </c>
      <c r="B383" s="9">
        <v>369</v>
      </c>
      <c r="C383" s="10" t="s">
        <v>695</v>
      </c>
      <c r="D383" s="395" t="s">
        <v>696</v>
      </c>
      <c r="E383" s="8" t="e">
        <f>COUNTIFS([1]ข้อมูลทั้งหมด!$B$2:$B$7721,D383,[1]ข้อมูลทั้งหมด!$P$2:$P$7721,1)</f>
        <v>#VALUE!</v>
      </c>
      <c r="F383" s="8" t="e">
        <f>COUNTIFS([1]ข้อมูลทั้งหมด!$B$2:$B$7721,D383,[1]ข้อมูลทั้งหมด!$S$2:$S$7721,1)</f>
        <v>#VALUE!</v>
      </c>
      <c r="G383" s="8" t="e">
        <f>COUNTIFS([1]ข้อมูลทั้งหมด!$B$2:$B$7721,D383,[1]ข้อมูลทั้งหมด!$V$2:$V$7721,1)</f>
        <v>#VALUE!</v>
      </c>
      <c r="H383" s="11" t="e">
        <f t="shared" si="6"/>
        <v>#VALUE!</v>
      </c>
      <c r="I383" s="8" t="e">
        <f>SUMIFS([1]ข้อมูลทั้งหมด!$O$2:$O$7721,[1]ข้อมูลทั้งหมด!$B$2:$B$7721,D383)</f>
        <v>#VALUE!</v>
      </c>
      <c r="J383" s="8" t="e">
        <f>SUMIF([1]ข้อมูลทั้งหมด!$B$2:$B$7721,D383,[1]ข้อมูลทั้งหมด!$AN$2:$AN$7721)+(((((SUMIF([1]ข้อมูลทั้งหมด!$B$2:$B$7721,D383,[1]ข้อมูลทั้งหมด!$AO$2:$AO$7721)+((SUMIF([1]ข้อมูลทั้งหมด!$B$2:$B$7721,D383,[1]ข้อมูลทั้งหมด!$AP$2:$AP$7721)-MOD(SUMIF([1]ข้อมูลทั้งหมด!$B$2:$B$7721,D383,[1]ข้อมูลทั้งหมด!$AP$2:$AP$7721),100))/100)-K383)/4))))</f>
        <v>#VALUE!</v>
      </c>
      <c r="K383" s="8" t="e">
        <f>MOD(SUMIF([1]ข้อมูลทั้งหมด!$B$2:$B$7721,D383,[1]ข้อมูลทั้งหมด!$AO$2:$AO$7721)+((SUMIF([1]ข้อมูลทั้งหมด!$B$2:$B$7721,D383,[1]ข้อมูลทั้งหมด!$AP$2:$AP$7721)-MOD(SUMIF([1]ข้อมูลทั้งหมด!$B$2:$B$7721,D383,[1]ข้อมูลทั้งหมด!$AP$2:$AP$7721),100))/100),4)</f>
        <v>#VALUE!</v>
      </c>
      <c r="L383" s="8" t="e">
        <f>MOD(SUMIF([1]ข้อมูลทั้งหมด!$B$2:$B$7721,D383,[1]ข้อมูลทั้งหมด!$AP$2:$AP$7721),100)</f>
        <v>#VALUE!</v>
      </c>
      <c r="M383" s="12" t="e">
        <f>IF(SUM(SUMIF([1]ข้อมูลทั้งหมด!$B$2:$B$7721,D383,[1]ข้อมูลทั้งหมด!$BU$2:$BU$7721))=0,"-",SUM(SUMIF([1]ข้อมูลทั้งหมด!$B$2:$B$7721,D383,[1]ข้อมูลทั้งหมด!$BU$2:$BU$7721)))</f>
        <v>#VALUE!</v>
      </c>
      <c r="N383" s="8" t="e">
        <f>IF(SUM(SUMIF([1]ข้อมูลทั้งหมด!$B$2:$B$7721,D383,[1]ข้อมูลทั้งหมด!$AA$2:$AA$7721),SUMIF([1]ข้อมูลทั้งหมด!$B$2:$B$7721,D383,[1]ข้อมูลทั้งหมด!$AC$2:$AC$7721))=0,"-",SUM(SUMIF([1]ข้อมูลทั้งหมด!$B$2:$B$7721,D383,[1]ข้อมูลทั้งหมด!$AA$2:$AA$7721),SUMIF([1]ข้อมูลทั้งหมด!$B$2:$B$7721,D383,[1]ข้อมูลทั้งหมด!$AC$2:$AC$7721)))</f>
        <v>#VALUE!</v>
      </c>
      <c r="O383" s="13" t="e">
        <f>IF(SUM(SUMIF([1]ข้อมูลทั้งหมด!$B$2:$B$7721,D383,[1]ข้อมูลทั้งหมด!$AB$2:$AB$7721),SUMIF([1]ข้อมูลทั้งหมด!$B$2:$B$7721,D383,[1]ข้อมูลทั้งหมด!$AD$2:$AD$7721))=0,"-",SUM(SUMIF([1]ข้อมูลทั้งหมด!$B$2:$B$7721,D383,[1]ข้อมูลทั้งหมด!$AB$2:$AB$7721),SUMIF([1]ข้อมูลทั้งหมด!$B$2:$B$7721,D383,[1]ข้อมูลทั้งหมด!$AD$2:$AD$7721)))</f>
        <v>#VALUE!</v>
      </c>
      <c r="P383" s="8" t="e">
        <f>IF(SUM(SUMIF([1]ข้อมูลทั้งหมด!$B$2:$B$7721,D383,[1]ข้อมูลทั้งหมด!$AE$2:$AE$7721),SUMIF([1]ข้อมูลทั้งหมด!$B$2:$B$7721,D383,[1]ข้อมูลทั้งหมด!$AG$2:$AG$7721))=0,"-",SUM(SUMIF([1]ข้อมูลทั้งหมด!$B$2:$B$7721,D383,[1]ข้อมูลทั้งหมด!$AE$2:$AE$7721),SUMIF([1]ข้อมูลทั้งหมด!$B$2:$B$7721,D383,[1]ข้อมูลทั้งหมด!$AG$2:$AG$7721)))</f>
        <v>#VALUE!</v>
      </c>
      <c r="Q383" s="13" t="e">
        <f>IF(SUM(SUMIF([1]ข้อมูลทั้งหมด!$B$2:$B$7721,D383,[1]ข้อมูลทั้งหมด!$AF$2:$AF$7721),SUMIF([1]ข้อมูลทั้งหมด!$B$2:$B$7721,D383,[1]ข้อมูลทั้งหมด!$AH$2:$AH$7721))=0,"-",SUM(SUMIF([1]ข้อมูลทั้งหมด!$B$2:$B$7721,D383,[1]ข้อมูลทั้งหมด!$AF$2:$AF$7721),SUMIF([1]ข้อมูลทั้งหมด!$B$2:$B$7721,D383,[1]ข้อมูลทั้งหมด!$AH$2:$AH$7721)))</f>
        <v>#VALUE!</v>
      </c>
      <c r="R383" s="12" t="e">
        <f>IF(SUM(SUMIF([1]ข้อมูลทั้งหมด!$B$2:$B$7721,D383,[1]ข้อมูลทั้งหมด!$BU$2:$BU$7721),SUMIF([1]ข้อมูลทั้งหมด!$B$2:$B$7721,D383,[1]ข้อมูลทั้งหมด!$BV$2:$BV$7721))=0,"-",SUM(SUMIF([1]ข้อมูลทั้งหมด!$B$2:$B$7721,D383,[1]ข้อมูลทั้งหมด!$BU$2:$BU$7721),SUMIF([1]ข้อมูลทั้งหมด!$B$2:$B$7721,D383,[1]ข้อมูลทั้งหมด!$BV$2:$BV$7721)))</f>
        <v>#VALUE!</v>
      </c>
      <c r="S383" s="14" t="e">
        <f>IF(SUMIF([1]ข้อมูลทั้งหมด!$B$2:$B$7721,D383,[1]ข้อมูลทั้งหมด!$BX$2:$BX$7721)=0,"-",SUMIF([1]ข้อมูลทั้งหมด!$B$2:$B$7721,D383,[1]ข้อมูลทั้งหมด!$BX$2:$BX$7721))</f>
        <v>#VALUE!</v>
      </c>
      <c r="T383" s="8" t="e">
        <f>IF(SUMIF([1]ข้อมูลทั้งหมด!$B$2:$B$7721,D383,[1]ข้อมูลทั้งหมด!$CV$2:$CV$7721)=0,"-",SUMIF([1]ข้อมูลทั้งหมด!$B$2:$B$7721,D383,[1]ข้อมูลทั้งหมด!$CV$2:$CV$7721))</f>
        <v>#VALUE!</v>
      </c>
      <c r="U383" s="13" t="e">
        <f>IF(SUMIF([1]ข้อมูลทั้งหมด!$B$2:$B$7721,D383,[1]ข้อมูลทั้งหมด!$CW$2:$CW$7721)=0,"-",SUMIF([1]ข้อมูลทั้งหมด!$B$2:$B$7721,D383,[1]ข้อมูลทั้งหมด!$CW$2:$CW$7721))</f>
        <v>#VALUE!</v>
      </c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389"/>
      <c r="AM383" s="20"/>
      <c r="AN383" s="21"/>
      <c r="AO383" s="393"/>
      <c r="AP383" s="22"/>
      <c r="AQ383" s="22"/>
      <c r="AR383" s="22"/>
      <c r="AS383" s="394"/>
    </row>
    <row r="384" spans="1:45" s="60" customFormat="1" ht="21" hidden="1" x14ac:dyDescent="0.35">
      <c r="A384" s="524">
        <v>375</v>
      </c>
      <c r="B384" s="9">
        <v>370</v>
      </c>
      <c r="C384" s="10" t="s">
        <v>697</v>
      </c>
      <c r="D384" s="395" t="s">
        <v>698</v>
      </c>
      <c r="E384" s="8" t="e">
        <f>COUNTIFS([1]ข้อมูลทั้งหมด!$B$2:$B$7721,D384,[1]ข้อมูลทั้งหมด!$P$2:$P$7721,1)</f>
        <v>#VALUE!</v>
      </c>
      <c r="F384" s="8" t="e">
        <f>COUNTIFS([1]ข้อมูลทั้งหมด!$B$2:$B$7721,D384,[1]ข้อมูลทั้งหมด!$S$2:$S$7721,1)</f>
        <v>#VALUE!</v>
      </c>
      <c r="G384" s="8" t="e">
        <f>COUNTIFS([1]ข้อมูลทั้งหมด!$B$2:$B$7721,D384,[1]ข้อมูลทั้งหมด!$V$2:$V$7721,1)</f>
        <v>#VALUE!</v>
      </c>
      <c r="H384" s="11" t="e">
        <f t="shared" si="6"/>
        <v>#VALUE!</v>
      </c>
      <c r="I384" s="8" t="e">
        <f>SUMIFS([1]ข้อมูลทั้งหมด!$O$2:$O$7721,[1]ข้อมูลทั้งหมด!$B$2:$B$7721,D384)</f>
        <v>#VALUE!</v>
      </c>
      <c r="J384" s="8" t="e">
        <f>SUMIF([1]ข้อมูลทั้งหมด!$B$2:$B$7721,D384,[1]ข้อมูลทั้งหมด!$AN$2:$AN$7721)+(((((SUMIF([1]ข้อมูลทั้งหมด!$B$2:$B$7721,D384,[1]ข้อมูลทั้งหมด!$AO$2:$AO$7721)+((SUMIF([1]ข้อมูลทั้งหมด!$B$2:$B$7721,D384,[1]ข้อมูลทั้งหมด!$AP$2:$AP$7721)-MOD(SUMIF([1]ข้อมูลทั้งหมด!$B$2:$B$7721,D384,[1]ข้อมูลทั้งหมด!$AP$2:$AP$7721),100))/100)-K384)/4))))</f>
        <v>#VALUE!</v>
      </c>
      <c r="K384" s="8" t="e">
        <f>MOD(SUMIF([1]ข้อมูลทั้งหมด!$B$2:$B$7721,D384,[1]ข้อมูลทั้งหมด!$AO$2:$AO$7721)+((SUMIF([1]ข้อมูลทั้งหมด!$B$2:$B$7721,D384,[1]ข้อมูลทั้งหมด!$AP$2:$AP$7721)-MOD(SUMIF([1]ข้อมูลทั้งหมด!$B$2:$B$7721,D384,[1]ข้อมูลทั้งหมด!$AP$2:$AP$7721),100))/100),4)</f>
        <v>#VALUE!</v>
      </c>
      <c r="L384" s="8" t="e">
        <f>MOD(SUMIF([1]ข้อมูลทั้งหมด!$B$2:$B$7721,D384,[1]ข้อมูลทั้งหมด!$AP$2:$AP$7721),100)</f>
        <v>#VALUE!</v>
      </c>
      <c r="M384" s="12" t="e">
        <f>IF(SUM(SUMIF([1]ข้อมูลทั้งหมด!$B$2:$B$7721,D384,[1]ข้อมูลทั้งหมด!$BU$2:$BU$7721))=0,"-",SUM(SUMIF([1]ข้อมูลทั้งหมด!$B$2:$B$7721,D384,[1]ข้อมูลทั้งหมด!$BU$2:$BU$7721)))</f>
        <v>#VALUE!</v>
      </c>
      <c r="N384" s="8" t="e">
        <f>IF(SUM(SUMIF([1]ข้อมูลทั้งหมด!$B$2:$B$7721,D384,[1]ข้อมูลทั้งหมด!$AA$2:$AA$7721),SUMIF([1]ข้อมูลทั้งหมด!$B$2:$B$7721,D384,[1]ข้อมูลทั้งหมด!$AC$2:$AC$7721))=0,"-",SUM(SUMIF([1]ข้อมูลทั้งหมด!$B$2:$B$7721,D384,[1]ข้อมูลทั้งหมด!$AA$2:$AA$7721),SUMIF([1]ข้อมูลทั้งหมด!$B$2:$B$7721,D384,[1]ข้อมูลทั้งหมด!$AC$2:$AC$7721)))</f>
        <v>#VALUE!</v>
      </c>
      <c r="O384" s="13" t="e">
        <f>IF(SUM(SUMIF([1]ข้อมูลทั้งหมด!$B$2:$B$7721,D384,[1]ข้อมูลทั้งหมด!$AB$2:$AB$7721),SUMIF([1]ข้อมูลทั้งหมด!$B$2:$B$7721,D384,[1]ข้อมูลทั้งหมด!$AD$2:$AD$7721))=0,"-",SUM(SUMIF([1]ข้อมูลทั้งหมด!$B$2:$B$7721,D384,[1]ข้อมูลทั้งหมด!$AB$2:$AB$7721),SUMIF([1]ข้อมูลทั้งหมด!$B$2:$B$7721,D384,[1]ข้อมูลทั้งหมด!$AD$2:$AD$7721)))</f>
        <v>#VALUE!</v>
      </c>
      <c r="P384" s="8" t="e">
        <f>IF(SUM(SUMIF([1]ข้อมูลทั้งหมด!$B$2:$B$7721,D384,[1]ข้อมูลทั้งหมด!$AE$2:$AE$7721),SUMIF([1]ข้อมูลทั้งหมด!$B$2:$B$7721,D384,[1]ข้อมูลทั้งหมด!$AG$2:$AG$7721))=0,"-",SUM(SUMIF([1]ข้อมูลทั้งหมด!$B$2:$B$7721,D384,[1]ข้อมูลทั้งหมด!$AE$2:$AE$7721),SUMIF([1]ข้อมูลทั้งหมด!$B$2:$B$7721,D384,[1]ข้อมูลทั้งหมด!$AG$2:$AG$7721)))</f>
        <v>#VALUE!</v>
      </c>
      <c r="Q384" s="13" t="e">
        <f>IF(SUM(SUMIF([1]ข้อมูลทั้งหมด!$B$2:$B$7721,D384,[1]ข้อมูลทั้งหมด!$AF$2:$AF$7721),SUMIF([1]ข้อมูลทั้งหมด!$B$2:$B$7721,D384,[1]ข้อมูลทั้งหมด!$AH$2:$AH$7721))=0,"-",SUM(SUMIF([1]ข้อมูลทั้งหมด!$B$2:$B$7721,D384,[1]ข้อมูลทั้งหมด!$AF$2:$AF$7721),SUMIF([1]ข้อมูลทั้งหมด!$B$2:$B$7721,D384,[1]ข้อมูลทั้งหมด!$AH$2:$AH$7721)))</f>
        <v>#VALUE!</v>
      </c>
      <c r="R384" s="12" t="e">
        <f>IF(SUM(SUMIF([1]ข้อมูลทั้งหมด!$B$2:$B$7721,D384,[1]ข้อมูลทั้งหมด!$BU$2:$BU$7721),SUMIF([1]ข้อมูลทั้งหมด!$B$2:$B$7721,D384,[1]ข้อมูลทั้งหมด!$BV$2:$BV$7721))=0,"-",SUM(SUMIF([1]ข้อมูลทั้งหมด!$B$2:$B$7721,D384,[1]ข้อมูลทั้งหมด!$BU$2:$BU$7721),SUMIF([1]ข้อมูลทั้งหมด!$B$2:$B$7721,D384,[1]ข้อมูลทั้งหมด!$BV$2:$BV$7721)))</f>
        <v>#VALUE!</v>
      </c>
      <c r="S384" s="14" t="e">
        <f>IF(SUMIF([1]ข้อมูลทั้งหมด!$B$2:$B$7721,D384,[1]ข้อมูลทั้งหมด!$BX$2:$BX$7721)=0,"-",SUMIF([1]ข้อมูลทั้งหมด!$B$2:$B$7721,D384,[1]ข้อมูลทั้งหมด!$BX$2:$BX$7721))</f>
        <v>#VALUE!</v>
      </c>
      <c r="T384" s="8" t="e">
        <f>IF(SUMIF([1]ข้อมูลทั้งหมด!$B$2:$B$7721,D384,[1]ข้อมูลทั้งหมด!$CV$2:$CV$7721)=0,"-",SUMIF([1]ข้อมูลทั้งหมด!$B$2:$B$7721,D384,[1]ข้อมูลทั้งหมด!$CV$2:$CV$7721))</f>
        <v>#VALUE!</v>
      </c>
      <c r="U384" s="13" t="e">
        <f>IF(SUMIF([1]ข้อมูลทั้งหมด!$B$2:$B$7721,D384,[1]ข้อมูลทั้งหมด!$CW$2:$CW$7721)=0,"-",SUMIF([1]ข้อมูลทั้งหมด!$B$2:$B$7721,D384,[1]ข้อมูลทั้งหมด!$CW$2:$CW$7721))</f>
        <v>#VALUE!</v>
      </c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389"/>
      <c r="AM384" s="20"/>
      <c r="AN384" s="21"/>
      <c r="AO384" s="393"/>
      <c r="AP384" s="22"/>
      <c r="AQ384" s="22"/>
      <c r="AR384" s="22"/>
      <c r="AS384" s="394"/>
    </row>
    <row r="385" spans="1:45" s="60" customFormat="1" ht="21" hidden="1" x14ac:dyDescent="0.35">
      <c r="A385" s="524">
        <v>376</v>
      </c>
      <c r="B385" s="9">
        <v>371</v>
      </c>
      <c r="C385" s="10" t="s">
        <v>699</v>
      </c>
      <c r="D385" s="395" t="s">
        <v>700</v>
      </c>
      <c r="E385" s="8" t="e">
        <f>COUNTIFS([1]ข้อมูลทั้งหมด!$B$2:$B$7721,D385,[1]ข้อมูลทั้งหมด!$P$2:$P$7721,1)</f>
        <v>#VALUE!</v>
      </c>
      <c r="F385" s="8" t="e">
        <f>COUNTIFS([1]ข้อมูลทั้งหมด!$B$2:$B$7721,D385,[1]ข้อมูลทั้งหมด!$S$2:$S$7721,1)</f>
        <v>#VALUE!</v>
      </c>
      <c r="G385" s="8" t="e">
        <f>COUNTIFS([1]ข้อมูลทั้งหมด!$B$2:$B$7721,D385,[1]ข้อมูลทั้งหมด!$V$2:$V$7721,1)</f>
        <v>#VALUE!</v>
      </c>
      <c r="H385" s="11" t="e">
        <f t="shared" si="6"/>
        <v>#VALUE!</v>
      </c>
      <c r="I385" s="8" t="e">
        <f>SUMIFS([1]ข้อมูลทั้งหมด!$O$2:$O$7721,[1]ข้อมูลทั้งหมด!$B$2:$B$7721,D385)</f>
        <v>#VALUE!</v>
      </c>
      <c r="J385" s="8" t="e">
        <f>SUMIF([1]ข้อมูลทั้งหมด!$B$2:$B$7721,D385,[1]ข้อมูลทั้งหมด!$AN$2:$AN$7721)+(((((SUMIF([1]ข้อมูลทั้งหมด!$B$2:$B$7721,D385,[1]ข้อมูลทั้งหมด!$AO$2:$AO$7721)+((SUMIF([1]ข้อมูลทั้งหมด!$B$2:$B$7721,D385,[1]ข้อมูลทั้งหมด!$AP$2:$AP$7721)-MOD(SUMIF([1]ข้อมูลทั้งหมด!$B$2:$B$7721,D385,[1]ข้อมูลทั้งหมด!$AP$2:$AP$7721),100))/100)-K385)/4))))</f>
        <v>#VALUE!</v>
      </c>
      <c r="K385" s="8" t="e">
        <f>MOD(SUMIF([1]ข้อมูลทั้งหมด!$B$2:$B$7721,D385,[1]ข้อมูลทั้งหมด!$AO$2:$AO$7721)+((SUMIF([1]ข้อมูลทั้งหมด!$B$2:$B$7721,D385,[1]ข้อมูลทั้งหมด!$AP$2:$AP$7721)-MOD(SUMIF([1]ข้อมูลทั้งหมด!$B$2:$B$7721,D385,[1]ข้อมูลทั้งหมด!$AP$2:$AP$7721),100))/100),4)</f>
        <v>#VALUE!</v>
      </c>
      <c r="L385" s="8" t="e">
        <f>MOD(SUMIF([1]ข้อมูลทั้งหมด!$B$2:$B$7721,D385,[1]ข้อมูลทั้งหมด!$AP$2:$AP$7721),100)</f>
        <v>#VALUE!</v>
      </c>
      <c r="M385" s="12" t="e">
        <f>IF(SUM(SUMIF([1]ข้อมูลทั้งหมด!$B$2:$B$7721,D385,[1]ข้อมูลทั้งหมด!$BU$2:$BU$7721))=0,"-",SUM(SUMIF([1]ข้อมูลทั้งหมด!$B$2:$B$7721,D385,[1]ข้อมูลทั้งหมด!$BU$2:$BU$7721)))</f>
        <v>#VALUE!</v>
      </c>
      <c r="N385" s="8" t="e">
        <f>IF(SUM(SUMIF([1]ข้อมูลทั้งหมด!$B$2:$B$7721,D385,[1]ข้อมูลทั้งหมด!$AA$2:$AA$7721),SUMIF([1]ข้อมูลทั้งหมด!$B$2:$B$7721,D385,[1]ข้อมูลทั้งหมด!$AC$2:$AC$7721))=0,"-",SUM(SUMIF([1]ข้อมูลทั้งหมด!$B$2:$B$7721,D385,[1]ข้อมูลทั้งหมด!$AA$2:$AA$7721),SUMIF([1]ข้อมูลทั้งหมด!$B$2:$B$7721,D385,[1]ข้อมูลทั้งหมด!$AC$2:$AC$7721)))</f>
        <v>#VALUE!</v>
      </c>
      <c r="O385" s="13" t="e">
        <f>IF(SUM(SUMIF([1]ข้อมูลทั้งหมด!$B$2:$B$7721,D385,[1]ข้อมูลทั้งหมด!$AB$2:$AB$7721),SUMIF([1]ข้อมูลทั้งหมด!$B$2:$B$7721,D385,[1]ข้อมูลทั้งหมด!$AD$2:$AD$7721))=0,"-",SUM(SUMIF([1]ข้อมูลทั้งหมด!$B$2:$B$7721,D385,[1]ข้อมูลทั้งหมด!$AB$2:$AB$7721),SUMIF([1]ข้อมูลทั้งหมด!$B$2:$B$7721,D385,[1]ข้อมูลทั้งหมด!$AD$2:$AD$7721)))</f>
        <v>#VALUE!</v>
      </c>
      <c r="P385" s="8" t="e">
        <f>IF(SUM(SUMIF([1]ข้อมูลทั้งหมด!$B$2:$B$7721,D385,[1]ข้อมูลทั้งหมด!$AE$2:$AE$7721),SUMIF([1]ข้อมูลทั้งหมด!$B$2:$B$7721,D385,[1]ข้อมูลทั้งหมด!$AG$2:$AG$7721))=0,"-",SUM(SUMIF([1]ข้อมูลทั้งหมด!$B$2:$B$7721,D385,[1]ข้อมูลทั้งหมด!$AE$2:$AE$7721),SUMIF([1]ข้อมูลทั้งหมด!$B$2:$B$7721,D385,[1]ข้อมูลทั้งหมด!$AG$2:$AG$7721)))</f>
        <v>#VALUE!</v>
      </c>
      <c r="Q385" s="13" t="e">
        <f>IF(SUM(SUMIF([1]ข้อมูลทั้งหมด!$B$2:$B$7721,D385,[1]ข้อมูลทั้งหมด!$AF$2:$AF$7721),SUMIF([1]ข้อมูลทั้งหมด!$B$2:$B$7721,D385,[1]ข้อมูลทั้งหมด!$AH$2:$AH$7721))=0,"-",SUM(SUMIF([1]ข้อมูลทั้งหมด!$B$2:$B$7721,D385,[1]ข้อมูลทั้งหมด!$AF$2:$AF$7721),SUMIF([1]ข้อมูลทั้งหมด!$B$2:$B$7721,D385,[1]ข้อมูลทั้งหมด!$AH$2:$AH$7721)))</f>
        <v>#VALUE!</v>
      </c>
      <c r="R385" s="12" t="e">
        <f>IF(SUM(SUMIF([1]ข้อมูลทั้งหมด!$B$2:$B$7721,D385,[1]ข้อมูลทั้งหมด!$BU$2:$BU$7721),SUMIF([1]ข้อมูลทั้งหมด!$B$2:$B$7721,D385,[1]ข้อมูลทั้งหมด!$BV$2:$BV$7721))=0,"-",SUM(SUMIF([1]ข้อมูลทั้งหมด!$B$2:$B$7721,D385,[1]ข้อมูลทั้งหมด!$BU$2:$BU$7721),SUMIF([1]ข้อมูลทั้งหมด!$B$2:$B$7721,D385,[1]ข้อมูลทั้งหมด!$BV$2:$BV$7721)))</f>
        <v>#VALUE!</v>
      </c>
      <c r="S385" s="14" t="e">
        <f>IF(SUMIF([1]ข้อมูลทั้งหมด!$B$2:$B$7721,D385,[1]ข้อมูลทั้งหมด!$BX$2:$BX$7721)=0,"-",SUMIF([1]ข้อมูลทั้งหมด!$B$2:$B$7721,D385,[1]ข้อมูลทั้งหมด!$BX$2:$BX$7721))</f>
        <v>#VALUE!</v>
      </c>
      <c r="T385" s="8" t="e">
        <f>IF(SUMIF([1]ข้อมูลทั้งหมด!$B$2:$B$7721,D385,[1]ข้อมูลทั้งหมด!$CV$2:$CV$7721)=0,"-",SUMIF([1]ข้อมูลทั้งหมด!$B$2:$B$7721,D385,[1]ข้อมูลทั้งหมด!$CV$2:$CV$7721))</f>
        <v>#VALUE!</v>
      </c>
      <c r="U385" s="13" t="e">
        <f>IF(SUMIF([1]ข้อมูลทั้งหมด!$B$2:$B$7721,D385,[1]ข้อมูลทั้งหมด!$CW$2:$CW$7721)=0,"-",SUMIF([1]ข้อมูลทั้งหมด!$B$2:$B$7721,D385,[1]ข้อมูลทั้งหมด!$CW$2:$CW$7721))</f>
        <v>#VALUE!</v>
      </c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389"/>
      <c r="AM385" s="20"/>
      <c r="AN385" s="21"/>
      <c r="AO385" s="393"/>
      <c r="AP385" s="22"/>
      <c r="AQ385" s="22"/>
      <c r="AR385" s="22"/>
      <c r="AS385" s="394"/>
    </row>
    <row r="386" spans="1:45" s="60" customFormat="1" ht="21" hidden="1" x14ac:dyDescent="0.35">
      <c r="A386" s="524">
        <v>377</v>
      </c>
      <c r="B386" s="9">
        <v>372</v>
      </c>
      <c r="C386" s="10" t="s">
        <v>701</v>
      </c>
      <c r="D386" s="395" t="s">
        <v>702</v>
      </c>
      <c r="E386" s="8" t="e">
        <f>COUNTIFS([1]ข้อมูลทั้งหมด!$B$2:$B$7721,D386,[1]ข้อมูลทั้งหมด!$P$2:$P$7721,1)</f>
        <v>#VALUE!</v>
      </c>
      <c r="F386" s="8" t="e">
        <f>COUNTIFS([1]ข้อมูลทั้งหมด!$B$2:$B$7721,D386,[1]ข้อมูลทั้งหมด!$S$2:$S$7721,1)</f>
        <v>#VALUE!</v>
      </c>
      <c r="G386" s="8" t="e">
        <f>COUNTIFS([1]ข้อมูลทั้งหมด!$B$2:$B$7721,D386,[1]ข้อมูลทั้งหมด!$V$2:$V$7721,1)</f>
        <v>#VALUE!</v>
      </c>
      <c r="H386" s="11" t="e">
        <f t="shared" si="6"/>
        <v>#VALUE!</v>
      </c>
      <c r="I386" s="8" t="e">
        <f>SUMIFS([1]ข้อมูลทั้งหมด!$O$2:$O$7721,[1]ข้อมูลทั้งหมด!$B$2:$B$7721,D386)</f>
        <v>#VALUE!</v>
      </c>
      <c r="J386" s="8" t="e">
        <f>SUMIF([1]ข้อมูลทั้งหมด!$B$2:$B$7721,D386,[1]ข้อมูลทั้งหมด!$AN$2:$AN$7721)+(((((SUMIF([1]ข้อมูลทั้งหมด!$B$2:$B$7721,D386,[1]ข้อมูลทั้งหมด!$AO$2:$AO$7721)+((SUMIF([1]ข้อมูลทั้งหมด!$B$2:$B$7721,D386,[1]ข้อมูลทั้งหมด!$AP$2:$AP$7721)-MOD(SUMIF([1]ข้อมูลทั้งหมด!$B$2:$B$7721,D386,[1]ข้อมูลทั้งหมด!$AP$2:$AP$7721),100))/100)-K386)/4))))</f>
        <v>#VALUE!</v>
      </c>
      <c r="K386" s="8" t="e">
        <f>MOD(SUMIF([1]ข้อมูลทั้งหมด!$B$2:$B$7721,D386,[1]ข้อมูลทั้งหมด!$AO$2:$AO$7721)+((SUMIF([1]ข้อมูลทั้งหมด!$B$2:$B$7721,D386,[1]ข้อมูลทั้งหมด!$AP$2:$AP$7721)-MOD(SUMIF([1]ข้อมูลทั้งหมด!$B$2:$B$7721,D386,[1]ข้อมูลทั้งหมด!$AP$2:$AP$7721),100))/100),4)</f>
        <v>#VALUE!</v>
      </c>
      <c r="L386" s="8" t="e">
        <f>MOD(SUMIF([1]ข้อมูลทั้งหมด!$B$2:$B$7721,D386,[1]ข้อมูลทั้งหมด!$AP$2:$AP$7721),100)</f>
        <v>#VALUE!</v>
      </c>
      <c r="M386" s="12" t="e">
        <f>IF(SUM(SUMIF([1]ข้อมูลทั้งหมด!$B$2:$B$7721,D386,[1]ข้อมูลทั้งหมด!$BU$2:$BU$7721))=0,"-",SUM(SUMIF([1]ข้อมูลทั้งหมด!$B$2:$B$7721,D386,[1]ข้อมูลทั้งหมด!$BU$2:$BU$7721)))</f>
        <v>#VALUE!</v>
      </c>
      <c r="N386" s="8" t="e">
        <f>IF(SUM(SUMIF([1]ข้อมูลทั้งหมด!$B$2:$B$7721,D386,[1]ข้อมูลทั้งหมด!$AA$2:$AA$7721),SUMIF([1]ข้อมูลทั้งหมด!$B$2:$B$7721,D386,[1]ข้อมูลทั้งหมด!$AC$2:$AC$7721))=0,"-",SUM(SUMIF([1]ข้อมูลทั้งหมด!$B$2:$B$7721,D386,[1]ข้อมูลทั้งหมด!$AA$2:$AA$7721),SUMIF([1]ข้อมูลทั้งหมด!$B$2:$B$7721,D386,[1]ข้อมูลทั้งหมด!$AC$2:$AC$7721)))</f>
        <v>#VALUE!</v>
      </c>
      <c r="O386" s="13" t="e">
        <f>IF(SUM(SUMIF([1]ข้อมูลทั้งหมด!$B$2:$B$7721,D386,[1]ข้อมูลทั้งหมด!$AB$2:$AB$7721),SUMIF([1]ข้อมูลทั้งหมด!$B$2:$B$7721,D386,[1]ข้อมูลทั้งหมด!$AD$2:$AD$7721))=0,"-",SUM(SUMIF([1]ข้อมูลทั้งหมด!$B$2:$B$7721,D386,[1]ข้อมูลทั้งหมด!$AB$2:$AB$7721),SUMIF([1]ข้อมูลทั้งหมด!$B$2:$B$7721,D386,[1]ข้อมูลทั้งหมด!$AD$2:$AD$7721)))</f>
        <v>#VALUE!</v>
      </c>
      <c r="P386" s="8" t="e">
        <f>IF(SUM(SUMIF([1]ข้อมูลทั้งหมด!$B$2:$B$7721,D386,[1]ข้อมูลทั้งหมด!$AE$2:$AE$7721),SUMIF([1]ข้อมูลทั้งหมด!$B$2:$B$7721,D386,[1]ข้อมูลทั้งหมด!$AG$2:$AG$7721))=0,"-",SUM(SUMIF([1]ข้อมูลทั้งหมด!$B$2:$B$7721,D386,[1]ข้อมูลทั้งหมด!$AE$2:$AE$7721),SUMIF([1]ข้อมูลทั้งหมด!$B$2:$B$7721,D386,[1]ข้อมูลทั้งหมด!$AG$2:$AG$7721)))</f>
        <v>#VALUE!</v>
      </c>
      <c r="Q386" s="13" t="e">
        <f>IF(SUM(SUMIF([1]ข้อมูลทั้งหมด!$B$2:$B$7721,D386,[1]ข้อมูลทั้งหมด!$AF$2:$AF$7721),SUMIF([1]ข้อมูลทั้งหมด!$B$2:$B$7721,D386,[1]ข้อมูลทั้งหมด!$AH$2:$AH$7721))=0,"-",SUM(SUMIF([1]ข้อมูลทั้งหมด!$B$2:$B$7721,D386,[1]ข้อมูลทั้งหมด!$AF$2:$AF$7721),SUMIF([1]ข้อมูลทั้งหมด!$B$2:$B$7721,D386,[1]ข้อมูลทั้งหมด!$AH$2:$AH$7721)))</f>
        <v>#VALUE!</v>
      </c>
      <c r="R386" s="12" t="e">
        <f>IF(SUM(SUMIF([1]ข้อมูลทั้งหมด!$B$2:$B$7721,D386,[1]ข้อมูลทั้งหมด!$BU$2:$BU$7721),SUMIF([1]ข้อมูลทั้งหมด!$B$2:$B$7721,D386,[1]ข้อมูลทั้งหมด!$BV$2:$BV$7721))=0,"-",SUM(SUMIF([1]ข้อมูลทั้งหมด!$B$2:$B$7721,D386,[1]ข้อมูลทั้งหมด!$BU$2:$BU$7721),SUMIF([1]ข้อมูลทั้งหมด!$B$2:$B$7721,D386,[1]ข้อมูลทั้งหมด!$BV$2:$BV$7721)))</f>
        <v>#VALUE!</v>
      </c>
      <c r="S386" s="14" t="e">
        <f>IF(SUMIF([1]ข้อมูลทั้งหมด!$B$2:$B$7721,D386,[1]ข้อมูลทั้งหมด!$BX$2:$BX$7721)=0,"-",SUMIF([1]ข้อมูลทั้งหมด!$B$2:$B$7721,D386,[1]ข้อมูลทั้งหมด!$BX$2:$BX$7721))</f>
        <v>#VALUE!</v>
      </c>
      <c r="T386" s="8" t="e">
        <f>IF(SUMIF([1]ข้อมูลทั้งหมด!$B$2:$B$7721,D386,[1]ข้อมูลทั้งหมด!$CV$2:$CV$7721)=0,"-",SUMIF([1]ข้อมูลทั้งหมด!$B$2:$B$7721,D386,[1]ข้อมูลทั้งหมด!$CV$2:$CV$7721))</f>
        <v>#VALUE!</v>
      </c>
      <c r="U386" s="13" t="e">
        <f>IF(SUMIF([1]ข้อมูลทั้งหมด!$B$2:$B$7721,D386,[1]ข้อมูลทั้งหมด!$CW$2:$CW$7721)=0,"-",SUMIF([1]ข้อมูลทั้งหมด!$B$2:$B$7721,D386,[1]ข้อมูลทั้งหมด!$CW$2:$CW$7721))</f>
        <v>#VALUE!</v>
      </c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389"/>
      <c r="AM386" s="20"/>
      <c r="AN386" s="21"/>
      <c r="AO386" s="393"/>
      <c r="AP386" s="22"/>
      <c r="AQ386" s="22"/>
      <c r="AR386" s="22"/>
      <c r="AS386" s="394"/>
    </row>
    <row r="387" spans="1:45" s="60" customFormat="1" ht="21" hidden="1" x14ac:dyDescent="0.35">
      <c r="A387" s="524">
        <v>378</v>
      </c>
      <c r="B387" s="9">
        <v>373</v>
      </c>
      <c r="C387" s="10" t="s">
        <v>703</v>
      </c>
      <c r="D387" s="395" t="s">
        <v>704</v>
      </c>
      <c r="E387" s="8" t="e">
        <f>COUNTIFS([1]ข้อมูลทั้งหมด!$B$2:$B$7721,D387,[1]ข้อมูลทั้งหมด!$P$2:$P$7721,1)</f>
        <v>#VALUE!</v>
      </c>
      <c r="F387" s="8" t="e">
        <f>COUNTIFS([1]ข้อมูลทั้งหมด!$B$2:$B$7721,D387,[1]ข้อมูลทั้งหมด!$S$2:$S$7721,1)</f>
        <v>#VALUE!</v>
      </c>
      <c r="G387" s="8" t="e">
        <f>COUNTIFS([1]ข้อมูลทั้งหมด!$B$2:$B$7721,D387,[1]ข้อมูลทั้งหมด!$V$2:$V$7721,1)</f>
        <v>#VALUE!</v>
      </c>
      <c r="H387" s="11" t="e">
        <f t="shared" si="6"/>
        <v>#VALUE!</v>
      </c>
      <c r="I387" s="8" t="e">
        <f>SUMIFS([1]ข้อมูลทั้งหมด!$O$2:$O$7721,[1]ข้อมูลทั้งหมด!$B$2:$B$7721,D387)</f>
        <v>#VALUE!</v>
      </c>
      <c r="J387" s="8" t="e">
        <f>SUMIF([1]ข้อมูลทั้งหมด!$B$2:$B$7721,D387,[1]ข้อมูลทั้งหมด!$AN$2:$AN$7721)+(((((SUMIF([1]ข้อมูลทั้งหมด!$B$2:$B$7721,D387,[1]ข้อมูลทั้งหมด!$AO$2:$AO$7721)+((SUMIF([1]ข้อมูลทั้งหมด!$B$2:$B$7721,D387,[1]ข้อมูลทั้งหมด!$AP$2:$AP$7721)-MOD(SUMIF([1]ข้อมูลทั้งหมด!$B$2:$B$7721,D387,[1]ข้อมูลทั้งหมด!$AP$2:$AP$7721),100))/100)-K387)/4))))</f>
        <v>#VALUE!</v>
      </c>
      <c r="K387" s="8" t="e">
        <f>MOD(SUMIF([1]ข้อมูลทั้งหมด!$B$2:$B$7721,D387,[1]ข้อมูลทั้งหมด!$AO$2:$AO$7721)+((SUMIF([1]ข้อมูลทั้งหมด!$B$2:$B$7721,D387,[1]ข้อมูลทั้งหมด!$AP$2:$AP$7721)-MOD(SUMIF([1]ข้อมูลทั้งหมด!$B$2:$B$7721,D387,[1]ข้อมูลทั้งหมด!$AP$2:$AP$7721),100))/100),4)</f>
        <v>#VALUE!</v>
      </c>
      <c r="L387" s="8" t="e">
        <f>MOD(SUMIF([1]ข้อมูลทั้งหมด!$B$2:$B$7721,D387,[1]ข้อมูลทั้งหมด!$AP$2:$AP$7721),100)</f>
        <v>#VALUE!</v>
      </c>
      <c r="M387" s="12" t="e">
        <f>IF(SUM(SUMIF([1]ข้อมูลทั้งหมด!$B$2:$B$7721,D387,[1]ข้อมูลทั้งหมด!$BU$2:$BU$7721))=0,"-",SUM(SUMIF([1]ข้อมูลทั้งหมด!$B$2:$B$7721,D387,[1]ข้อมูลทั้งหมด!$BU$2:$BU$7721)))</f>
        <v>#VALUE!</v>
      </c>
      <c r="N387" s="8" t="e">
        <f>IF(SUM(SUMIF([1]ข้อมูลทั้งหมด!$B$2:$B$7721,D387,[1]ข้อมูลทั้งหมด!$AA$2:$AA$7721),SUMIF([1]ข้อมูลทั้งหมด!$B$2:$B$7721,D387,[1]ข้อมูลทั้งหมด!$AC$2:$AC$7721))=0,"-",SUM(SUMIF([1]ข้อมูลทั้งหมด!$B$2:$B$7721,D387,[1]ข้อมูลทั้งหมด!$AA$2:$AA$7721),SUMIF([1]ข้อมูลทั้งหมด!$B$2:$B$7721,D387,[1]ข้อมูลทั้งหมด!$AC$2:$AC$7721)))</f>
        <v>#VALUE!</v>
      </c>
      <c r="O387" s="13" t="e">
        <f>IF(SUM(SUMIF([1]ข้อมูลทั้งหมด!$B$2:$B$7721,D387,[1]ข้อมูลทั้งหมด!$AB$2:$AB$7721),SUMIF([1]ข้อมูลทั้งหมด!$B$2:$B$7721,D387,[1]ข้อมูลทั้งหมด!$AD$2:$AD$7721))=0,"-",SUM(SUMIF([1]ข้อมูลทั้งหมด!$B$2:$B$7721,D387,[1]ข้อมูลทั้งหมด!$AB$2:$AB$7721),SUMIF([1]ข้อมูลทั้งหมด!$B$2:$B$7721,D387,[1]ข้อมูลทั้งหมด!$AD$2:$AD$7721)))</f>
        <v>#VALUE!</v>
      </c>
      <c r="P387" s="8" t="e">
        <f>IF(SUM(SUMIF([1]ข้อมูลทั้งหมด!$B$2:$B$7721,D387,[1]ข้อมูลทั้งหมด!$AE$2:$AE$7721),SUMIF([1]ข้อมูลทั้งหมด!$B$2:$B$7721,D387,[1]ข้อมูลทั้งหมด!$AG$2:$AG$7721))=0,"-",SUM(SUMIF([1]ข้อมูลทั้งหมด!$B$2:$B$7721,D387,[1]ข้อมูลทั้งหมด!$AE$2:$AE$7721),SUMIF([1]ข้อมูลทั้งหมด!$B$2:$B$7721,D387,[1]ข้อมูลทั้งหมด!$AG$2:$AG$7721)))</f>
        <v>#VALUE!</v>
      </c>
      <c r="Q387" s="13" t="e">
        <f>IF(SUM(SUMIF([1]ข้อมูลทั้งหมด!$B$2:$B$7721,D387,[1]ข้อมูลทั้งหมด!$AF$2:$AF$7721),SUMIF([1]ข้อมูลทั้งหมด!$B$2:$B$7721,D387,[1]ข้อมูลทั้งหมด!$AH$2:$AH$7721))=0,"-",SUM(SUMIF([1]ข้อมูลทั้งหมด!$B$2:$B$7721,D387,[1]ข้อมูลทั้งหมด!$AF$2:$AF$7721),SUMIF([1]ข้อมูลทั้งหมด!$B$2:$B$7721,D387,[1]ข้อมูลทั้งหมด!$AH$2:$AH$7721)))</f>
        <v>#VALUE!</v>
      </c>
      <c r="R387" s="12" t="e">
        <f>IF(SUM(SUMIF([1]ข้อมูลทั้งหมด!$B$2:$B$7721,D387,[1]ข้อมูลทั้งหมด!$BU$2:$BU$7721),SUMIF([1]ข้อมูลทั้งหมด!$B$2:$B$7721,D387,[1]ข้อมูลทั้งหมด!$BV$2:$BV$7721))=0,"-",SUM(SUMIF([1]ข้อมูลทั้งหมด!$B$2:$B$7721,D387,[1]ข้อมูลทั้งหมด!$BU$2:$BU$7721),SUMIF([1]ข้อมูลทั้งหมด!$B$2:$B$7721,D387,[1]ข้อมูลทั้งหมด!$BV$2:$BV$7721)))</f>
        <v>#VALUE!</v>
      </c>
      <c r="S387" s="14" t="e">
        <f>IF(SUMIF([1]ข้อมูลทั้งหมด!$B$2:$B$7721,D387,[1]ข้อมูลทั้งหมด!$BX$2:$BX$7721)=0,"-",SUMIF([1]ข้อมูลทั้งหมด!$B$2:$B$7721,D387,[1]ข้อมูลทั้งหมด!$BX$2:$BX$7721))</f>
        <v>#VALUE!</v>
      </c>
      <c r="T387" s="8" t="e">
        <f>IF(SUMIF([1]ข้อมูลทั้งหมด!$B$2:$B$7721,D387,[1]ข้อมูลทั้งหมด!$CV$2:$CV$7721)=0,"-",SUMIF([1]ข้อมูลทั้งหมด!$B$2:$B$7721,D387,[1]ข้อมูลทั้งหมด!$CV$2:$CV$7721))</f>
        <v>#VALUE!</v>
      </c>
      <c r="U387" s="13" t="e">
        <f>IF(SUMIF([1]ข้อมูลทั้งหมด!$B$2:$B$7721,D387,[1]ข้อมูลทั้งหมด!$CW$2:$CW$7721)=0,"-",SUMIF([1]ข้อมูลทั้งหมด!$B$2:$B$7721,D387,[1]ข้อมูลทั้งหมด!$CW$2:$CW$7721))</f>
        <v>#VALUE!</v>
      </c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389"/>
      <c r="AM387" s="20"/>
      <c r="AN387" s="21"/>
      <c r="AO387" s="393"/>
      <c r="AP387" s="22"/>
      <c r="AQ387" s="22"/>
      <c r="AR387" s="22"/>
      <c r="AS387" s="394"/>
    </row>
    <row r="388" spans="1:45" s="60" customFormat="1" ht="21" hidden="1" x14ac:dyDescent="0.35">
      <c r="A388" s="524">
        <v>379</v>
      </c>
      <c r="B388" s="9">
        <v>374</v>
      </c>
      <c r="C388" s="10" t="s">
        <v>705</v>
      </c>
      <c r="D388" s="395" t="s">
        <v>706</v>
      </c>
      <c r="E388" s="8" t="e">
        <f>COUNTIFS([1]ข้อมูลทั้งหมด!$B$2:$B$7721,D388,[1]ข้อมูลทั้งหมด!$P$2:$P$7721,1)</f>
        <v>#VALUE!</v>
      </c>
      <c r="F388" s="8" t="e">
        <f>COUNTIFS([1]ข้อมูลทั้งหมด!$B$2:$B$7721,D388,[1]ข้อมูลทั้งหมด!$S$2:$S$7721,1)</f>
        <v>#VALUE!</v>
      </c>
      <c r="G388" s="8" t="e">
        <f>COUNTIFS([1]ข้อมูลทั้งหมด!$B$2:$B$7721,D388,[1]ข้อมูลทั้งหมด!$V$2:$V$7721,1)</f>
        <v>#VALUE!</v>
      </c>
      <c r="H388" s="11" t="e">
        <f t="shared" si="6"/>
        <v>#VALUE!</v>
      </c>
      <c r="I388" s="8" t="e">
        <f>SUMIFS([1]ข้อมูลทั้งหมด!$O$2:$O$7721,[1]ข้อมูลทั้งหมด!$B$2:$B$7721,D388)</f>
        <v>#VALUE!</v>
      </c>
      <c r="J388" s="8" t="e">
        <f>SUMIF([1]ข้อมูลทั้งหมด!$B$2:$B$7721,D388,[1]ข้อมูลทั้งหมด!$AN$2:$AN$7721)+(((((SUMIF([1]ข้อมูลทั้งหมด!$B$2:$B$7721,D388,[1]ข้อมูลทั้งหมด!$AO$2:$AO$7721)+((SUMIF([1]ข้อมูลทั้งหมด!$B$2:$B$7721,D388,[1]ข้อมูลทั้งหมด!$AP$2:$AP$7721)-MOD(SUMIF([1]ข้อมูลทั้งหมด!$B$2:$B$7721,D388,[1]ข้อมูลทั้งหมด!$AP$2:$AP$7721),100))/100)-K388)/4))))</f>
        <v>#VALUE!</v>
      </c>
      <c r="K388" s="8" t="e">
        <f>MOD(SUMIF([1]ข้อมูลทั้งหมด!$B$2:$B$7721,D388,[1]ข้อมูลทั้งหมด!$AO$2:$AO$7721)+((SUMIF([1]ข้อมูลทั้งหมด!$B$2:$B$7721,D388,[1]ข้อมูลทั้งหมด!$AP$2:$AP$7721)-MOD(SUMIF([1]ข้อมูลทั้งหมด!$B$2:$B$7721,D388,[1]ข้อมูลทั้งหมด!$AP$2:$AP$7721),100))/100),4)</f>
        <v>#VALUE!</v>
      </c>
      <c r="L388" s="8" t="e">
        <f>MOD(SUMIF([1]ข้อมูลทั้งหมด!$B$2:$B$7721,D388,[1]ข้อมูลทั้งหมด!$AP$2:$AP$7721),100)</f>
        <v>#VALUE!</v>
      </c>
      <c r="M388" s="12" t="e">
        <f>IF(SUM(SUMIF([1]ข้อมูลทั้งหมด!$B$2:$B$7721,D388,[1]ข้อมูลทั้งหมด!$BU$2:$BU$7721))=0,"-",SUM(SUMIF([1]ข้อมูลทั้งหมด!$B$2:$B$7721,D388,[1]ข้อมูลทั้งหมด!$BU$2:$BU$7721)))</f>
        <v>#VALUE!</v>
      </c>
      <c r="N388" s="8" t="e">
        <f>IF(SUM(SUMIF([1]ข้อมูลทั้งหมด!$B$2:$B$7721,D388,[1]ข้อมูลทั้งหมด!$AA$2:$AA$7721),SUMIF([1]ข้อมูลทั้งหมด!$B$2:$B$7721,D388,[1]ข้อมูลทั้งหมด!$AC$2:$AC$7721))=0,"-",SUM(SUMIF([1]ข้อมูลทั้งหมด!$B$2:$B$7721,D388,[1]ข้อมูลทั้งหมด!$AA$2:$AA$7721),SUMIF([1]ข้อมูลทั้งหมด!$B$2:$B$7721,D388,[1]ข้อมูลทั้งหมด!$AC$2:$AC$7721)))</f>
        <v>#VALUE!</v>
      </c>
      <c r="O388" s="13" t="e">
        <f>IF(SUM(SUMIF([1]ข้อมูลทั้งหมด!$B$2:$B$7721,D388,[1]ข้อมูลทั้งหมด!$AB$2:$AB$7721),SUMIF([1]ข้อมูลทั้งหมด!$B$2:$B$7721,D388,[1]ข้อมูลทั้งหมด!$AD$2:$AD$7721))=0,"-",SUM(SUMIF([1]ข้อมูลทั้งหมด!$B$2:$B$7721,D388,[1]ข้อมูลทั้งหมด!$AB$2:$AB$7721),SUMIF([1]ข้อมูลทั้งหมด!$B$2:$B$7721,D388,[1]ข้อมูลทั้งหมด!$AD$2:$AD$7721)))</f>
        <v>#VALUE!</v>
      </c>
      <c r="P388" s="8" t="e">
        <f>IF(SUM(SUMIF([1]ข้อมูลทั้งหมด!$B$2:$B$7721,D388,[1]ข้อมูลทั้งหมด!$AE$2:$AE$7721),SUMIF([1]ข้อมูลทั้งหมด!$B$2:$B$7721,D388,[1]ข้อมูลทั้งหมด!$AG$2:$AG$7721))=0,"-",SUM(SUMIF([1]ข้อมูลทั้งหมด!$B$2:$B$7721,D388,[1]ข้อมูลทั้งหมด!$AE$2:$AE$7721),SUMIF([1]ข้อมูลทั้งหมด!$B$2:$B$7721,D388,[1]ข้อมูลทั้งหมด!$AG$2:$AG$7721)))</f>
        <v>#VALUE!</v>
      </c>
      <c r="Q388" s="13" t="e">
        <f>IF(SUM(SUMIF([1]ข้อมูลทั้งหมด!$B$2:$B$7721,D388,[1]ข้อมูลทั้งหมด!$AF$2:$AF$7721),SUMIF([1]ข้อมูลทั้งหมด!$B$2:$B$7721,D388,[1]ข้อมูลทั้งหมด!$AH$2:$AH$7721))=0,"-",SUM(SUMIF([1]ข้อมูลทั้งหมด!$B$2:$B$7721,D388,[1]ข้อมูลทั้งหมด!$AF$2:$AF$7721),SUMIF([1]ข้อมูลทั้งหมด!$B$2:$B$7721,D388,[1]ข้อมูลทั้งหมด!$AH$2:$AH$7721)))</f>
        <v>#VALUE!</v>
      </c>
      <c r="R388" s="12" t="e">
        <f>IF(SUM(SUMIF([1]ข้อมูลทั้งหมด!$B$2:$B$7721,D388,[1]ข้อมูลทั้งหมด!$BU$2:$BU$7721),SUMIF([1]ข้อมูลทั้งหมด!$B$2:$B$7721,D388,[1]ข้อมูลทั้งหมด!$BV$2:$BV$7721))=0,"-",SUM(SUMIF([1]ข้อมูลทั้งหมด!$B$2:$B$7721,D388,[1]ข้อมูลทั้งหมด!$BU$2:$BU$7721),SUMIF([1]ข้อมูลทั้งหมด!$B$2:$B$7721,D388,[1]ข้อมูลทั้งหมด!$BV$2:$BV$7721)))</f>
        <v>#VALUE!</v>
      </c>
      <c r="S388" s="14" t="e">
        <f>IF(SUMIF([1]ข้อมูลทั้งหมด!$B$2:$B$7721,D388,[1]ข้อมูลทั้งหมด!$BX$2:$BX$7721)=0,"-",SUMIF([1]ข้อมูลทั้งหมด!$B$2:$B$7721,D388,[1]ข้อมูลทั้งหมด!$BX$2:$BX$7721))</f>
        <v>#VALUE!</v>
      </c>
      <c r="T388" s="8" t="e">
        <f>IF(SUMIF([1]ข้อมูลทั้งหมด!$B$2:$B$7721,D388,[1]ข้อมูลทั้งหมด!$CV$2:$CV$7721)=0,"-",SUMIF([1]ข้อมูลทั้งหมด!$B$2:$B$7721,D388,[1]ข้อมูลทั้งหมด!$CV$2:$CV$7721))</f>
        <v>#VALUE!</v>
      </c>
      <c r="U388" s="13" t="e">
        <f>IF(SUMIF([1]ข้อมูลทั้งหมด!$B$2:$B$7721,D388,[1]ข้อมูลทั้งหมด!$CW$2:$CW$7721)=0,"-",SUMIF([1]ข้อมูลทั้งหมด!$B$2:$B$7721,D388,[1]ข้อมูลทั้งหมด!$CW$2:$CW$7721))</f>
        <v>#VALUE!</v>
      </c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389"/>
      <c r="AM388" s="20"/>
      <c r="AN388" s="21"/>
      <c r="AO388" s="393"/>
      <c r="AP388" s="22"/>
      <c r="AQ388" s="22"/>
      <c r="AR388" s="22"/>
      <c r="AS388" s="394"/>
    </row>
    <row r="389" spans="1:45" s="60" customFormat="1" ht="21" hidden="1" x14ac:dyDescent="0.35">
      <c r="A389" s="524">
        <v>380</v>
      </c>
      <c r="B389" s="9">
        <v>375</v>
      </c>
      <c r="C389" s="10" t="s">
        <v>707</v>
      </c>
      <c r="D389" s="395" t="s">
        <v>708</v>
      </c>
      <c r="E389" s="8" t="e">
        <f>COUNTIFS([1]ข้อมูลทั้งหมด!$B$2:$B$7721,D389,[1]ข้อมูลทั้งหมด!$P$2:$P$7721,1)</f>
        <v>#VALUE!</v>
      </c>
      <c r="F389" s="8" t="e">
        <f>COUNTIFS([1]ข้อมูลทั้งหมด!$B$2:$B$7721,D389,[1]ข้อมูลทั้งหมด!$S$2:$S$7721,1)</f>
        <v>#VALUE!</v>
      </c>
      <c r="G389" s="8" t="e">
        <f>COUNTIFS([1]ข้อมูลทั้งหมด!$B$2:$B$7721,D389,[1]ข้อมูลทั้งหมด!$V$2:$V$7721,1)</f>
        <v>#VALUE!</v>
      </c>
      <c r="H389" s="11" t="e">
        <f t="shared" si="6"/>
        <v>#VALUE!</v>
      </c>
      <c r="I389" s="8" t="e">
        <f>SUMIFS([1]ข้อมูลทั้งหมด!$O$2:$O$7721,[1]ข้อมูลทั้งหมด!$B$2:$B$7721,D389)</f>
        <v>#VALUE!</v>
      </c>
      <c r="J389" s="8" t="e">
        <f>SUMIF([1]ข้อมูลทั้งหมด!$B$2:$B$7721,D389,[1]ข้อมูลทั้งหมด!$AN$2:$AN$7721)+(((((SUMIF([1]ข้อมูลทั้งหมด!$B$2:$B$7721,D389,[1]ข้อมูลทั้งหมด!$AO$2:$AO$7721)+((SUMIF([1]ข้อมูลทั้งหมด!$B$2:$B$7721,D389,[1]ข้อมูลทั้งหมด!$AP$2:$AP$7721)-MOD(SUMIF([1]ข้อมูลทั้งหมด!$B$2:$B$7721,D389,[1]ข้อมูลทั้งหมด!$AP$2:$AP$7721),100))/100)-K389)/4))))</f>
        <v>#VALUE!</v>
      </c>
      <c r="K389" s="8" t="e">
        <f>MOD(SUMIF([1]ข้อมูลทั้งหมด!$B$2:$B$7721,D389,[1]ข้อมูลทั้งหมด!$AO$2:$AO$7721)+((SUMIF([1]ข้อมูลทั้งหมด!$B$2:$B$7721,D389,[1]ข้อมูลทั้งหมด!$AP$2:$AP$7721)-MOD(SUMIF([1]ข้อมูลทั้งหมด!$B$2:$B$7721,D389,[1]ข้อมูลทั้งหมด!$AP$2:$AP$7721),100))/100),4)</f>
        <v>#VALUE!</v>
      </c>
      <c r="L389" s="8" t="e">
        <f>MOD(SUMIF([1]ข้อมูลทั้งหมด!$B$2:$B$7721,D389,[1]ข้อมูลทั้งหมด!$AP$2:$AP$7721),100)</f>
        <v>#VALUE!</v>
      </c>
      <c r="M389" s="12" t="e">
        <f>IF(SUM(SUMIF([1]ข้อมูลทั้งหมด!$B$2:$B$7721,D389,[1]ข้อมูลทั้งหมด!$BU$2:$BU$7721))=0,"-",SUM(SUMIF([1]ข้อมูลทั้งหมด!$B$2:$B$7721,D389,[1]ข้อมูลทั้งหมด!$BU$2:$BU$7721)))</f>
        <v>#VALUE!</v>
      </c>
      <c r="N389" s="8" t="e">
        <f>IF(SUM(SUMIF([1]ข้อมูลทั้งหมด!$B$2:$B$7721,D389,[1]ข้อมูลทั้งหมด!$AA$2:$AA$7721),SUMIF([1]ข้อมูลทั้งหมด!$B$2:$B$7721,D389,[1]ข้อมูลทั้งหมด!$AC$2:$AC$7721))=0,"-",SUM(SUMIF([1]ข้อมูลทั้งหมด!$B$2:$B$7721,D389,[1]ข้อมูลทั้งหมด!$AA$2:$AA$7721),SUMIF([1]ข้อมูลทั้งหมด!$B$2:$B$7721,D389,[1]ข้อมูลทั้งหมด!$AC$2:$AC$7721)))</f>
        <v>#VALUE!</v>
      </c>
      <c r="O389" s="13" t="e">
        <f>IF(SUM(SUMIF([1]ข้อมูลทั้งหมด!$B$2:$B$7721,D389,[1]ข้อมูลทั้งหมด!$AB$2:$AB$7721),SUMIF([1]ข้อมูลทั้งหมด!$B$2:$B$7721,D389,[1]ข้อมูลทั้งหมด!$AD$2:$AD$7721))=0,"-",SUM(SUMIF([1]ข้อมูลทั้งหมด!$B$2:$B$7721,D389,[1]ข้อมูลทั้งหมด!$AB$2:$AB$7721),SUMIF([1]ข้อมูลทั้งหมด!$B$2:$B$7721,D389,[1]ข้อมูลทั้งหมด!$AD$2:$AD$7721)))</f>
        <v>#VALUE!</v>
      </c>
      <c r="P389" s="8" t="e">
        <f>IF(SUM(SUMIF([1]ข้อมูลทั้งหมด!$B$2:$B$7721,D389,[1]ข้อมูลทั้งหมด!$AE$2:$AE$7721),SUMIF([1]ข้อมูลทั้งหมด!$B$2:$B$7721,D389,[1]ข้อมูลทั้งหมด!$AG$2:$AG$7721))=0,"-",SUM(SUMIF([1]ข้อมูลทั้งหมด!$B$2:$B$7721,D389,[1]ข้อมูลทั้งหมด!$AE$2:$AE$7721),SUMIF([1]ข้อมูลทั้งหมด!$B$2:$B$7721,D389,[1]ข้อมูลทั้งหมด!$AG$2:$AG$7721)))</f>
        <v>#VALUE!</v>
      </c>
      <c r="Q389" s="13" t="e">
        <f>IF(SUM(SUMIF([1]ข้อมูลทั้งหมด!$B$2:$B$7721,D389,[1]ข้อมูลทั้งหมด!$AF$2:$AF$7721),SUMIF([1]ข้อมูลทั้งหมด!$B$2:$B$7721,D389,[1]ข้อมูลทั้งหมด!$AH$2:$AH$7721))=0,"-",SUM(SUMIF([1]ข้อมูลทั้งหมด!$B$2:$B$7721,D389,[1]ข้อมูลทั้งหมด!$AF$2:$AF$7721),SUMIF([1]ข้อมูลทั้งหมด!$B$2:$B$7721,D389,[1]ข้อมูลทั้งหมด!$AH$2:$AH$7721)))</f>
        <v>#VALUE!</v>
      </c>
      <c r="R389" s="12" t="e">
        <f>IF(SUM(SUMIF([1]ข้อมูลทั้งหมด!$B$2:$B$7721,D389,[1]ข้อมูลทั้งหมด!$BU$2:$BU$7721),SUMIF([1]ข้อมูลทั้งหมด!$B$2:$B$7721,D389,[1]ข้อมูลทั้งหมด!$BV$2:$BV$7721))=0,"-",SUM(SUMIF([1]ข้อมูลทั้งหมด!$B$2:$B$7721,D389,[1]ข้อมูลทั้งหมด!$BU$2:$BU$7721),SUMIF([1]ข้อมูลทั้งหมด!$B$2:$B$7721,D389,[1]ข้อมูลทั้งหมด!$BV$2:$BV$7721)))</f>
        <v>#VALUE!</v>
      </c>
      <c r="S389" s="14" t="e">
        <f>IF(SUMIF([1]ข้อมูลทั้งหมด!$B$2:$B$7721,D389,[1]ข้อมูลทั้งหมด!$BX$2:$BX$7721)=0,"-",SUMIF([1]ข้อมูลทั้งหมด!$B$2:$B$7721,D389,[1]ข้อมูลทั้งหมด!$BX$2:$BX$7721))</f>
        <v>#VALUE!</v>
      </c>
      <c r="T389" s="8" t="e">
        <f>IF(SUMIF([1]ข้อมูลทั้งหมด!$B$2:$B$7721,D389,[1]ข้อมูลทั้งหมด!$CV$2:$CV$7721)=0,"-",SUMIF([1]ข้อมูลทั้งหมด!$B$2:$B$7721,D389,[1]ข้อมูลทั้งหมด!$CV$2:$CV$7721))</f>
        <v>#VALUE!</v>
      </c>
      <c r="U389" s="13" t="e">
        <f>IF(SUMIF([1]ข้อมูลทั้งหมด!$B$2:$B$7721,D389,[1]ข้อมูลทั้งหมด!$CW$2:$CW$7721)=0,"-",SUMIF([1]ข้อมูลทั้งหมด!$B$2:$B$7721,D389,[1]ข้อมูลทั้งหมด!$CW$2:$CW$7721))</f>
        <v>#VALUE!</v>
      </c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389"/>
      <c r="AM389" s="20"/>
      <c r="AN389" s="21"/>
      <c r="AO389" s="393"/>
      <c r="AP389" s="22"/>
      <c r="AQ389" s="22"/>
      <c r="AR389" s="22"/>
      <c r="AS389" s="394"/>
    </row>
    <row r="390" spans="1:45" s="60" customFormat="1" ht="21" hidden="1" x14ac:dyDescent="0.35">
      <c r="A390" s="524">
        <v>381</v>
      </c>
      <c r="B390" s="9">
        <v>376</v>
      </c>
      <c r="C390" s="10" t="s">
        <v>709</v>
      </c>
      <c r="D390" s="395" t="s">
        <v>710</v>
      </c>
      <c r="E390" s="8" t="e">
        <f>COUNTIFS([1]ข้อมูลทั้งหมด!$B$2:$B$7721,D390,[1]ข้อมูลทั้งหมด!$P$2:$P$7721,1)</f>
        <v>#VALUE!</v>
      </c>
      <c r="F390" s="8" t="e">
        <f>COUNTIFS([1]ข้อมูลทั้งหมด!$B$2:$B$7721,D390,[1]ข้อมูลทั้งหมด!$S$2:$S$7721,1)</f>
        <v>#VALUE!</v>
      </c>
      <c r="G390" s="8" t="e">
        <f>COUNTIFS([1]ข้อมูลทั้งหมด!$B$2:$B$7721,D390,[1]ข้อมูลทั้งหมด!$V$2:$V$7721,1)</f>
        <v>#VALUE!</v>
      </c>
      <c r="H390" s="11" t="e">
        <f t="shared" si="6"/>
        <v>#VALUE!</v>
      </c>
      <c r="I390" s="8" t="e">
        <f>SUMIFS([1]ข้อมูลทั้งหมด!$O$2:$O$7721,[1]ข้อมูลทั้งหมด!$B$2:$B$7721,D390)</f>
        <v>#VALUE!</v>
      </c>
      <c r="J390" s="8" t="e">
        <f>SUMIF([1]ข้อมูลทั้งหมด!$B$2:$B$7721,D390,[1]ข้อมูลทั้งหมด!$AN$2:$AN$7721)+(((((SUMIF([1]ข้อมูลทั้งหมด!$B$2:$B$7721,D390,[1]ข้อมูลทั้งหมด!$AO$2:$AO$7721)+((SUMIF([1]ข้อมูลทั้งหมด!$B$2:$B$7721,D390,[1]ข้อมูลทั้งหมด!$AP$2:$AP$7721)-MOD(SUMIF([1]ข้อมูลทั้งหมด!$B$2:$B$7721,D390,[1]ข้อมูลทั้งหมด!$AP$2:$AP$7721),100))/100)-K390)/4))))</f>
        <v>#VALUE!</v>
      </c>
      <c r="K390" s="8" t="e">
        <f>MOD(SUMIF([1]ข้อมูลทั้งหมด!$B$2:$B$7721,D390,[1]ข้อมูลทั้งหมด!$AO$2:$AO$7721)+((SUMIF([1]ข้อมูลทั้งหมด!$B$2:$B$7721,D390,[1]ข้อมูลทั้งหมด!$AP$2:$AP$7721)-MOD(SUMIF([1]ข้อมูลทั้งหมด!$B$2:$B$7721,D390,[1]ข้อมูลทั้งหมด!$AP$2:$AP$7721),100))/100),4)</f>
        <v>#VALUE!</v>
      </c>
      <c r="L390" s="8" t="e">
        <f>MOD(SUMIF([1]ข้อมูลทั้งหมด!$B$2:$B$7721,D390,[1]ข้อมูลทั้งหมด!$AP$2:$AP$7721),100)</f>
        <v>#VALUE!</v>
      </c>
      <c r="M390" s="12" t="e">
        <f>IF(SUM(SUMIF([1]ข้อมูลทั้งหมด!$B$2:$B$7721,D390,[1]ข้อมูลทั้งหมด!$BU$2:$BU$7721))=0,"-",SUM(SUMIF([1]ข้อมูลทั้งหมด!$B$2:$B$7721,D390,[1]ข้อมูลทั้งหมด!$BU$2:$BU$7721)))</f>
        <v>#VALUE!</v>
      </c>
      <c r="N390" s="8" t="e">
        <f>IF(SUM(SUMIF([1]ข้อมูลทั้งหมด!$B$2:$B$7721,D390,[1]ข้อมูลทั้งหมด!$AA$2:$AA$7721),SUMIF([1]ข้อมูลทั้งหมด!$B$2:$B$7721,D390,[1]ข้อมูลทั้งหมด!$AC$2:$AC$7721))=0,"-",SUM(SUMIF([1]ข้อมูลทั้งหมด!$B$2:$B$7721,D390,[1]ข้อมูลทั้งหมด!$AA$2:$AA$7721),SUMIF([1]ข้อมูลทั้งหมด!$B$2:$B$7721,D390,[1]ข้อมูลทั้งหมด!$AC$2:$AC$7721)))</f>
        <v>#VALUE!</v>
      </c>
      <c r="O390" s="13" t="e">
        <f>IF(SUM(SUMIF([1]ข้อมูลทั้งหมด!$B$2:$B$7721,D390,[1]ข้อมูลทั้งหมด!$AB$2:$AB$7721),SUMIF([1]ข้อมูลทั้งหมด!$B$2:$B$7721,D390,[1]ข้อมูลทั้งหมด!$AD$2:$AD$7721))=0,"-",SUM(SUMIF([1]ข้อมูลทั้งหมด!$B$2:$B$7721,D390,[1]ข้อมูลทั้งหมด!$AB$2:$AB$7721),SUMIF([1]ข้อมูลทั้งหมด!$B$2:$B$7721,D390,[1]ข้อมูลทั้งหมด!$AD$2:$AD$7721)))</f>
        <v>#VALUE!</v>
      </c>
      <c r="P390" s="8" t="e">
        <f>IF(SUM(SUMIF([1]ข้อมูลทั้งหมด!$B$2:$B$7721,D390,[1]ข้อมูลทั้งหมด!$AE$2:$AE$7721),SUMIF([1]ข้อมูลทั้งหมด!$B$2:$B$7721,D390,[1]ข้อมูลทั้งหมด!$AG$2:$AG$7721))=0,"-",SUM(SUMIF([1]ข้อมูลทั้งหมด!$B$2:$B$7721,D390,[1]ข้อมูลทั้งหมด!$AE$2:$AE$7721),SUMIF([1]ข้อมูลทั้งหมด!$B$2:$B$7721,D390,[1]ข้อมูลทั้งหมด!$AG$2:$AG$7721)))</f>
        <v>#VALUE!</v>
      </c>
      <c r="Q390" s="13" t="e">
        <f>IF(SUM(SUMIF([1]ข้อมูลทั้งหมด!$B$2:$B$7721,D390,[1]ข้อมูลทั้งหมด!$AF$2:$AF$7721),SUMIF([1]ข้อมูลทั้งหมด!$B$2:$B$7721,D390,[1]ข้อมูลทั้งหมด!$AH$2:$AH$7721))=0,"-",SUM(SUMIF([1]ข้อมูลทั้งหมด!$B$2:$B$7721,D390,[1]ข้อมูลทั้งหมด!$AF$2:$AF$7721),SUMIF([1]ข้อมูลทั้งหมด!$B$2:$B$7721,D390,[1]ข้อมูลทั้งหมด!$AH$2:$AH$7721)))</f>
        <v>#VALUE!</v>
      </c>
      <c r="R390" s="12" t="e">
        <f>IF(SUM(SUMIF([1]ข้อมูลทั้งหมด!$B$2:$B$7721,D390,[1]ข้อมูลทั้งหมด!$BU$2:$BU$7721),SUMIF([1]ข้อมูลทั้งหมด!$B$2:$B$7721,D390,[1]ข้อมูลทั้งหมด!$BV$2:$BV$7721))=0,"-",SUM(SUMIF([1]ข้อมูลทั้งหมด!$B$2:$B$7721,D390,[1]ข้อมูลทั้งหมด!$BU$2:$BU$7721),SUMIF([1]ข้อมูลทั้งหมด!$B$2:$B$7721,D390,[1]ข้อมูลทั้งหมด!$BV$2:$BV$7721)))</f>
        <v>#VALUE!</v>
      </c>
      <c r="S390" s="14" t="e">
        <f>IF(SUMIF([1]ข้อมูลทั้งหมด!$B$2:$B$7721,D390,[1]ข้อมูลทั้งหมด!$BX$2:$BX$7721)=0,"-",SUMIF([1]ข้อมูลทั้งหมด!$B$2:$B$7721,D390,[1]ข้อมูลทั้งหมด!$BX$2:$BX$7721))</f>
        <v>#VALUE!</v>
      </c>
      <c r="T390" s="8" t="e">
        <f>IF(SUMIF([1]ข้อมูลทั้งหมด!$B$2:$B$7721,D390,[1]ข้อมูลทั้งหมด!$CV$2:$CV$7721)=0,"-",SUMIF([1]ข้อมูลทั้งหมด!$B$2:$B$7721,D390,[1]ข้อมูลทั้งหมด!$CV$2:$CV$7721))</f>
        <v>#VALUE!</v>
      </c>
      <c r="U390" s="13" t="e">
        <f>IF(SUMIF([1]ข้อมูลทั้งหมด!$B$2:$B$7721,D390,[1]ข้อมูลทั้งหมด!$CW$2:$CW$7721)=0,"-",SUMIF([1]ข้อมูลทั้งหมด!$B$2:$B$7721,D390,[1]ข้อมูลทั้งหมด!$CW$2:$CW$7721))</f>
        <v>#VALUE!</v>
      </c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389"/>
      <c r="AM390" s="20"/>
      <c r="AN390" s="21"/>
      <c r="AO390" s="393"/>
      <c r="AP390" s="22"/>
      <c r="AQ390" s="22"/>
      <c r="AR390" s="22"/>
      <c r="AS390" s="394"/>
    </row>
    <row r="391" spans="1:45" s="60" customFormat="1" ht="21" hidden="1" x14ac:dyDescent="0.35">
      <c r="A391" s="524">
        <v>382</v>
      </c>
      <c r="B391" s="9">
        <v>377</v>
      </c>
      <c r="C391" s="10" t="s">
        <v>711</v>
      </c>
      <c r="D391" s="395" t="s">
        <v>712</v>
      </c>
      <c r="E391" s="8" t="e">
        <f>COUNTIFS([1]ข้อมูลทั้งหมด!$B$2:$B$7721,D391,[1]ข้อมูลทั้งหมด!$P$2:$P$7721,1)</f>
        <v>#VALUE!</v>
      </c>
      <c r="F391" s="8" t="e">
        <f>COUNTIFS([1]ข้อมูลทั้งหมด!$B$2:$B$7721,D391,[1]ข้อมูลทั้งหมด!$S$2:$S$7721,1)</f>
        <v>#VALUE!</v>
      </c>
      <c r="G391" s="8" t="e">
        <f>COUNTIFS([1]ข้อมูลทั้งหมด!$B$2:$B$7721,D391,[1]ข้อมูลทั้งหมด!$V$2:$V$7721,1)</f>
        <v>#VALUE!</v>
      </c>
      <c r="H391" s="11" t="e">
        <f t="shared" si="6"/>
        <v>#VALUE!</v>
      </c>
      <c r="I391" s="8" t="e">
        <f>SUMIFS([1]ข้อมูลทั้งหมด!$O$2:$O$7721,[1]ข้อมูลทั้งหมด!$B$2:$B$7721,D391)</f>
        <v>#VALUE!</v>
      </c>
      <c r="J391" s="8" t="e">
        <f>SUMIF([1]ข้อมูลทั้งหมด!$B$2:$B$7721,D391,[1]ข้อมูลทั้งหมด!$AN$2:$AN$7721)+(((((SUMIF([1]ข้อมูลทั้งหมด!$B$2:$B$7721,D391,[1]ข้อมูลทั้งหมด!$AO$2:$AO$7721)+((SUMIF([1]ข้อมูลทั้งหมด!$B$2:$B$7721,D391,[1]ข้อมูลทั้งหมด!$AP$2:$AP$7721)-MOD(SUMIF([1]ข้อมูลทั้งหมด!$B$2:$B$7721,D391,[1]ข้อมูลทั้งหมด!$AP$2:$AP$7721),100))/100)-K391)/4))))</f>
        <v>#VALUE!</v>
      </c>
      <c r="K391" s="8" t="e">
        <f>MOD(SUMIF([1]ข้อมูลทั้งหมด!$B$2:$B$7721,D391,[1]ข้อมูลทั้งหมด!$AO$2:$AO$7721)+((SUMIF([1]ข้อมูลทั้งหมด!$B$2:$B$7721,D391,[1]ข้อมูลทั้งหมด!$AP$2:$AP$7721)-MOD(SUMIF([1]ข้อมูลทั้งหมด!$B$2:$B$7721,D391,[1]ข้อมูลทั้งหมด!$AP$2:$AP$7721),100))/100),4)</f>
        <v>#VALUE!</v>
      </c>
      <c r="L391" s="8" t="e">
        <f>MOD(SUMIF([1]ข้อมูลทั้งหมด!$B$2:$B$7721,D391,[1]ข้อมูลทั้งหมด!$AP$2:$AP$7721),100)</f>
        <v>#VALUE!</v>
      </c>
      <c r="M391" s="12" t="e">
        <f>IF(SUM(SUMIF([1]ข้อมูลทั้งหมด!$B$2:$B$7721,D391,[1]ข้อมูลทั้งหมด!$BU$2:$BU$7721))=0,"-",SUM(SUMIF([1]ข้อมูลทั้งหมด!$B$2:$B$7721,D391,[1]ข้อมูลทั้งหมด!$BU$2:$BU$7721)))</f>
        <v>#VALUE!</v>
      </c>
      <c r="N391" s="8" t="e">
        <f>IF(SUM(SUMIF([1]ข้อมูลทั้งหมด!$B$2:$B$7721,D391,[1]ข้อมูลทั้งหมด!$AA$2:$AA$7721),SUMIF([1]ข้อมูลทั้งหมด!$B$2:$B$7721,D391,[1]ข้อมูลทั้งหมด!$AC$2:$AC$7721))=0,"-",SUM(SUMIF([1]ข้อมูลทั้งหมด!$B$2:$B$7721,D391,[1]ข้อมูลทั้งหมด!$AA$2:$AA$7721),SUMIF([1]ข้อมูลทั้งหมด!$B$2:$B$7721,D391,[1]ข้อมูลทั้งหมด!$AC$2:$AC$7721)))</f>
        <v>#VALUE!</v>
      </c>
      <c r="O391" s="13" t="e">
        <f>IF(SUM(SUMIF([1]ข้อมูลทั้งหมด!$B$2:$B$7721,D391,[1]ข้อมูลทั้งหมด!$AB$2:$AB$7721),SUMIF([1]ข้อมูลทั้งหมด!$B$2:$B$7721,D391,[1]ข้อมูลทั้งหมด!$AD$2:$AD$7721))=0,"-",SUM(SUMIF([1]ข้อมูลทั้งหมด!$B$2:$B$7721,D391,[1]ข้อมูลทั้งหมด!$AB$2:$AB$7721),SUMIF([1]ข้อมูลทั้งหมด!$B$2:$B$7721,D391,[1]ข้อมูลทั้งหมด!$AD$2:$AD$7721)))</f>
        <v>#VALUE!</v>
      </c>
      <c r="P391" s="8" t="e">
        <f>IF(SUM(SUMIF([1]ข้อมูลทั้งหมด!$B$2:$B$7721,D391,[1]ข้อมูลทั้งหมด!$AE$2:$AE$7721),SUMIF([1]ข้อมูลทั้งหมด!$B$2:$B$7721,D391,[1]ข้อมูลทั้งหมด!$AG$2:$AG$7721))=0,"-",SUM(SUMIF([1]ข้อมูลทั้งหมด!$B$2:$B$7721,D391,[1]ข้อมูลทั้งหมด!$AE$2:$AE$7721),SUMIF([1]ข้อมูลทั้งหมด!$B$2:$B$7721,D391,[1]ข้อมูลทั้งหมด!$AG$2:$AG$7721)))</f>
        <v>#VALUE!</v>
      </c>
      <c r="Q391" s="13" t="e">
        <f>IF(SUM(SUMIF([1]ข้อมูลทั้งหมด!$B$2:$B$7721,D391,[1]ข้อมูลทั้งหมด!$AF$2:$AF$7721),SUMIF([1]ข้อมูลทั้งหมด!$B$2:$B$7721,D391,[1]ข้อมูลทั้งหมด!$AH$2:$AH$7721))=0,"-",SUM(SUMIF([1]ข้อมูลทั้งหมด!$B$2:$B$7721,D391,[1]ข้อมูลทั้งหมด!$AF$2:$AF$7721),SUMIF([1]ข้อมูลทั้งหมด!$B$2:$B$7721,D391,[1]ข้อมูลทั้งหมด!$AH$2:$AH$7721)))</f>
        <v>#VALUE!</v>
      </c>
      <c r="R391" s="12" t="e">
        <f>IF(SUM(SUMIF([1]ข้อมูลทั้งหมด!$B$2:$B$7721,D391,[1]ข้อมูลทั้งหมด!$BU$2:$BU$7721),SUMIF([1]ข้อมูลทั้งหมด!$B$2:$B$7721,D391,[1]ข้อมูลทั้งหมด!$BV$2:$BV$7721))=0,"-",SUM(SUMIF([1]ข้อมูลทั้งหมด!$B$2:$B$7721,D391,[1]ข้อมูลทั้งหมด!$BU$2:$BU$7721),SUMIF([1]ข้อมูลทั้งหมด!$B$2:$B$7721,D391,[1]ข้อมูลทั้งหมด!$BV$2:$BV$7721)))</f>
        <v>#VALUE!</v>
      </c>
      <c r="S391" s="14" t="e">
        <f>IF(SUMIF([1]ข้อมูลทั้งหมด!$B$2:$B$7721,D391,[1]ข้อมูลทั้งหมด!$BX$2:$BX$7721)=0,"-",SUMIF([1]ข้อมูลทั้งหมด!$B$2:$B$7721,D391,[1]ข้อมูลทั้งหมด!$BX$2:$BX$7721))</f>
        <v>#VALUE!</v>
      </c>
      <c r="T391" s="8" t="e">
        <f>IF(SUMIF([1]ข้อมูลทั้งหมด!$B$2:$B$7721,D391,[1]ข้อมูลทั้งหมด!$CV$2:$CV$7721)=0,"-",SUMIF([1]ข้อมูลทั้งหมด!$B$2:$B$7721,D391,[1]ข้อมูลทั้งหมด!$CV$2:$CV$7721))</f>
        <v>#VALUE!</v>
      </c>
      <c r="U391" s="13" t="e">
        <f>IF(SUMIF([1]ข้อมูลทั้งหมด!$B$2:$B$7721,D391,[1]ข้อมูลทั้งหมด!$CW$2:$CW$7721)=0,"-",SUMIF([1]ข้อมูลทั้งหมด!$B$2:$B$7721,D391,[1]ข้อมูลทั้งหมด!$CW$2:$CW$7721))</f>
        <v>#VALUE!</v>
      </c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389"/>
      <c r="AM391" s="20"/>
      <c r="AN391" s="21"/>
      <c r="AO391" s="393"/>
      <c r="AP391" s="22"/>
      <c r="AQ391" s="22"/>
      <c r="AR391" s="22"/>
      <c r="AS391" s="394"/>
    </row>
    <row r="392" spans="1:45" s="60" customFormat="1" ht="21" hidden="1" x14ac:dyDescent="0.35">
      <c r="A392" s="524">
        <v>383</v>
      </c>
      <c r="B392" s="9">
        <v>378</v>
      </c>
      <c r="C392" s="10" t="s">
        <v>713</v>
      </c>
      <c r="D392" s="395" t="s">
        <v>714</v>
      </c>
      <c r="E392" s="8" t="e">
        <f>COUNTIFS([1]ข้อมูลทั้งหมด!$B$2:$B$7721,D392,[1]ข้อมูลทั้งหมด!$P$2:$P$7721,1)</f>
        <v>#VALUE!</v>
      </c>
      <c r="F392" s="8" t="e">
        <f>COUNTIFS([1]ข้อมูลทั้งหมด!$B$2:$B$7721,D392,[1]ข้อมูลทั้งหมด!$S$2:$S$7721,1)</f>
        <v>#VALUE!</v>
      </c>
      <c r="G392" s="8" t="e">
        <f>COUNTIFS([1]ข้อมูลทั้งหมด!$B$2:$B$7721,D392,[1]ข้อมูลทั้งหมด!$V$2:$V$7721,1)</f>
        <v>#VALUE!</v>
      </c>
      <c r="H392" s="11" t="e">
        <f t="shared" ref="H392:H455" si="7">SUM(E392:G392)</f>
        <v>#VALUE!</v>
      </c>
      <c r="I392" s="8" t="e">
        <f>SUMIFS([1]ข้อมูลทั้งหมด!$O$2:$O$7721,[1]ข้อมูลทั้งหมด!$B$2:$B$7721,D392)</f>
        <v>#VALUE!</v>
      </c>
      <c r="J392" s="8" t="e">
        <f>SUMIF([1]ข้อมูลทั้งหมด!$B$2:$B$7721,D392,[1]ข้อมูลทั้งหมด!$AN$2:$AN$7721)+(((((SUMIF([1]ข้อมูลทั้งหมด!$B$2:$B$7721,D392,[1]ข้อมูลทั้งหมด!$AO$2:$AO$7721)+((SUMIF([1]ข้อมูลทั้งหมด!$B$2:$B$7721,D392,[1]ข้อมูลทั้งหมด!$AP$2:$AP$7721)-MOD(SUMIF([1]ข้อมูลทั้งหมด!$B$2:$B$7721,D392,[1]ข้อมูลทั้งหมด!$AP$2:$AP$7721),100))/100)-K392)/4))))</f>
        <v>#VALUE!</v>
      </c>
      <c r="K392" s="8" t="e">
        <f>MOD(SUMIF([1]ข้อมูลทั้งหมด!$B$2:$B$7721,D392,[1]ข้อมูลทั้งหมด!$AO$2:$AO$7721)+((SUMIF([1]ข้อมูลทั้งหมด!$B$2:$B$7721,D392,[1]ข้อมูลทั้งหมด!$AP$2:$AP$7721)-MOD(SUMIF([1]ข้อมูลทั้งหมด!$B$2:$B$7721,D392,[1]ข้อมูลทั้งหมด!$AP$2:$AP$7721),100))/100),4)</f>
        <v>#VALUE!</v>
      </c>
      <c r="L392" s="8" t="e">
        <f>MOD(SUMIF([1]ข้อมูลทั้งหมด!$B$2:$B$7721,D392,[1]ข้อมูลทั้งหมด!$AP$2:$AP$7721),100)</f>
        <v>#VALUE!</v>
      </c>
      <c r="M392" s="12" t="e">
        <f>IF(SUM(SUMIF([1]ข้อมูลทั้งหมด!$B$2:$B$7721,D392,[1]ข้อมูลทั้งหมด!$BU$2:$BU$7721))=0,"-",SUM(SUMIF([1]ข้อมูลทั้งหมด!$B$2:$B$7721,D392,[1]ข้อมูลทั้งหมด!$BU$2:$BU$7721)))</f>
        <v>#VALUE!</v>
      </c>
      <c r="N392" s="8" t="e">
        <f>IF(SUM(SUMIF([1]ข้อมูลทั้งหมด!$B$2:$B$7721,D392,[1]ข้อมูลทั้งหมด!$AA$2:$AA$7721),SUMIF([1]ข้อมูลทั้งหมด!$B$2:$B$7721,D392,[1]ข้อมูลทั้งหมด!$AC$2:$AC$7721))=0,"-",SUM(SUMIF([1]ข้อมูลทั้งหมด!$B$2:$B$7721,D392,[1]ข้อมูลทั้งหมด!$AA$2:$AA$7721),SUMIF([1]ข้อมูลทั้งหมด!$B$2:$B$7721,D392,[1]ข้อมูลทั้งหมด!$AC$2:$AC$7721)))</f>
        <v>#VALUE!</v>
      </c>
      <c r="O392" s="13" t="e">
        <f>IF(SUM(SUMIF([1]ข้อมูลทั้งหมด!$B$2:$B$7721,D392,[1]ข้อมูลทั้งหมด!$AB$2:$AB$7721),SUMIF([1]ข้อมูลทั้งหมด!$B$2:$B$7721,D392,[1]ข้อมูลทั้งหมด!$AD$2:$AD$7721))=0,"-",SUM(SUMIF([1]ข้อมูลทั้งหมด!$B$2:$B$7721,D392,[1]ข้อมูลทั้งหมด!$AB$2:$AB$7721),SUMIF([1]ข้อมูลทั้งหมด!$B$2:$B$7721,D392,[1]ข้อมูลทั้งหมด!$AD$2:$AD$7721)))</f>
        <v>#VALUE!</v>
      </c>
      <c r="P392" s="8" t="e">
        <f>IF(SUM(SUMIF([1]ข้อมูลทั้งหมด!$B$2:$B$7721,D392,[1]ข้อมูลทั้งหมด!$AE$2:$AE$7721),SUMIF([1]ข้อมูลทั้งหมด!$B$2:$B$7721,D392,[1]ข้อมูลทั้งหมด!$AG$2:$AG$7721))=0,"-",SUM(SUMIF([1]ข้อมูลทั้งหมด!$B$2:$B$7721,D392,[1]ข้อมูลทั้งหมด!$AE$2:$AE$7721),SUMIF([1]ข้อมูลทั้งหมด!$B$2:$B$7721,D392,[1]ข้อมูลทั้งหมด!$AG$2:$AG$7721)))</f>
        <v>#VALUE!</v>
      </c>
      <c r="Q392" s="13" t="e">
        <f>IF(SUM(SUMIF([1]ข้อมูลทั้งหมด!$B$2:$B$7721,D392,[1]ข้อมูลทั้งหมด!$AF$2:$AF$7721),SUMIF([1]ข้อมูลทั้งหมด!$B$2:$B$7721,D392,[1]ข้อมูลทั้งหมด!$AH$2:$AH$7721))=0,"-",SUM(SUMIF([1]ข้อมูลทั้งหมด!$B$2:$B$7721,D392,[1]ข้อมูลทั้งหมด!$AF$2:$AF$7721),SUMIF([1]ข้อมูลทั้งหมด!$B$2:$B$7721,D392,[1]ข้อมูลทั้งหมด!$AH$2:$AH$7721)))</f>
        <v>#VALUE!</v>
      </c>
      <c r="R392" s="12" t="e">
        <f>IF(SUM(SUMIF([1]ข้อมูลทั้งหมด!$B$2:$B$7721,D392,[1]ข้อมูลทั้งหมด!$BU$2:$BU$7721),SUMIF([1]ข้อมูลทั้งหมด!$B$2:$B$7721,D392,[1]ข้อมูลทั้งหมด!$BV$2:$BV$7721))=0,"-",SUM(SUMIF([1]ข้อมูลทั้งหมด!$B$2:$B$7721,D392,[1]ข้อมูลทั้งหมด!$BU$2:$BU$7721),SUMIF([1]ข้อมูลทั้งหมด!$B$2:$B$7721,D392,[1]ข้อมูลทั้งหมด!$BV$2:$BV$7721)))</f>
        <v>#VALUE!</v>
      </c>
      <c r="S392" s="14" t="e">
        <f>IF(SUMIF([1]ข้อมูลทั้งหมด!$B$2:$B$7721,D392,[1]ข้อมูลทั้งหมด!$BX$2:$BX$7721)=0,"-",SUMIF([1]ข้อมูลทั้งหมด!$B$2:$B$7721,D392,[1]ข้อมูลทั้งหมด!$BX$2:$BX$7721))</f>
        <v>#VALUE!</v>
      </c>
      <c r="T392" s="8" t="e">
        <f>IF(SUMIF([1]ข้อมูลทั้งหมด!$B$2:$B$7721,D392,[1]ข้อมูลทั้งหมด!$CV$2:$CV$7721)=0,"-",SUMIF([1]ข้อมูลทั้งหมด!$B$2:$B$7721,D392,[1]ข้อมูลทั้งหมด!$CV$2:$CV$7721))</f>
        <v>#VALUE!</v>
      </c>
      <c r="U392" s="13" t="e">
        <f>IF(SUMIF([1]ข้อมูลทั้งหมด!$B$2:$B$7721,D392,[1]ข้อมูลทั้งหมด!$CW$2:$CW$7721)=0,"-",SUMIF([1]ข้อมูลทั้งหมด!$B$2:$B$7721,D392,[1]ข้อมูลทั้งหมด!$CW$2:$CW$7721))</f>
        <v>#VALUE!</v>
      </c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389"/>
      <c r="AM392" s="20"/>
      <c r="AN392" s="21"/>
      <c r="AO392" s="393"/>
      <c r="AP392" s="22"/>
      <c r="AQ392" s="22"/>
      <c r="AR392" s="22"/>
      <c r="AS392" s="394"/>
    </row>
    <row r="393" spans="1:45" s="60" customFormat="1" ht="21" hidden="1" x14ac:dyDescent="0.35">
      <c r="A393" s="524">
        <v>384</v>
      </c>
      <c r="B393" s="9">
        <v>379</v>
      </c>
      <c r="C393" s="10" t="s">
        <v>715</v>
      </c>
      <c r="D393" s="395" t="s">
        <v>716</v>
      </c>
      <c r="E393" s="8" t="e">
        <f>COUNTIFS([1]ข้อมูลทั้งหมด!$B$2:$B$7721,D393,[1]ข้อมูลทั้งหมด!$P$2:$P$7721,1)</f>
        <v>#VALUE!</v>
      </c>
      <c r="F393" s="8" t="e">
        <f>COUNTIFS([1]ข้อมูลทั้งหมด!$B$2:$B$7721,D393,[1]ข้อมูลทั้งหมด!$S$2:$S$7721,1)</f>
        <v>#VALUE!</v>
      </c>
      <c r="G393" s="8" t="e">
        <f>COUNTIFS([1]ข้อมูลทั้งหมด!$B$2:$B$7721,D393,[1]ข้อมูลทั้งหมด!$V$2:$V$7721,1)</f>
        <v>#VALUE!</v>
      </c>
      <c r="H393" s="11" t="e">
        <f t="shared" si="7"/>
        <v>#VALUE!</v>
      </c>
      <c r="I393" s="8" t="e">
        <f>SUMIFS([1]ข้อมูลทั้งหมด!$O$2:$O$7721,[1]ข้อมูลทั้งหมด!$B$2:$B$7721,D393)</f>
        <v>#VALUE!</v>
      </c>
      <c r="J393" s="8" t="e">
        <f>SUMIF([1]ข้อมูลทั้งหมด!$B$2:$B$7721,D393,[1]ข้อมูลทั้งหมด!$AN$2:$AN$7721)+(((((SUMIF([1]ข้อมูลทั้งหมด!$B$2:$B$7721,D393,[1]ข้อมูลทั้งหมด!$AO$2:$AO$7721)+((SUMIF([1]ข้อมูลทั้งหมด!$B$2:$B$7721,D393,[1]ข้อมูลทั้งหมด!$AP$2:$AP$7721)-MOD(SUMIF([1]ข้อมูลทั้งหมด!$B$2:$B$7721,D393,[1]ข้อมูลทั้งหมด!$AP$2:$AP$7721),100))/100)-K393)/4))))</f>
        <v>#VALUE!</v>
      </c>
      <c r="K393" s="8" t="e">
        <f>MOD(SUMIF([1]ข้อมูลทั้งหมด!$B$2:$B$7721,D393,[1]ข้อมูลทั้งหมด!$AO$2:$AO$7721)+((SUMIF([1]ข้อมูลทั้งหมด!$B$2:$B$7721,D393,[1]ข้อมูลทั้งหมด!$AP$2:$AP$7721)-MOD(SUMIF([1]ข้อมูลทั้งหมด!$B$2:$B$7721,D393,[1]ข้อมูลทั้งหมด!$AP$2:$AP$7721),100))/100),4)</f>
        <v>#VALUE!</v>
      </c>
      <c r="L393" s="8" t="e">
        <f>MOD(SUMIF([1]ข้อมูลทั้งหมด!$B$2:$B$7721,D393,[1]ข้อมูลทั้งหมด!$AP$2:$AP$7721),100)</f>
        <v>#VALUE!</v>
      </c>
      <c r="M393" s="12" t="e">
        <f>IF(SUM(SUMIF([1]ข้อมูลทั้งหมด!$B$2:$B$7721,D393,[1]ข้อมูลทั้งหมด!$BU$2:$BU$7721))=0,"-",SUM(SUMIF([1]ข้อมูลทั้งหมด!$B$2:$B$7721,D393,[1]ข้อมูลทั้งหมด!$BU$2:$BU$7721)))</f>
        <v>#VALUE!</v>
      </c>
      <c r="N393" s="8" t="e">
        <f>IF(SUM(SUMIF([1]ข้อมูลทั้งหมด!$B$2:$B$7721,D393,[1]ข้อมูลทั้งหมด!$AA$2:$AA$7721),SUMIF([1]ข้อมูลทั้งหมด!$B$2:$B$7721,D393,[1]ข้อมูลทั้งหมด!$AC$2:$AC$7721))=0,"-",SUM(SUMIF([1]ข้อมูลทั้งหมด!$B$2:$B$7721,D393,[1]ข้อมูลทั้งหมด!$AA$2:$AA$7721),SUMIF([1]ข้อมูลทั้งหมด!$B$2:$B$7721,D393,[1]ข้อมูลทั้งหมด!$AC$2:$AC$7721)))</f>
        <v>#VALUE!</v>
      </c>
      <c r="O393" s="13" t="e">
        <f>IF(SUM(SUMIF([1]ข้อมูลทั้งหมด!$B$2:$B$7721,D393,[1]ข้อมูลทั้งหมด!$AB$2:$AB$7721),SUMIF([1]ข้อมูลทั้งหมด!$B$2:$B$7721,D393,[1]ข้อมูลทั้งหมด!$AD$2:$AD$7721))=0,"-",SUM(SUMIF([1]ข้อมูลทั้งหมด!$B$2:$B$7721,D393,[1]ข้อมูลทั้งหมด!$AB$2:$AB$7721),SUMIF([1]ข้อมูลทั้งหมด!$B$2:$B$7721,D393,[1]ข้อมูลทั้งหมด!$AD$2:$AD$7721)))</f>
        <v>#VALUE!</v>
      </c>
      <c r="P393" s="8" t="e">
        <f>IF(SUM(SUMIF([1]ข้อมูลทั้งหมด!$B$2:$B$7721,D393,[1]ข้อมูลทั้งหมด!$AE$2:$AE$7721),SUMIF([1]ข้อมูลทั้งหมด!$B$2:$B$7721,D393,[1]ข้อมูลทั้งหมด!$AG$2:$AG$7721))=0,"-",SUM(SUMIF([1]ข้อมูลทั้งหมด!$B$2:$B$7721,D393,[1]ข้อมูลทั้งหมด!$AE$2:$AE$7721),SUMIF([1]ข้อมูลทั้งหมด!$B$2:$B$7721,D393,[1]ข้อมูลทั้งหมด!$AG$2:$AG$7721)))</f>
        <v>#VALUE!</v>
      </c>
      <c r="Q393" s="13" t="e">
        <f>IF(SUM(SUMIF([1]ข้อมูลทั้งหมด!$B$2:$B$7721,D393,[1]ข้อมูลทั้งหมด!$AF$2:$AF$7721),SUMIF([1]ข้อมูลทั้งหมด!$B$2:$B$7721,D393,[1]ข้อมูลทั้งหมด!$AH$2:$AH$7721))=0,"-",SUM(SUMIF([1]ข้อมูลทั้งหมด!$B$2:$B$7721,D393,[1]ข้อมูลทั้งหมด!$AF$2:$AF$7721),SUMIF([1]ข้อมูลทั้งหมด!$B$2:$B$7721,D393,[1]ข้อมูลทั้งหมด!$AH$2:$AH$7721)))</f>
        <v>#VALUE!</v>
      </c>
      <c r="R393" s="12" t="e">
        <f>IF(SUM(SUMIF([1]ข้อมูลทั้งหมด!$B$2:$B$7721,D393,[1]ข้อมูลทั้งหมด!$BU$2:$BU$7721),SUMIF([1]ข้อมูลทั้งหมด!$B$2:$B$7721,D393,[1]ข้อมูลทั้งหมด!$BV$2:$BV$7721))=0,"-",SUM(SUMIF([1]ข้อมูลทั้งหมด!$B$2:$B$7721,D393,[1]ข้อมูลทั้งหมด!$BU$2:$BU$7721),SUMIF([1]ข้อมูลทั้งหมด!$B$2:$B$7721,D393,[1]ข้อมูลทั้งหมด!$BV$2:$BV$7721)))</f>
        <v>#VALUE!</v>
      </c>
      <c r="S393" s="14" t="e">
        <f>IF(SUMIF([1]ข้อมูลทั้งหมด!$B$2:$B$7721,D393,[1]ข้อมูลทั้งหมด!$BX$2:$BX$7721)=0,"-",SUMIF([1]ข้อมูลทั้งหมด!$B$2:$B$7721,D393,[1]ข้อมูลทั้งหมด!$BX$2:$BX$7721))</f>
        <v>#VALUE!</v>
      </c>
      <c r="T393" s="8" t="e">
        <f>IF(SUMIF([1]ข้อมูลทั้งหมด!$B$2:$B$7721,D393,[1]ข้อมูลทั้งหมด!$CV$2:$CV$7721)=0,"-",SUMIF([1]ข้อมูลทั้งหมด!$B$2:$B$7721,D393,[1]ข้อมูลทั้งหมด!$CV$2:$CV$7721))</f>
        <v>#VALUE!</v>
      </c>
      <c r="U393" s="13" t="e">
        <f>IF(SUMIF([1]ข้อมูลทั้งหมด!$B$2:$B$7721,D393,[1]ข้อมูลทั้งหมด!$CW$2:$CW$7721)=0,"-",SUMIF([1]ข้อมูลทั้งหมด!$B$2:$B$7721,D393,[1]ข้อมูลทั้งหมด!$CW$2:$CW$7721))</f>
        <v>#VALUE!</v>
      </c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389"/>
      <c r="AM393" s="20"/>
      <c r="AN393" s="21"/>
      <c r="AO393" s="393"/>
      <c r="AP393" s="22"/>
      <c r="AQ393" s="22"/>
      <c r="AR393" s="22"/>
      <c r="AS393" s="394"/>
    </row>
    <row r="394" spans="1:45" s="60" customFormat="1" ht="21" hidden="1" x14ac:dyDescent="0.35">
      <c r="A394" s="524">
        <v>385</v>
      </c>
      <c r="B394" s="9">
        <v>380</v>
      </c>
      <c r="C394" s="10" t="s">
        <v>717</v>
      </c>
      <c r="D394" s="395" t="s">
        <v>718</v>
      </c>
      <c r="E394" s="8" t="e">
        <f>COUNTIFS([1]ข้อมูลทั้งหมด!$B$2:$B$7721,D394,[1]ข้อมูลทั้งหมด!$P$2:$P$7721,1)</f>
        <v>#VALUE!</v>
      </c>
      <c r="F394" s="8" t="e">
        <f>COUNTIFS([1]ข้อมูลทั้งหมด!$B$2:$B$7721,D394,[1]ข้อมูลทั้งหมด!$S$2:$S$7721,1)</f>
        <v>#VALUE!</v>
      </c>
      <c r="G394" s="8" t="e">
        <f>COUNTIFS([1]ข้อมูลทั้งหมด!$B$2:$B$7721,D394,[1]ข้อมูลทั้งหมด!$V$2:$V$7721,1)</f>
        <v>#VALUE!</v>
      </c>
      <c r="H394" s="11" t="e">
        <f t="shared" si="7"/>
        <v>#VALUE!</v>
      </c>
      <c r="I394" s="8" t="e">
        <f>SUMIFS([1]ข้อมูลทั้งหมด!$O$2:$O$7721,[1]ข้อมูลทั้งหมด!$B$2:$B$7721,D394)</f>
        <v>#VALUE!</v>
      </c>
      <c r="J394" s="8" t="e">
        <f>SUMIF([1]ข้อมูลทั้งหมด!$B$2:$B$7721,D394,[1]ข้อมูลทั้งหมด!$AN$2:$AN$7721)+(((((SUMIF([1]ข้อมูลทั้งหมด!$B$2:$B$7721,D394,[1]ข้อมูลทั้งหมด!$AO$2:$AO$7721)+((SUMIF([1]ข้อมูลทั้งหมด!$B$2:$B$7721,D394,[1]ข้อมูลทั้งหมด!$AP$2:$AP$7721)-MOD(SUMIF([1]ข้อมูลทั้งหมด!$B$2:$B$7721,D394,[1]ข้อมูลทั้งหมด!$AP$2:$AP$7721),100))/100)-K394)/4))))</f>
        <v>#VALUE!</v>
      </c>
      <c r="K394" s="8" t="e">
        <f>MOD(SUMIF([1]ข้อมูลทั้งหมด!$B$2:$B$7721,D394,[1]ข้อมูลทั้งหมด!$AO$2:$AO$7721)+((SUMIF([1]ข้อมูลทั้งหมด!$B$2:$B$7721,D394,[1]ข้อมูลทั้งหมด!$AP$2:$AP$7721)-MOD(SUMIF([1]ข้อมูลทั้งหมด!$B$2:$B$7721,D394,[1]ข้อมูลทั้งหมด!$AP$2:$AP$7721),100))/100),4)</f>
        <v>#VALUE!</v>
      </c>
      <c r="L394" s="8" t="e">
        <f>MOD(SUMIF([1]ข้อมูลทั้งหมด!$B$2:$B$7721,D394,[1]ข้อมูลทั้งหมด!$AP$2:$AP$7721),100)</f>
        <v>#VALUE!</v>
      </c>
      <c r="M394" s="12" t="e">
        <f>IF(SUM(SUMIF([1]ข้อมูลทั้งหมด!$B$2:$B$7721,D394,[1]ข้อมูลทั้งหมด!$BU$2:$BU$7721))=0,"-",SUM(SUMIF([1]ข้อมูลทั้งหมด!$B$2:$B$7721,D394,[1]ข้อมูลทั้งหมด!$BU$2:$BU$7721)))</f>
        <v>#VALUE!</v>
      </c>
      <c r="N394" s="8" t="e">
        <f>IF(SUM(SUMIF([1]ข้อมูลทั้งหมด!$B$2:$B$7721,D394,[1]ข้อมูลทั้งหมด!$AA$2:$AA$7721),SUMIF([1]ข้อมูลทั้งหมด!$B$2:$B$7721,D394,[1]ข้อมูลทั้งหมด!$AC$2:$AC$7721))=0,"-",SUM(SUMIF([1]ข้อมูลทั้งหมด!$B$2:$B$7721,D394,[1]ข้อมูลทั้งหมด!$AA$2:$AA$7721),SUMIF([1]ข้อมูลทั้งหมด!$B$2:$B$7721,D394,[1]ข้อมูลทั้งหมด!$AC$2:$AC$7721)))</f>
        <v>#VALUE!</v>
      </c>
      <c r="O394" s="13" t="e">
        <f>IF(SUM(SUMIF([1]ข้อมูลทั้งหมด!$B$2:$B$7721,D394,[1]ข้อมูลทั้งหมด!$AB$2:$AB$7721),SUMIF([1]ข้อมูลทั้งหมด!$B$2:$B$7721,D394,[1]ข้อมูลทั้งหมด!$AD$2:$AD$7721))=0,"-",SUM(SUMIF([1]ข้อมูลทั้งหมด!$B$2:$B$7721,D394,[1]ข้อมูลทั้งหมด!$AB$2:$AB$7721),SUMIF([1]ข้อมูลทั้งหมด!$B$2:$B$7721,D394,[1]ข้อมูลทั้งหมด!$AD$2:$AD$7721)))</f>
        <v>#VALUE!</v>
      </c>
      <c r="P394" s="8" t="e">
        <f>IF(SUM(SUMIF([1]ข้อมูลทั้งหมด!$B$2:$B$7721,D394,[1]ข้อมูลทั้งหมด!$AE$2:$AE$7721),SUMIF([1]ข้อมูลทั้งหมด!$B$2:$B$7721,D394,[1]ข้อมูลทั้งหมด!$AG$2:$AG$7721))=0,"-",SUM(SUMIF([1]ข้อมูลทั้งหมด!$B$2:$B$7721,D394,[1]ข้อมูลทั้งหมด!$AE$2:$AE$7721),SUMIF([1]ข้อมูลทั้งหมด!$B$2:$B$7721,D394,[1]ข้อมูลทั้งหมด!$AG$2:$AG$7721)))</f>
        <v>#VALUE!</v>
      </c>
      <c r="Q394" s="13" t="e">
        <f>IF(SUM(SUMIF([1]ข้อมูลทั้งหมด!$B$2:$B$7721,D394,[1]ข้อมูลทั้งหมด!$AF$2:$AF$7721),SUMIF([1]ข้อมูลทั้งหมด!$B$2:$B$7721,D394,[1]ข้อมูลทั้งหมด!$AH$2:$AH$7721))=0,"-",SUM(SUMIF([1]ข้อมูลทั้งหมด!$B$2:$B$7721,D394,[1]ข้อมูลทั้งหมด!$AF$2:$AF$7721),SUMIF([1]ข้อมูลทั้งหมด!$B$2:$B$7721,D394,[1]ข้อมูลทั้งหมด!$AH$2:$AH$7721)))</f>
        <v>#VALUE!</v>
      </c>
      <c r="R394" s="12" t="e">
        <f>IF(SUM(SUMIF([1]ข้อมูลทั้งหมด!$B$2:$B$7721,D394,[1]ข้อมูลทั้งหมด!$BU$2:$BU$7721),SUMIF([1]ข้อมูลทั้งหมด!$B$2:$B$7721,D394,[1]ข้อมูลทั้งหมด!$BV$2:$BV$7721))=0,"-",SUM(SUMIF([1]ข้อมูลทั้งหมด!$B$2:$B$7721,D394,[1]ข้อมูลทั้งหมด!$BU$2:$BU$7721),SUMIF([1]ข้อมูลทั้งหมด!$B$2:$B$7721,D394,[1]ข้อมูลทั้งหมด!$BV$2:$BV$7721)))</f>
        <v>#VALUE!</v>
      </c>
      <c r="S394" s="14" t="e">
        <f>IF(SUMIF([1]ข้อมูลทั้งหมด!$B$2:$B$7721,D394,[1]ข้อมูลทั้งหมด!$BX$2:$BX$7721)=0,"-",SUMIF([1]ข้อมูลทั้งหมด!$B$2:$B$7721,D394,[1]ข้อมูลทั้งหมด!$BX$2:$BX$7721))</f>
        <v>#VALUE!</v>
      </c>
      <c r="T394" s="8" t="e">
        <f>IF(SUMIF([1]ข้อมูลทั้งหมด!$B$2:$B$7721,D394,[1]ข้อมูลทั้งหมด!$CV$2:$CV$7721)=0,"-",SUMIF([1]ข้อมูลทั้งหมด!$B$2:$B$7721,D394,[1]ข้อมูลทั้งหมด!$CV$2:$CV$7721))</f>
        <v>#VALUE!</v>
      </c>
      <c r="U394" s="13" t="e">
        <f>IF(SUMIF([1]ข้อมูลทั้งหมด!$B$2:$B$7721,D394,[1]ข้อมูลทั้งหมด!$CW$2:$CW$7721)=0,"-",SUMIF([1]ข้อมูลทั้งหมด!$B$2:$B$7721,D394,[1]ข้อมูลทั้งหมด!$CW$2:$CW$7721))</f>
        <v>#VALUE!</v>
      </c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389"/>
      <c r="AM394" s="20"/>
      <c r="AN394" s="21"/>
      <c r="AO394" s="393"/>
      <c r="AP394" s="22"/>
      <c r="AQ394" s="22"/>
      <c r="AR394" s="22"/>
      <c r="AS394" s="394"/>
    </row>
    <row r="395" spans="1:45" s="60" customFormat="1" ht="21" hidden="1" x14ac:dyDescent="0.35">
      <c r="A395" s="524">
        <v>386</v>
      </c>
      <c r="B395" s="9">
        <v>381</v>
      </c>
      <c r="C395" s="10" t="s">
        <v>719</v>
      </c>
      <c r="D395" s="395" t="s">
        <v>720</v>
      </c>
      <c r="E395" s="8" t="e">
        <f>COUNTIFS([1]ข้อมูลทั้งหมด!$B$2:$B$7721,D395,[1]ข้อมูลทั้งหมด!$P$2:$P$7721,1)</f>
        <v>#VALUE!</v>
      </c>
      <c r="F395" s="8" t="e">
        <f>COUNTIFS([1]ข้อมูลทั้งหมด!$B$2:$B$7721,D395,[1]ข้อมูลทั้งหมด!$S$2:$S$7721,1)</f>
        <v>#VALUE!</v>
      </c>
      <c r="G395" s="8" t="e">
        <f>COUNTIFS([1]ข้อมูลทั้งหมด!$B$2:$B$7721,D395,[1]ข้อมูลทั้งหมด!$V$2:$V$7721,1)</f>
        <v>#VALUE!</v>
      </c>
      <c r="H395" s="11" t="e">
        <f t="shared" si="7"/>
        <v>#VALUE!</v>
      </c>
      <c r="I395" s="8" t="e">
        <f>SUMIFS([1]ข้อมูลทั้งหมด!$O$2:$O$7721,[1]ข้อมูลทั้งหมด!$B$2:$B$7721,D395)</f>
        <v>#VALUE!</v>
      </c>
      <c r="J395" s="8" t="e">
        <f>SUMIF([1]ข้อมูลทั้งหมด!$B$2:$B$7721,D395,[1]ข้อมูลทั้งหมด!$AN$2:$AN$7721)+(((((SUMIF([1]ข้อมูลทั้งหมด!$B$2:$B$7721,D395,[1]ข้อมูลทั้งหมด!$AO$2:$AO$7721)+((SUMIF([1]ข้อมูลทั้งหมด!$B$2:$B$7721,D395,[1]ข้อมูลทั้งหมด!$AP$2:$AP$7721)-MOD(SUMIF([1]ข้อมูลทั้งหมด!$B$2:$B$7721,D395,[1]ข้อมูลทั้งหมด!$AP$2:$AP$7721),100))/100)-K395)/4))))</f>
        <v>#VALUE!</v>
      </c>
      <c r="K395" s="8" t="e">
        <f>MOD(SUMIF([1]ข้อมูลทั้งหมด!$B$2:$B$7721,D395,[1]ข้อมูลทั้งหมด!$AO$2:$AO$7721)+((SUMIF([1]ข้อมูลทั้งหมด!$B$2:$B$7721,D395,[1]ข้อมูลทั้งหมด!$AP$2:$AP$7721)-MOD(SUMIF([1]ข้อมูลทั้งหมด!$B$2:$B$7721,D395,[1]ข้อมูลทั้งหมด!$AP$2:$AP$7721),100))/100),4)</f>
        <v>#VALUE!</v>
      </c>
      <c r="L395" s="8" t="e">
        <f>MOD(SUMIF([1]ข้อมูลทั้งหมด!$B$2:$B$7721,D395,[1]ข้อมูลทั้งหมด!$AP$2:$AP$7721),100)</f>
        <v>#VALUE!</v>
      </c>
      <c r="M395" s="12" t="e">
        <f>IF(SUM(SUMIF([1]ข้อมูลทั้งหมด!$B$2:$B$7721,D395,[1]ข้อมูลทั้งหมด!$BU$2:$BU$7721))=0,"-",SUM(SUMIF([1]ข้อมูลทั้งหมด!$B$2:$B$7721,D395,[1]ข้อมูลทั้งหมด!$BU$2:$BU$7721)))</f>
        <v>#VALUE!</v>
      </c>
      <c r="N395" s="8" t="e">
        <f>IF(SUM(SUMIF([1]ข้อมูลทั้งหมด!$B$2:$B$7721,D395,[1]ข้อมูลทั้งหมด!$AA$2:$AA$7721),SUMIF([1]ข้อมูลทั้งหมด!$B$2:$B$7721,D395,[1]ข้อมูลทั้งหมด!$AC$2:$AC$7721))=0,"-",SUM(SUMIF([1]ข้อมูลทั้งหมด!$B$2:$B$7721,D395,[1]ข้อมูลทั้งหมด!$AA$2:$AA$7721),SUMIF([1]ข้อมูลทั้งหมด!$B$2:$B$7721,D395,[1]ข้อมูลทั้งหมด!$AC$2:$AC$7721)))</f>
        <v>#VALUE!</v>
      </c>
      <c r="O395" s="13" t="e">
        <f>IF(SUM(SUMIF([1]ข้อมูลทั้งหมด!$B$2:$B$7721,D395,[1]ข้อมูลทั้งหมด!$AB$2:$AB$7721),SUMIF([1]ข้อมูลทั้งหมด!$B$2:$B$7721,D395,[1]ข้อมูลทั้งหมด!$AD$2:$AD$7721))=0,"-",SUM(SUMIF([1]ข้อมูลทั้งหมด!$B$2:$B$7721,D395,[1]ข้อมูลทั้งหมด!$AB$2:$AB$7721),SUMIF([1]ข้อมูลทั้งหมด!$B$2:$B$7721,D395,[1]ข้อมูลทั้งหมด!$AD$2:$AD$7721)))</f>
        <v>#VALUE!</v>
      </c>
      <c r="P395" s="8" t="e">
        <f>IF(SUM(SUMIF([1]ข้อมูลทั้งหมด!$B$2:$B$7721,D395,[1]ข้อมูลทั้งหมด!$AE$2:$AE$7721),SUMIF([1]ข้อมูลทั้งหมด!$B$2:$B$7721,D395,[1]ข้อมูลทั้งหมด!$AG$2:$AG$7721))=0,"-",SUM(SUMIF([1]ข้อมูลทั้งหมด!$B$2:$B$7721,D395,[1]ข้อมูลทั้งหมด!$AE$2:$AE$7721),SUMIF([1]ข้อมูลทั้งหมด!$B$2:$B$7721,D395,[1]ข้อมูลทั้งหมด!$AG$2:$AG$7721)))</f>
        <v>#VALUE!</v>
      </c>
      <c r="Q395" s="13" t="e">
        <f>IF(SUM(SUMIF([1]ข้อมูลทั้งหมด!$B$2:$B$7721,D395,[1]ข้อมูลทั้งหมด!$AF$2:$AF$7721),SUMIF([1]ข้อมูลทั้งหมด!$B$2:$B$7721,D395,[1]ข้อมูลทั้งหมด!$AH$2:$AH$7721))=0,"-",SUM(SUMIF([1]ข้อมูลทั้งหมด!$B$2:$B$7721,D395,[1]ข้อมูลทั้งหมด!$AF$2:$AF$7721),SUMIF([1]ข้อมูลทั้งหมด!$B$2:$B$7721,D395,[1]ข้อมูลทั้งหมด!$AH$2:$AH$7721)))</f>
        <v>#VALUE!</v>
      </c>
      <c r="R395" s="12" t="e">
        <f>IF(SUM(SUMIF([1]ข้อมูลทั้งหมด!$B$2:$B$7721,D395,[1]ข้อมูลทั้งหมด!$BU$2:$BU$7721),SUMIF([1]ข้อมูลทั้งหมด!$B$2:$B$7721,D395,[1]ข้อมูลทั้งหมด!$BV$2:$BV$7721))=0,"-",SUM(SUMIF([1]ข้อมูลทั้งหมด!$B$2:$B$7721,D395,[1]ข้อมูลทั้งหมด!$BU$2:$BU$7721),SUMIF([1]ข้อมูลทั้งหมด!$B$2:$B$7721,D395,[1]ข้อมูลทั้งหมด!$BV$2:$BV$7721)))</f>
        <v>#VALUE!</v>
      </c>
      <c r="S395" s="14" t="e">
        <f>IF(SUMIF([1]ข้อมูลทั้งหมด!$B$2:$B$7721,D395,[1]ข้อมูลทั้งหมด!$BX$2:$BX$7721)=0,"-",SUMIF([1]ข้อมูลทั้งหมด!$B$2:$B$7721,D395,[1]ข้อมูลทั้งหมด!$BX$2:$BX$7721))</f>
        <v>#VALUE!</v>
      </c>
      <c r="T395" s="8" t="e">
        <f>IF(SUMIF([1]ข้อมูลทั้งหมด!$B$2:$B$7721,D395,[1]ข้อมูลทั้งหมด!$CV$2:$CV$7721)=0,"-",SUMIF([1]ข้อมูลทั้งหมด!$B$2:$B$7721,D395,[1]ข้อมูลทั้งหมด!$CV$2:$CV$7721))</f>
        <v>#VALUE!</v>
      </c>
      <c r="U395" s="13" t="e">
        <f>IF(SUMIF([1]ข้อมูลทั้งหมด!$B$2:$B$7721,D395,[1]ข้อมูลทั้งหมด!$CW$2:$CW$7721)=0,"-",SUMIF([1]ข้อมูลทั้งหมด!$B$2:$B$7721,D395,[1]ข้อมูลทั้งหมด!$CW$2:$CW$7721))</f>
        <v>#VALUE!</v>
      </c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389"/>
      <c r="AM395" s="20"/>
      <c r="AN395" s="21"/>
      <c r="AO395" s="393"/>
      <c r="AP395" s="22"/>
      <c r="AQ395" s="22"/>
      <c r="AR395" s="22"/>
      <c r="AS395" s="394"/>
    </row>
    <row r="396" spans="1:45" s="60" customFormat="1" ht="21" hidden="1" x14ac:dyDescent="0.35">
      <c r="A396" s="524">
        <v>387</v>
      </c>
      <c r="B396" s="9">
        <v>382</v>
      </c>
      <c r="C396" s="10" t="s">
        <v>721</v>
      </c>
      <c r="D396" s="395" t="s">
        <v>722</v>
      </c>
      <c r="E396" s="8" t="e">
        <f>COUNTIFS([1]ข้อมูลทั้งหมด!$B$2:$B$7721,D396,[1]ข้อมูลทั้งหมด!$P$2:$P$7721,1)</f>
        <v>#VALUE!</v>
      </c>
      <c r="F396" s="8" t="e">
        <f>COUNTIFS([1]ข้อมูลทั้งหมด!$B$2:$B$7721,D396,[1]ข้อมูลทั้งหมด!$S$2:$S$7721,1)</f>
        <v>#VALUE!</v>
      </c>
      <c r="G396" s="8" t="e">
        <f>COUNTIFS([1]ข้อมูลทั้งหมด!$B$2:$B$7721,D396,[1]ข้อมูลทั้งหมด!$V$2:$V$7721,1)</f>
        <v>#VALUE!</v>
      </c>
      <c r="H396" s="11" t="e">
        <f t="shared" si="7"/>
        <v>#VALUE!</v>
      </c>
      <c r="I396" s="8" t="e">
        <f>SUMIFS([1]ข้อมูลทั้งหมด!$O$2:$O$7721,[1]ข้อมูลทั้งหมด!$B$2:$B$7721,D396)</f>
        <v>#VALUE!</v>
      </c>
      <c r="J396" s="8" t="e">
        <f>SUMIF([1]ข้อมูลทั้งหมด!$B$2:$B$7721,D396,[1]ข้อมูลทั้งหมด!$AN$2:$AN$7721)+(((((SUMIF([1]ข้อมูลทั้งหมด!$B$2:$B$7721,D396,[1]ข้อมูลทั้งหมด!$AO$2:$AO$7721)+((SUMIF([1]ข้อมูลทั้งหมด!$B$2:$B$7721,D396,[1]ข้อมูลทั้งหมด!$AP$2:$AP$7721)-MOD(SUMIF([1]ข้อมูลทั้งหมด!$B$2:$B$7721,D396,[1]ข้อมูลทั้งหมด!$AP$2:$AP$7721),100))/100)-K396)/4))))</f>
        <v>#VALUE!</v>
      </c>
      <c r="K396" s="8" t="e">
        <f>MOD(SUMIF([1]ข้อมูลทั้งหมด!$B$2:$B$7721,D396,[1]ข้อมูลทั้งหมด!$AO$2:$AO$7721)+((SUMIF([1]ข้อมูลทั้งหมด!$B$2:$B$7721,D396,[1]ข้อมูลทั้งหมด!$AP$2:$AP$7721)-MOD(SUMIF([1]ข้อมูลทั้งหมด!$B$2:$B$7721,D396,[1]ข้อมูลทั้งหมด!$AP$2:$AP$7721),100))/100),4)</f>
        <v>#VALUE!</v>
      </c>
      <c r="L396" s="8" t="e">
        <f>MOD(SUMIF([1]ข้อมูลทั้งหมด!$B$2:$B$7721,D396,[1]ข้อมูลทั้งหมด!$AP$2:$AP$7721),100)</f>
        <v>#VALUE!</v>
      </c>
      <c r="M396" s="12" t="e">
        <f>IF(SUM(SUMIF([1]ข้อมูลทั้งหมด!$B$2:$B$7721,D396,[1]ข้อมูลทั้งหมด!$BU$2:$BU$7721))=0,"-",SUM(SUMIF([1]ข้อมูลทั้งหมด!$B$2:$B$7721,D396,[1]ข้อมูลทั้งหมด!$BU$2:$BU$7721)))</f>
        <v>#VALUE!</v>
      </c>
      <c r="N396" s="8" t="e">
        <f>IF(SUM(SUMIF([1]ข้อมูลทั้งหมด!$B$2:$B$7721,D396,[1]ข้อมูลทั้งหมด!$AA$2:$AA$7721),SUMIF([1]ข้อมูลทั้งหมด!$B$2:$B$7721,D396,[1]ข้อมูลทั้งหมด!$AC$2:$AC$7721))=0,"-",SUM(SUMIF([1]ข้อมูลทั้งหมด!$B$2:$B$7721,D396,[1]ข้อมูลทั้งหมด!$AA$2:$AA$7721),SUMIF([1]ข้อมูลทั้งหมด!$B$2:$B$7721,D396,[1]ข้อมูลทั้งหมด!$AC$2:$AC$7721)))</f>
        <v>#VALUE!</v>
      </c>
      <c r="O396" s="13" t="e">
        <f>IF(SUM(SUMIF([1]ข้อมูลทั้งหมด!$B$2:$B$7721,D396,[1]ข้อมูลทั้งหมด!$AB$2:$AB$7721),SUMIF([1]ข้อมูลทั้งหมด!$B$2:$B$7721,D396,[1]ข้อมูลทั้งหมด!$AD$2:$AD$7721))=0,"-",SUM(SUMIF([1]ข้อมูลทั้งหมด!$B$2:$B$7721,D396,[1]ข้อมูลทั้งหมด!$AB$2:$AB$7721),SUMIF([1]ข้อมูลทั้งหมด!$B$2:$B$7721,D396,[1]ข้อมูลทั้งหมด!$AD$2:$AD$7721)))</f>
        <v>#VALUE!</v>
      </c>
      <c r="P396" s="8" t="e">
        <f>IF(SUM(SUMIF([1]ข้อมูลทั้งหมด!$B$2:$B$7721,D396,[1]ข้อมูลทั้งหมด!$AE$2:$AE$7721),SUMIF([1]ข้อมูลทั้งหมด!$B$2:$B$7721,D396,[1]ข้อมูลทั้งหมด!$AG$2:$AG$7721))=0,"-",SUM(SUMIF([1]ข้อมูลทั้งหมด!$B$2:$B$7721,D396,[1]ข้อมูลทั้งหมด!$AE$2:$AE$7721),SUMIF([1]ข้อมูลทั้งหมด!$B$2:$B$7721,D396,[1]ข้อมูลทั้งหมด!$AG$2:$AG$7721)))</f>
        <v>#VALUE!</v>
      </c>
      <c r="Q396" s="13" t="e">
        <f>IF(SUM(SUMIF([1]ข้อมูลทั้งหมด!$B$2:$B$7721,D396,[1]ข้อมูลทั้งหมด!$AF$2:$AF$7721),SUMIF([1]ข้อมูลทั้งหมด!$B$2:$B$7721,D396,[1]ข้อมูลทั้งหมด!$AH$2:$AH$7721))=0,"-",SUM(SUMIF([1]ข้อมูลทั้งหมด!$B$2:$B$7721,D396,[1]ข้อมูลทั้งหมด!$AF$2:$AF$7721),SUMIF([1]ข้อมูลทั้งหมด!$B$2:$B$7721,D396,[1]ข้อมูลทั้งหมด!$AH$2:$AH$7721)))</f>
        <v>#VALUE!</v>
      </c>
      <c r="R396" s="12" t="e">
        <f>IF(SUM(SUMIF([1]ข้อมูลทั้งหมด!$B$2:$B$7721,D396,[1]ข้อมูลทั้งหมด!$BU$2:$BU$7721),SUMIF([1]ข้อมูลทั้งหมด!$B$2:$B$7721,D396,[1]ข้อมูลทั้งหมด!$BV$2:$BV$7721))=0,"-",SUM(SUMIF([1]ข้อมูลทั้งหมด!$B$2:$B$7721,D396,[1]ข้อมูลทั้งหมด!$BU$2:$BU$7721),SUMIF([1]ข้อมูลทั้งหมด!$B$2:$B$7721,D396,[1]ข้อมูลทั้งหมด!$BV$2:$BV$7721)))</f>
        <v>#VALUE!</v>
      </c>
      <c r="S396" s="14" t="e">
        <f>IF(SUMIF([1]ข้อมูลทั้งหมด!$B$2:$B$7721,D396,[1]ข้อมูลทั้งหมด!$BX$2:$BX$7721)=0,"-",SUMIF([1]ข้อมูลทั้งหมด!$B$2:$B$7721,D396,[1]ข้อมูลทั้งหมด!$BX$2:$BX$7721))</f>
        <v>#VALUE!</v>
      </c>
      <c r="T396" s="8" t="e">
        <f>IF(SUMIF([1]ข้อมูลทั้งหมด!$B$2:$B$7721,D396,[1]ข้อมูลทั้งหมด!$CV$2:$CV$7721)=0,"-",SUMIF([1]ข้อมูลทั้งหมด!$B$2:$B$7721,D396,[1]ข้อมูลทั้งหมด!$CV$2:$CV$7721))</f>
        <v>#VALUE!</v>
      </c>
      <c r="U396" s="13" t="e">
        <f>IF(SUMIF([1]ข้อมูลทั้งหมด!$B$2:$B$7721,D396,[1]ข้อมูลทั้งหมด!$CW$2:$CW$7721)=0,"-",SUMIF([1]ข้อมูลทั้งหมด!$B$2:$B$7721,D396,[1]ข้อมูลทั้งหมด!$CW$2:$CW$7721))</f>
        <v>#VALUE!</v>
      </c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389"/>
      <c r="AM396" s="20"/>
      <c r="AN396" s="21"/>
      <c r="AO396" s="393"/>
      <c r="AP396" s="22"/>
      <c r="AQ396" s="22"/>
      <c r="AR396" s="22"/>
      <c r="AS396" s="394"/>
    </row>
    <row r="397" spans="1:45" s="60" customFormat="1" ht="21" hidden="1" x14ac:dyDescent="0.35">
      <c r="A397" s="524">
        <v>388</v>
      </c>
      <c r="B397" s="9">
        <v>383</v>
      </c>
      <c r="C397" s="10" t="s">
        <v>723</v>
      </c>
      <c r="D397" s="395" t="s">
        <v>724</v>
      </c>
      <c r="E397" s="8" t="e">
        <f>COUNTIFS([1]ข้อมูลทั้งหมด!$B$2:$B$7721,D397,[1]ข้อมูลทั้งหมด!$P$2:$P$7721,1)</f>
        <v>#VALUE!</v>
      </c>
      <c r="F397" s="8" t="e">
        <f>COUNTIFS([1]ข้อมูลทั้งหมด!$B$2:$B$7721,D397,[1]ข้อมูลทั้งหมด!$S$2:$S$7721,1)</f>
        <v>#VALUE!</v>
      </c>
      <c r="G397" s="8" t="e">
        <f>COUNTIFS([1]ข้อมูลทั้งหมด!$B$2:$B$7721,D397,[1]ข้อมูลทั้งหมด!$V$2:$V$7721,1)</f>
        <v>#VALUE!</v>
      </c>
      <c r="H397" s="11" t="e">
        <f t="shared" si="7"/>
        <v>#VALUE!</v>
      </c>
      <c r="I397" s="8" t="e">
        <f>SUMIFS([1]ข้อมูลทั้งหมด!$O$2:$O$7721,[1]ข้อมูลทั้งหมด!$B$2:$B$7721,D397)</f>
        <v>#VALUE!</v>
      </c>
      <c r="J397" s="8" t="e">
        <f>SUMIF([1]ข้อมูลทั้งหมด!$B$2:$B$7721,D397,[1]ข้อมูลทั้งหมด!$AN$2:$AN$7721)+(((((SUMIF([1]ข้อมูลทั้งหมด!$B$2:$B$7721,D397,[1]ข้อมูลทั้งหมด!$AO$2:$AO$7721)+((SUMIF([1]ข้อมูลทั้งหมด!$B$2:$B$7721,D397,[1]ข้อมูลทั้งหมด!$AP$2:$AP$7721)-MOD(SUMIF([1]ข้อมูลทั้งหมด!$B$2:$B$7721,D397,[1]ข้อมูลทั้งหมด!$AP$2:$AP$7721),100))/100)-K397)/4))))</f>
        <v>#VALUE!</v>
      </c>
      <c r="K397" s="8" t="e">
        <f>MOD(SUMIF([1]ข้อมูลทั้งหมด!$B$2:$B$7721,D397,[1]ข้อมูลทั้งหมด!$AO$2:$AO$7721)+((SUMIF([1]ข้อมูลทั้งหมด!$B$2:$B$7721,D397,[1]ข้อมูลทั้งหมด!$AP$2:$AP$7721)-MOD(SUMIF([1]ข้อมูลทั้งหมด!$B$2:$B$7721,D397,[1]ข้อมูลทั้งหมด!$AP$2:$AP$7721),100))/100),4)</f>
        <v>#VALUE!</v>
      </c>
      <c r="L397" s="8" t="e">
        <f>MOD(SUMIF([1]ข้อมูลทั้งหมด!$B$2:$B$7721,D397,[1]ข้อมูลทั้งหมด!$AP$2:$AP$7721),100)</f>
        <v>#VALUE!</v>
      </c>
      <c r="M397" s="12" t="e">
        <f>IF(SUM(SUMIF([1]ข้อมูลทั้งหมด!$B$2:$B$7721,D397,[1]ข้อมูลทั้งหมด!$BU$2:$BU$7721))=0,"-",SUM(SUMIF([1]ข้อมูลทั้งหมด!$B$2:$B$7721,D397,[1]ข้อมูลทั้งหมด!$BU$2:$BU$7721)))</f>
        <v>#VALUE!</v>
      </c>
      <c r="N397" s="8" t="e">
        <f>IF(SUM(SUMIF([1]ข้อมูลทั้งหมด!$B$2:$B$7721,D397,[1]ข้อมูลทั้งหมด!$AA$2:$AA$7721),SUMIF([1]ข้อมูลทั้งหมด!$B$2:$B$7721,D397,[1]ข้อมูลทั้งหมด!$AC$2:$AC$7721))=0,"-",SUM(SUMIF([1]ข้อมูลทั้งหมด!$B$2:$B$7721,D397,[1]ข้อมูลทั้งหมด!$AA$2:$AA$7721),SUMIF([1]ข้อมูลทั้งหมด!$B$2:$B$7721,D397,[1]ข้อมูลทั้งหมด!$AC$2:$AC$7721)))</f>
        <v>#VALUE!</v>
      </c>
      <c r="O397" s="13" t="e">
        <f>IF(SUM(SUMIF([1]ข้อมูลทั้งหมด!$B$2:$B$7721,D397,[1]ข้อมูลทั้งหมด!$AB$2:$AB$7721),SUMIF([1]ข้อมูลทั้งหมด!$B$2:$B$7721,D397,[1]ข้อมูลทั้งหมด!$AD$2:$AD$7721))=0,"-",SUM(SUMIF([1]ข้อมูลทั้งหมด!$B$2:$B$7721,D397,[1]ข้อมูลทั้งหมด!$AB$2:$AB$7721),SUMIF([1]ข้อมูลทั้งหมด!$B$2:$B$7721,D397,[1]ข้อมูลทั้งหมด!$AD$2:$AD$7721)))</f>
        <v>#VALUE!</v>
      </c>
      <c r="P397" s="8" t="e">
        <f>IF(SUM(SUMIF([1]ข้อมูลทั้งหมด!$B$2:$B$7721,D397,[1]ข้อมูลทั้งหมด!$AE$2:$AE$7721),SUMIF([1]ข้อมูลทั้งหมด!$B$2:$B$7721,D397,[1]ข้อมูลทั้งหมด!$AG$2:$AG$7721))=0,"-",SUM(SUMIF([1]ข้อมูลทั้งหมด!$B$2:$B$7721,D397,[1]ข้อมูลทั้งหมด!$AE$2:$AE$7721),SUMIF([1]ข้อมูลทั้งหมด!$B$2:$B$7721,D397,[1]ข้อมูลทั้งหมด!$AG$2:$AG$7721)))</f>
        <v>#VALUE!</v>
      </c>
      <c r="Q397" s="13" t="e">
        <f>IF(SUM(SUMIF([1]ข้อมูลทั้งหมด!$B$2:$B$7721,D397,[1]ข้อมูลทั้งหมด!$AF$2:$AF$7721),SUMIF([1]ข้อมูลทั้งหมด!$B$2:$B$7721,D397,[1]ข้อมูลทั้งหมด!$AH$2:$AH$7721))=0,"-",SUM(SUMIF([1]ข้อมูลทั้งหมด!$B$2:$B$7721,D397,[1]ข้อมูลทั้งหมด!$AF$2:$AF$7721),SUMIF([1]ข้อมูลทั้งหมด!$B$2:$B$7721,D397,[1]ข้อมูลทั้งหมด!$AH$2:$AH$7721)))</f>
        <v>#VALUE!</v>
      </c>
      <c r="R397" s="12" t="e">
        <f>IF(SUM(SUMIF([1]ข้อมูลทั้งหมด!$B$2:$B$7721,D397,[1]ข้อมูลทั้งหมด!$BU$2:$BU$7721),SUMIF([1]ข้อมูลทั้งหมด!$B$2:$B$7721,D397,[1]ข้อมูลทั้งหมด!$BV$2:$BV$7721))=0,"-",SUM(SUMIF([1]ข้อมูลทั้งหมด!$B$2:$B$7721,D397,[1]ข้อมูลทั้งหมด!$BU$2:$BU$7721),SUMIF([1]ข้อมูลทั้งหมด!$B$2:$B$7721,D397,[1]ข้อมูลทั้งหมด!$BV$2:$BV$7721)))</f>
        <v>#VALUE!</v>
      </c>
      <c r="S397" s="14" t="e">
        <f>IF(SUMIF([1]ข้อมูลทั้งหมด!$B$2:$B$7721,D397,[1]ข้อมูลทั้งหมด!$BX$2:$BX$7721)=0,"-",SUMIF([1]ข้อมูลทั้งหมด!$B$2:$B$7721,D397,[1]ข้อมูลทั้งหมด!$BX$2:$BX$7721))</f>
        <v>#VALUE!</v>
      </c>
      <c r="T397" s="8" t="e">
        <f>IF(SUMIF([1]ข้อมูลทั้งหมด!$B$2:$B$7721,D397,[1]ข้อมูลทั้งหมด!$CV$2:$CV$7721)=0,"-",SUMIF([1]ข้อมูลทั้งหมด!$B$2:$B$7721,D397,[1]ข้อมูลทั้งหมด!$CV$2:$CV$7721))</f>
        <v>#VALUE!</v>
      </c>
      <c r="U397" s="13" t="e">
        <f>IF(SUMIF([1]ข้อมูลทั้งหมด!$B$2:$B$7721,D397,[1]ข้อมูลทั้งหมด!$CW$2:$CW$7721)=0,"-",SUMIF([1]ข้อมูลทั้งหมด!$B$2:$B$7721,D397,[1]ข้อมูลทั้งหมด!$CW$2:$CW$7721))</f>
        <v>#VALUE!</v>
      </c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389"/>
      <c r="AM397" s="20"/>
      <c r="AN397" s="21"/>
      <c r="AO397" s="393"/>
      <c r="AP397" s="22"/>
      <c r="AQ397" s="22"/>
      <c r="AR397" s="22"/>
      <c r="AS397" s="394"/>
    </row>
    <row r="398" spans="1:45" s="60" customFormat="1" ht="21" hidden="1" x14ac:dyDescent="0.35">
      <c r="A398" s="524">
        <v>389</v>
      </c>
      <c r="B398" s="9">
        <v>384</v>
      </c>
      <c r="C398" s="10" t="s">
        <v>725</v>
      </c>
      <c r="D398" s="395" t="s">
        <v>726</v>
      </c>
      <c r="E398" s="8" t="e">
        <f>COUNTIFS([1]ข้อมูลทั้งหมด!$B$2:$B$7721,D398,[1]ข้อมูลทั้งหมด!$P$2:$P$7721,1)</f>
        <v>#VALUE!</v>
      </c>
      <c r="F398" s="8" t="e">
        <f>COUNTIFS([1]ข้อมูลทั้งหมด!$B$2:$B$7721,D398,[1]ข้อมูลทั้งหมด!$S$2:$S$7721,1)</f>
        <v>#VALUE!</v>
      </c>
      <c r="G398" s="8" t="e">
        <f>COUNTIFS([1]ข้อมูลทั้งหมด!$B$2:$B$7721,D398,[1]ข้อมูลทั้งหมด!$V$2:$V$7721,1)</f>
        <v>#VALUE!</v>
      </c>
      <c r="H398" s="11" t="e">
        <f t="shared" si="7"/>
        <v>#VALUE!</v>
      </c>
      <c r="I398" s="8" t="e">
        <f>SUMIFS([1]ข้อมูลทั้งหมด!$O$2:$O$7721,[1]ข้อมูลทั้งหมด!$B$2:$B$7721,D398)</f>
        <v>#VALUE!</v>
      </c>
      <c r="J398" s="8" t="e">
        <f>SUMIF([1]ข้อมูลทั้งหมด!$B$2:$B$7721,D398,[1]ข้อมูลทั้งหมด!$AN$2:$AN$7721)+(((((SUMIF([1]ข้อมูลทั้งหมด!$B$2:$B$7721,D398,[1]ข้อมูลทั้งหมด!$AO$2:$AO$7721)+((SUMIF([1]ข้อมูลทั้งหมด!$B$2:$B$7721,D398,[1]ข้อมูลทั้งหมด!$AP$2:$AP$7721)-MOD(SUMIF([1]ข้อมูลทั้งหมด!$B$2:$B$7721,D398,[1]ข้อมูลทั้งหมด!$AP$2:$AP$7721),100))/100)-K398)/4))))</f>
        <v>#VALUE!</v>
      </c>
      <c r="K398" s="8" t="e">
        <f>MOD(SUMIF([1]ข้อมูลทั้งหมด!$B$2:$B$7721,D398,[1]ข้อมูลทั้งหมด!$AO$2:$AO$7721)+((SUMIF([1]ข้อมูลทั้งหมด!$B$2:$B$7721,D398,[1]ข้อมูลทั้งหมด!$AP$2:$AP$7721)-MOD(SUMIF([1]ข้อมูลทั้งหมด!$B$2:$B$7721,D398,[1]ข้อมูลทั้งหมด!$AP$2:$AP$7721),100))/100),4)</f>
        <v>#VALUE!</v>
      </c>
      <c r="L398" s="8" t="e">
        <f>MOD(SUMIF([1]ข้อมูลทั้งหมด!$B$2:$B$7721,D398,[1]ข้อมูลทั้งหมด!$AP$2:$AP$7721),100)</f>
        <v>#VALUE!</v>
      </c>
      <c r="M398" s="12" t="e">
        <f>IF(SUM(SUMIF([1]ข้อมูลทั้งหมด!$B$2:$B$7721,D398,[1]ข้อมูลทั้งหมด!$BU$2:$BU$7721))=0,"-",SUM(SUMIF([1]ข้อมูลทั้งหมด!$B$2:$B$7721,D398,[1]ข้อมูลทั้งหมด!$BU$2:$BU$7721)))</f>
        <v>#VALUE!</v>
      </c>
      <c r="N398" s="8" t="e">
        <f>IF(SUM(SUMIF([1]ข้อมูลทั้งหมด!$B$2:$B$7721,D398,[1]ข้อมูลทั้งหมด!$AA$2:$AA$7721),SUMIF([1]ข้อมูลทั้งหมด!$B$2:$B$7721,D398,[1]ข้อมูลทั้งหมด!$AC$2:$AC$7721))=0,"-",SUM(SUMIF([1]ข้อมูลทั้งหมด!$B$2:$B$7721,D398,[1]ข้อมูลทั้งหมด!$AA$2:$AA$7721),SUMIF([1]ข้อมูลทั้งหมด!$B$2:$B$7721,D398,[1]ข้อมูลทั้งหมด!$AC$2:$AC$7721)))</f>
        <v>#VALUE!</v>
      </c>
      <c r="O398" s="13" t="e">
        <f>IF(SUM(SUMIF([1]ข้อมูลทั้งหมด!$B$2:$B$7721,D398,[1]ข้อมูลทั้งหมด!$AB$2:$AB$7721),SUMIF([1]ข้อมูลทั้งหมด!$B$2:$B$7721,D398,[1]ข้อมูลทั้งหมด!$AD$2:$AD$7721))=0,"-",SUM(SUMIF([1]ข้อมูลทั้งหมด!$B$2:$B$7721,D398,[1]ข้อมูลทั้งหมด!$AB$2:$AB$7721),SUMIF([1]ข้อมูลทั้งหมด!$B$2:$B$7721,D398,[1]ข้อมูลทั้งหมด!$AD$2:$AD$7721)))</f>
        <v>#VALUE!</v>
      </c>
      <c r="P398" s="8" t="e">
        <f>IF(SUM(SUMIF([1]ข้อมูลทั้งหมด!$B$2:$B$7721,D398,[1]ข้อมูลทั้งหมด!$AE$2:$AE$7721),SUMIF([1]ข้อมูลทั้งหมด!$B$2:$B$7721,D398,[1]ข้อมูลทั้งหมด!$AG$2:$AG$7721))=0,"-",SUM(SUMIF([1]ข้อมูลทั้งหมด!$B$2:$B$7721,D398,[1]ข้อมูลทั้งหมด!$AE$2:$AE$7721),SUMIF([1]ข้อมูลทั้งหมด!$B$2:$B$7721,D398,[1]ข้อมูลทั้งหมด!$AG$2:$AG$7721)))</f>
        <v>#VALUE!</v>
      </c>
      <c r="Q398" s="13" t="e">
        <f>IF(SUM(SUMIF([1]ข้อมูลทั้งหมด!$B$2:$B$7721,D398,[1]ข้อมูลทั้งหมด!$AF$2:$AF$7721),SUMIF([1]ข้อมูลทั้งหมด!$B$2:$B$7721,D398,[1]ข้อมูลทั้งหมด!$AH$2:$AH$7721))=0,"-",SUM(SUMIF([1]ข้อมูลทั้งหมด!$B$2:$B$7721,D398,[1]ข้อมูลทั้งหมด!$AF$2:$AF$7721),SUMIF([1]ข้อมูลทั้งหมด!$B$2:$B$7721,D398,[1]ข้อมูลทั้งหมด!$AH$2:$AH$7721)))</f>
        <v>#VALUE!</v>
      </c>
      <c r="R398" s="12" t="e">
        <f>IF(SUM(SUMIF([1]ข้อมูลทั้งหมด!$B$2:$B$7721,D398,[1]ข้อมูลทั้งหมด!$BU$2:$BU$7721),SUMIF([1]ข้อมูลทั้งหมด!$B$2:$B$7721,D398,[1]ข้อมูลทั้งหมด!$BV$2:$BV$7721))=0,"-",SUM(SUMIF([1]ข้อมูลทั้งหมด!$B$2:$B$7721,D398,[1]ข้อมูลทั้งหมด!$BU$2:$BU$7721),SUMIF([1]ข้อมูลทั้งหมด!$B$2:$B$7721,D398,[1]ข้อมูลทั้งหมด!$BV$2:$BV$7721)))</f>
        <v>#VALUE!</v>
      </c>
      <c r="S398" s="14" t="e">
        <f>IF(SUMIF([1]ข้อมูลทั้งหมด!$B$2:$B$7721,D398,[1]ข้อมูลทั้งหมด!$BX$2:$BX$7721)=0,"-",SUMIF([1]ข้อมูลทั้งหมด!$B$2:$B$7721,D398,[1]ข้อมูลทั้งหมด!$BX$2:$BX$7721))</f>
        <v>#VALUE!</v>
      </c>
      <c r="T398" s="8" t="e">
        <f>IF(SUMIF([1]ข้อมูลทั้งหมด!$B$2:$B$7721,D398,[1]ข้อมูลทั้งหมด!$CV$2:$CV$7721)=0,"-",SUMIF([1]ข้อมูลทั้งหมด!$B$2:$B$7721,D398,[1]ข้อมูลทั้งหมด!$CV$2:$CV$7721))</f>
        <v>#VALUE!</v>
      </c>
      <c r="U398" s="13" t="e">
        <f>IF(SUMIF([1]ข้อมูลทั้งหมด!$B$2:$B$7721,D398,[1]ข้อมูลทั้งหมด!$CW$2:$CW$7721)=0,"-",SUMIF([1]ข้อมูลทั้งหมด!$B$2:$B$7721,D398,[1]ข้อมูลทั้งหมด!$CW$2:$CW$7721))</f>
        <v>#VALUE!</v>
      </c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389"/>
      <c r="AM398" s="20"/>
      <c r="AN398" s="21"/>
      <c r="AO398" s="393"/>
      <c r="AP398" s="22"/>
      <c r="AQ398" s="22"/>
      <c r="AR398" s="22"/>
      <c r="AS398" s="394"/>
    </row>
    <row r="399" spans="1:45" s="60" customFormat="1" ht="21" hidden="1" x14ac:dyDescent="0.35">
      <c r="A399" s="524">
        <v>390</v>
      </c>
      <c r="B399" s="9">
        <v>385</v>
      </c>
      <c r="C399" s="10" t="s">
        <v>727</v>
      </c>
      <c r="D399" s="395" t="s">
        <v>728</v>
      </c>
      <c r="E399" s="8" t="e">
        <f>COUNTIFS([1]ข้อมูลทั้งหมด!$B$2:$B$7721,D399,[1]ข้อมูลทั้งหมด!$P$2:$P$7721,1)</f>
        <v>#VALUE!</v>
      </c>
      <c r="F399" s="8" t="e">
        <f>COUNTIFS([1]ข้อมูลทั้งหมด!$B$2:$B$7721,D399,[1]ข้อมูลทั้งหมด!$S$2:$S$7721,1)</f>
        <v>#VALUE!</v>
      </c>
      <c r="G399" s="8" t="e">
        <f>COUNTIFS([1]ข้อมูลทั้งหมด!$B$2:$B$7721,D399,[1]ข้อมูลทั้งหมด!$V$2:$V$7721,1)</f>
        <v>#VALUE!</v>
      </c>
      <c r="H399" s="11" t="e">
        <f t="shared" si="7"/>
        <v>#VALUE!</v>
      </c>
      <c r="I399" s="8" t="e">
        <f>SUMIFS([1]ข้อมูลทั้งหมด!$O$2:$O$7721,[1]ข้อมูลทั้งหมด!$B$2:$B$7721,D399)</f>
        <v>#VALUE!</v>
      </c>
      <c r="J399" s="8" t="e">
        <f>SUMIF([1]ข้อมูลทั้งหมด!$B$2:$B$7721,D399,[1]ข้อมูลทั้งหมด!$AN$2:$AN$7721)+(((((SUMIF([1]ข้อมูลทั้งหมด!$B$2:$B$7721,D399,[1]ข้อมูลทั้งหมด!$AO$2:$AO$7721)+((SUMIF([1]ข้อมูลทั้งหมด!$B$2:$B$7721,D399,[1]ข้อมูลทั้งหมด!$AP$2:$AP$7721)-MOD(SUMIF([1]ข้อมูลทั้งหมด!$B$2:$B$7721,D399,[1]ข้อมูลทั้งหมด!$AP$2:$AP$7721),100))/100)-K399)/4))))</f>
        <v>#VALUE!</v>
      </c>
      <c r="K399" s="8" t="e">
        <f>MOD(SUMIF([1]ข้อมูลทั้งหมด!$B$2:$B$7721,D399,[1]ข้อมูลทั้งหมด!$AO$2:$AO$7721)+((SUMIF([1]ข้อมูลทั้งหมด!$B$2:$B$7721,D399,[1]ข้อมูลทั้งหมด!$AP$2:$AP$7721)-MOD(SUMIF([1]ข้อมูลทั้งหมด!$B$2:$B$7721,D399,[1]ข้อมูลทั้งหมด!$AP$2:$AP$7721),100))/100),4)</f>
        <v>#VALUE!</v>
      </c>
      <c r="L399" s="8" t="e">
        <f>MOD(SUMIF([1]ข้อมูลทั้งหมด!$B$2:$B$7721,D399,[1]ข้อมูลทั้งหมด!$AP$2:$AP$7721),100)</f>
        <v>#VALUE!</v>
      </c>
      <c r="M399" s="12" t="e">
        <f>IF(SUM(SUMIF([1]ข้อมูลทั้งหมด!$B$2:$B$7721,D399,[1]ข้อมูลทั้งหมด!$BU$2:$BU$7721))=0,"-",SUM(SUMIF([1]ข้อมูลทั้งหมด!$B$2:$B$7721,D399,[1]ข้อมูลทั้งหมด!$BU$2:$BU$7721)))</f>
        <v>#VALUE!</v>
      </c>
      <c r="N399" s="8" t="e">
        <f>IF(SUM(SUMIF([1]ข้อมูลทั้งหมด!$B$2:$B$7721,D399,[1]ข้อมูลทั้งหมด!$AA$2:$AA$7721),SUMIF([1]ข้อมูลทั้งหมด!$B$2:$B$7721,D399,[1]ข้อมูลทั้งหมด!$AC$2:$AC$7721))=0,"-",SUM(SUMIF([1]ข้อมูลทั้งหมด!$B$2:$B$7721,D399,[1]ข้อมูลทั้งหมด!$AA$2:$AA$7721),SUMIF([1]ข้อมูลทั้งหมด!$B$2:$B$7721,D399,[1]ข้อมูลทั้งหมด!$AC$2:$AC$7721)))</f>
        <v>#VALUE!</v>
      </c>
      <c r="O399" s="13" t="e">
        <f>IF(SUM(SUMIF([1]ข้อมูลทั้งหมด!$B$2:$B$7721,D399,[1]ข้อมูลทั้งหมด!$AB$2:$AB$7721),SUMIF([1]ข้อมูลทั้งหมด!$B$2:$B$7721,D399,[1]ข้อมูลทั้งหมด!$AD$2:$AD$7721))=0,"-",SUM(SUMIF([1]ข้อมูลทั้งหมด!$B$2:$B$7721,D399,[1]ข้อมูลทั้งหมด!$AB$2:$AB$7721),SUMIF([1]ข้อมูลทั้งหมด!$B$2:$B$7721,D399,[1]ข้อมูลทั้งหมด!$AD$2:$AD$7721)))</f>
        <v>#VALUE!</v>
      </c>
      <c r="P399" s="8" t="e">
        <f>IF(SUM(SUMIF([1]ข้อมูลทั้งหมด!$B$2:$B$7721,D399,[1]ข้อมูลทั้งหมด!$AE$2:$AE$7721),SUMIF([1]ข้อมูลทั้งหมด!$B$2:$B$7721,D399,[1]ข้อมูลทั้งหมด!$AG$2:$AG$7721))=0,"-",SUM(SUMIF([1]ข้อมูลทั้งหมด!$B$2:$B$7721,D399,[1]ข้อมูลทั้งหมด!$AE$2:$AE$7721),SUMIF([1]ข้อมูลทั้งหมด!$B$2:$B$7721,D399,[1]ข้อมูลทั้งหมด!$AG$2:$AG$7721)))</f>
        <v>#VALUE!</v>
      </c>
      <c r="Q399" s="13" t="e">
        <f>IF(SUM(SUMIF([1]ข้อมูลทั้งหมด!$B$2:$B$7721,D399,[1]ข้อมูลทั้งหมด!$AF$2:$AF$7721),SUMIF([1]ข้อมูลทั้งหมด!$B$2:$B$7721,D399,[1]ข้อมูลทั้งหมด!$AH$2:$AH$7721))=0,"-",SUM(SUMIF([1]ข้อมูลทั้งหมด!$B$2:$B$7721,D399,[1]ข้อมูลทั้งหมด!$AF$2:$AF$7721),SUMIF([1]ข้อมูลทั้งหมด!$B$2:$B$7721,D399,[1]ข้อมูลทั้งหมด!$AH$2:$AH$7721)))</f>
        <v>#VALUE!</v>
      </c>
      <c r="R399" s="12" t="e">
        <f>IF(SUM(SUMIF([1]ข้อมูลทั้งหมด!$B$2:$B$7721,D399,[1]ข้อมูลทั้งหมด!$BU$2:$BU$7721),SUMIF([1]ข้อมูลทั้งหมด!$B$2:$B$7721,D399,[1]ข้อมูลทั้งหมด!$BV$2:$BV$7721))=0,"-",SUM(SUMIF([1]ข้อมูลทั้งหมด!$B$2:$B$7721,D399,[1]ข้อมูลทั้งหมด!$BU$2:$BU$7721),SUMIF([1]ข้อมูลทั้งหมด!$B$2:$B$7721,D399,[1]ข้อมูลทั้งหมด!$BV$2:$BV$7721)))</f>
        <v>#VALUE!</v>
      </c>
      <c r="S399" s="14" t="e">
        <f>IF(SUMIF([1]ข้อมูลทั้งหมด!$B$2:$B$7721,D399,[1]ข้อมูลทั้งหมด!$BX$2:$BX$7721)=0,"-",SUMIF([1]ข้อมูลทั้งหมด!$B$2:$B$7721,D399,[1]ข้อมูลทั้งหมด!$BX$2:$BX$7721))</f>
        <v>#VALUE!</v>
      </c>
      <c r="T399" s="8" t="e">
        <f>IF(SUMIF([1]ข้อมูลทั้งหมด!$B$2:$B$7721,D399,[1]ข้อมูลทั้งหมด!$CV$2:$CV$7721)=0,"-",SUMIF([1]ข้อมูลทั้งหมด!$B$2:$B$7721,D399,[1]ข้อมูลทั้งหมด!$CV$2:$CV$7721))</f>
        <v>#VALUE!</v>
      </c>
      <c r="U399" s="13" t="e">
        <f>IF(SUMIF([1]ข้อมูลทั้งหมด!$B$2:$B$7721,D399,[1]ข้อมูลทั้งหมด!$CW$2:$CW$7721)=0,"-",SUMIF([1]ข้อมูลทั้งหมด!$B$2:$B$7721,D399,[1]ข้อมูลทั้งหมด!$CW$2:$CW$7721))</f>
        <v>#VALUE!</v>
      </c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389"/>
      <c r="AM399" s="20"/>
      <c r="AN399" s="21"/>
      <c r="AO399" s="393"/>
      <c r="AP399" s="22"/>
      <c r="AQ399" s="22"/>
      <c r="AR399" s="22"/>
      <c r="AS399" s="394"/>
    </row>
    <row r="400" spans="1:45" s="60" customFormat="1" ht="21" hidden="1" x14ac:dyDescent="0.35">
      <c r="A400" s="524">
        <v>391</v>
      </c>
      <c r="B400" s="9">
        <v>386</v>
      </c>
      <c r="C400" s="10" t="s">
        <v>729</v>
      </c>
      <c r="D400" s="395" t="s">
        <v>730</v>
      </c>
      <c r="E400" s="8" t="e">
        <f>COUNTIFS([1]ข้อมูลทั้งหมด!$B$2:$B$7721,D400,[1]ข้อมูลทั้งหมด!$P$2:$P$7721,1)</f>
        <v>#VALUE!</v>
      </c>
      <c r="F400" s="8" t="e">
        <f>COUNTIFS([1]ข้อมูลทั้งหมด!$B$2:$B$7721,D400,[1]ข้อมูลทั้งหมด!$S$2:$S$7721,1)</f>
        <v>#VALUE!</v>
      </c>
      <c r="G400" s="8" t="e">
        <f>COUNTIFS([1]ข้อมูลทั้งหมด!$B$2:$B$7721,D400,[1]ข้อมูลทั้งหมด!$V$2:$V$7721,1)</f>
        <v>#VALUE!</v>
      </c>
      <c r="H400" s="11" t="e">
        <f t="shared" si="7"/>
        <v>#VALUE!</v>
      </c>
      <c r="I400" s="8" t="e">
        <f>SUMIFS([1]ข้อมูลทั้งหมด!$O$2:$O$7721,[1]ข้อมูลทั้งหมด!$B$2:$B$7721,D400)</f>
        <v>#VALUE!</v>
      </c>
      <c r="J400" s="8" t="e">
        <f>SUMIF([1]ข้อมูลทั้งหมด!$B$2:$B$7721,D400,[1]ข้อมูลทั้งหมด!$AN$2:$AN$7721)+(((((SUMIF([1]ข้อมูลทั้งหมด!$B$2:$B$7721,D400,[1]ข้อมูลทั้งหมด!$AO$2:$AO$7721)+((SUMIF([1]ข้อมูลทั้งหมด!$B$2:$B$7721,D400,[1]ข้อมูลทั้งหมด!$AP$2:$AP$7721)-MOD(SUMIF([1]ข้อมูลทั้งหมด!$B$2:$B$7721,D400,[1]ข้อมูลทั้งหมด!$AP$2:$AP$7721),100))/100)-K400)/4))))</f>
        <v>#VALUE!</v>
      </c>
      <c r="K400" s="8" t="e">
        <f>MOD(SUMIF([1]ข้อมูลทั้งหมด!$B$2:$B$7721,D400,[1]ข้อมูลทั้งหมด!$AO$2:$AO$7721)+((SUMIF([1]ข้อมูลทั้งหมด!$B$2:$B$7721,D400,[1]ข้อมูลทั้งหมด!$AP$2:$AP$7721)-MOD(SUMIF([1]ข้อมูลทั้งหมด!$B$2:$B$7721,D400,[1]ข้อมูลทั้งหมด!$AP$2:$AP$7721),100))/100),4)</f>
        <v>#VALUE!</v>
      </c>
      <c r="L400" s="8" t="e">
        <f>MOD(SUMIF([1]ข้อมูลทั้งหมด!$B$2:$B$7721,D400,[1]ข้อมูลทั้งหมด!$AP$2:$AP$7721),100)</f>
        <v>#VALUE!</v>
      </c>
      <c r="M400" s="12" t="e">
        <f>IF(SUM(SUMIF([1]ข้อมูลทั้งหมด!$B$2:$B$7721,D400,[1]ข้อมูลทั้งหมด!$BU$2:$BU$7721))=0,"-",SUM(SUMIF([1]ข้อมูลทั้งหมด!$B$2:$B$7721,D400,[1]ข้อมูลทั้งหมด!$BU$2:$BU$7721)))</f>
        <v>#VALUE!</v>
      </c>
      <c r="N400" s="8" t="e">
        <f>IF(SUM(SUMIF([1]ข้อมูลทั้งหมด!$B$2:$B$7721,D400,[1]ข้อมูลทั้งหมด!$AA$2:$AA$7721),SUMIF([1]ข้อมูลทั้งหมด!$B$2:$B$7721,D400,[1]ข้อมูลทั้งหมด!$AC$2:$AC$7721))=0,"-",SUM(SUMIF([1]ข้อมูลทั้งหมด!$B$2:$B$7721,D400,[1]ข้อมูลทั้งหมด!$AA$2:$AA$7721),SUMIF([1]ข้อมูลทั้งหมด!$B$2:$B$7721,D400,[1]ข้อมูลทั้งหมด!$AC$2:$AC$7721)))</f>
        <v>#VALUE!</v>
      </c>
      <c r="O400" s="13" t="e">
        <f>IF(SUM(SUMIF([1]ข้อมูลทั้งหมด!$B$2:$B$7721,D400,[1]ข้อมูลทั้งหมด!$AB$2:$AB$7721),SUMIF([1]ข้อมูลทั้งหมด!$B$2:$B$7721,D400,[1]ข้อมูลทั้งหมด!$AD$2:$AD$7721))=0,"-",SUM(SUMIF([1]ข้อมูลทั้งหมด!$B$2:$B$7721,D400,[1]ข้อมูลทั้งหมด!$AB$2:$AB$7721),SUMIF([1]ข้อมูลทั้งหมด!$B$2:$B$7721,D400,[1]ข้อมูลทั้งหมด!$AD$2:$AD$7721)))</f>
        <v>#VALUE!</v>
      </c>
      <c r="P400" s="8" t="e">
        <f>IF(SUM(SUMIF([1]ข้อมูลทั้งหมด!$B$2:$B$7721,D400,[1]ข้อมูลทั้งหมด!$AE$2:$AE$7721),SUMIF([1]ข้อมูลทั้งหมด!$B$2:$B$7721,D400,[1]ข้อมูลทั้งหมด!$AG$2:$AG$7721))=0,"-",SUM(SUMIF([1]ข้อมูลทั้งหมด!$B$2:$B$7721,D400,[1]ข้อมูลทั้งหมด!$AE$2:$AE$7721),SUMIF([1]ข้อมูลทั้งหมด!$B$2:$B$7721,D400,[1]ข้อมูลทั้งหมด!$AG$2:$AG$7721)))</f>
        <v>#VALUE!</v>
      </c>
      <c r="Q400" s="13" t="e">
        <f>IF(SUM(SUMIF([1]ข้อมูลทั้งหมด!$B$2:$B$7721,D400,[1]ข้อมูลทั้งหมด!$AF$2:$AF$7721),SUMIF([1]ข้อมูลทั้งหมด!$B$2:$B$7721,D400,[1]ข้อมูลทั้งหมด!$AH$2:$AH$7721))=0,"-",SUM(SUMIF([1]ข้อมูลทั้งหมด!$B$2:$B$7721,D400,[1]ข้อมูลทั้งหมด!$AF$2:$AF$7721),SUMIF([1]ข้อมูลทั้งหมด!$B$2:$B$7721,D400,[1]ข้อมูลทั้งหมด!$AH$2:$AH$7721)))</f>
        <v>#VALUE!</v>
      </c>
      <c r="R400" s="12" t="e">
        <f>IF(SUM(SUMIF([1]ข้อมูลทั้งหมด!$B$2:$B$7721,D400,[1]ข้อมูลทั้งหมด!$BU$2:$BU$7721),SUMIF([1]ข้อมูลทั้งหมด!$B$2:$B$7721,D400,[1]ข้อมูลทั้งหมด!$BV$2:$BV$7721))=0,"-",SUM(SUMIF([1]ข้อมูลทั้งหมด!$B$2:$B$7721,D400,[1]ข้อมูลทั้งหมด!$BU$2:$BU$7721),SUMIF([1]ข้อมูลทั้งหมด!$B$2:$B$7721,D400,[1]ข้อมูลทั้งหมด!$BV$2:$BV$7721)))</f>
        <v>#VALUE!</v>
      </c>
      <c r="S400" s="14" t="e">
        <f>IF(SUMIF([1]ข้อมูลทั้งหมด!$B$2:$B$7721,D400,[1]ข้อมูลทั้งหมด!$BX$2:$BX$7721)=0,"-",SUMIF([1]ข้อมูลทั้งหมด!$B$2:$B$7721,D400,[1]ข้อมูลทั้งหมด!$BX$2:$BX$7721))</f>
        <v>#VALUE!</v>
      </c>
      <c r="T400" s="8" t="e">
        <f>IF(SUMIF([1]ข้อมูลทั้งหมด!$B$2:$B$7721,D400,[1]ข้อมูลทั้งหมด!$CV$2:$CV$7721)=0,"-",SUMIF([1]ข้อมูลทั้งหมด!$B$2:$B$7721,D400,[1]ข้อมูลทั้งหมด!$CV$2:$CV$7721))</f>
        <v>#VALUE!</v>
      </c>
      <c r="U400" s="13" t="e">
        <f>IF(SUMIF([1]ข้อมูลทั้งหมด!$B$2:$B$7721,D400,[1]ข้อมูลทั้งหมด!$CW$2:$CW$7721)=0,"-",SUMIF([1]ข้อมูลทั้งหมด!$B$2:$B$7721,D400,[1]ข้อมูลทั้งหมด!$CW$2:$CW$7721))</f>
        <v>#VALUE!</v>
      </c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389"/>
      <c r="AM400" s="20"/>
      <c r="AN400" s="21"/>
      <c r="AO400" s="393"/>
      <c r="AP400" s="22"/>
      <c r="AQ400" s="22"/>
      <c r="AR400" s="22"/>
      <c r="AS400" s="394"/>
    </row>
    <row r="401" spans="1:45" s="60" customFormat="1" ht="21" hidden="1" x14ac:dyDescent="0.35">
      <c r="A401" s="524">
        <v>392</v>
      </c>
      <c r="B401" s="9">
        <v>387</v>
      </c>
      <c r="C401" s="10" t="s">
        <v>731</v>
      </c>
      <c r="D401" s="395" t="s">
        <v>732</v>
      </c>
      <c r="E401" s="8" t="e">
        <f>COUNTIFS([1]ข้อมูลทั้งหมด!$B$2:$B$7721,D401,[1]ข้อมูลทั้งหมด!$P$2:$P$7721,1)</f>
        <v>#VALUE!</v>
      </c>
      <c r="F401" s="8" t="e">
        <f>COUNTIFS([1]ข้อมูลทั้งหมด!$B$2:$B$7721,D401,[1]ข้อมูลทั้งหมด!$S$2:$S$7721,1)</f>
        <v>#VALUE!</v>
      </c>
      <c r="G401" s="8" t="e">
        <f>COUNTIFS([1]ข้อมูลทั้งหมด!$B$2:$B$7721,D401,[1]ข้อมูลทั้งหมด!$V$2:$V$7721,1)</f>
        <v>#VALUE!</v>
      </c>
      <c r="H401" s="11" t="e">
        <f t="shared" si="7"/>
        <v>#VALUE!</v>
      </c>
      <c r="I401" s="8" t="e">
        <f>SUMIFS([1]ข้อมูลทั้งหมด!$O$2:$O$7721,[1]ข้อมูลทั้งหมด!$B$2:$B$7721,D401)</f>
        <v>#VALUE!</v>
      </c>
      <c r="J401" s="8" t="e">
        <f>SUMIF([1]ข้อมูลทั้งหมด!$B$2:$B$7721,D401,[1]ข้อมูลทั้งหมด!$AN$2:$AN$7721)+(((((SUMIF([1]ข้อมูลทั้งหมด!$B$2:$B$7721,D401,[1]ข้อมูลทั้งหมด!$AO$2:$AO$7721)+((SUMIF([1]ข้อมูลทั้งหมด!$B$2:$B$7721,D401,[1]ข้อมูลทั้งหมด!$AP$2:$AP$7721)-MOD(SUMIF([1]ข้อมูลทั้งหมด!$B$2:$B$7721,D401,[1]ข้อมูลทั้งหมด!$AP$2:$AP$7721),100))/100)-K401)/4))))</f>
        <v>#VALUE!</v>
      </c>
      <c r="K401" s="8" t="e">
        <f>MOD(SUMIF([1]ข้อมูลทั้งหมด!$B$2:$B$7721,D401,[1]ข้อมูลทั้งหมด!$AO$2:$AO$7721)+((SUMIF([1]ข้อมูลทั้งหมด!$B$2:$B$7721,D401,[1]ข้อมูลทั้งหมด!$AP$2:$AP$7721)-MOD(SUMIF([1]ข้อมูลทั้งหมด!$B$2:$B$7721,D401,[1]ข้อมูลทั้งหมด!$AP$2:$AP$7721),100))/100),4)</f>
        <v>#VALUE!</v>
      </c>
      <c r="L401" s="8" t="e">
        <f>MOD(SUMIF([1]ข้อมูลทั้งหมด!$B$2:$B$7721,D401,[1]ข้อมูลทั้งหมด!$AP$2:$AP$7721),100)</f>
        <v>#VALUE!</v>
      </c>
      <c r="M401" s="12" t="e">
        <f>IF(SUM(SUMIF([1]ข้อมูลทั้งหมด!$B$2:$B$7721,D401,[1]ข้อมูลทั้งหมด!$BU$2:$BU$7721))=0,"-",SUM(SUMIF([1]ข้อมูลทั้งหมด!$B$2:$B$7721,D401,[1]ข้อมูลทั้งหมด!$BU$2:$BU$7721)))</f>
        <v>#VALUE!</v>
      </c>
      <c r="N401" s="8" t="e">
        <f>IF(SUM(SUMIF([1]ข้อมูลทั้งหมด!$B$2:$B$7721,D401,[1]ข้อมูลทั้งหมด!$AA$2:$AA$7721),SUMIF([1]ข้อมูลทั้งหมด!$B$2:$B$7721,D401,[1]ข้อมูลทั้งหมด!$AC$2:$AC$7721))=0,"-",SUM(SUMIF([1]ข้อมูลทั้งหมด!$B$2:$B$7721,D401,[1]ข้อมูลทั้งหมด!$AA$2:$AA$7721),SUMIF([1]ข้อมูลทั้งหมด!$B$2:$B$7721,D401,[1]ข้อมูลทั้งหมด!$AC$2:$AC$7721)))</f>
        <v>#VALUE!</v>
      </c>
      <c r="O401" s="13" t="e">
        <f>IF(SUM(SUMIF([1]ข้อมูลทั้งหมด!$B$2:$B$7721,D401,[1]ข้อมูลทั้งหมด!$AB$2:$AB$7721),SUMIF([1]ข้อมูลทั้งหมด!$B$2:$B$7721,D401,[1]ข้อมูลทั้งหมด!$AD$2:$AD$7721))=0,"-",SUM(SUMIF([1]ข้อมูลทั้งหมด!$B$2:$B$7721,D401,[1]ข้อมูลทั้งหมด!$AB$2:$AB$7721),SUMIF([1]ข้อมูลทั้งหมด!$B$2:$B$7721,D401,[1]ข้อมูลทั้งหมด!$AD$2:$AD$7721)))</f>
        <v>#VALUE!</v>
      </c>
      <c r="P401" s="8" t="e">
        <f>IF(SUM(SUMIF([1]ข้อมูลทั้งหมด!$B$2:$B$7721,D401,[1]ข้อมูลทั้งหมด!$AE$2:$AE$7721),SUMIF([1]ข้อมูลทั้งหมด!$B$2:$B$7721,D401,[1]ข้อมูลทั้งหมด!$AG$2:$AG$7721))=0,"-",SUM(SUMIF([1]ข้อมูลทั้งหมด!$B$2:$B$7721,D401,[1]ข้อมูลทั้งหมด!$AE$2:$AE$7721),SUMIF([1]ข้อมูลทั้งหมด!$B$2:$B$7721,D401,[1]ข้อมูลทั้งหมด!$AG$2:$AG$7721)))</f>
        <v>#VALUE!</v>
      </c>
      <c r="Q401" s="13" t="e">
        <f>IF(SUM(SUMIF([1]ข้อมูลทั้งหมด!$B$2:$B$7721,D401,[1]ข้อมูลทั้งหมด!$AF$2:$AF$7721),SUMIF([1]ข้อมูลทั้งหมด!$B$2:$B$7721,D401,[1]ข้อมูลทั้งหมด!$AH$2:$AH$7721))=0,"-",SUM(SUMIF([1]ข้อมูลทั้งหมด!$B$2:$B$7721,D401,[1]ข้อมูลทั้งหมด!$AF$2:$AF$7721),SUMIF([1]ข้อมูลทั้งหมด!$B$2:$B$7721,D401,[1]ข้อมูลทั้งหมด!$AH$2:$AH$7721)))</f>
        <v>#VALUE!</v>
      </c>
      <c r="R401" s="12" t="e">
        <f>IF(SUM(SUMIF([1]ข้อมูลทั้งหมด!$B$2:$B$7721,D401,[1]ข้อมูลทั้งหมด!$BU$2:$BU$7721),SUMIF([1]ข้อมูลทั้งหมด!$B$2:$B$7721,D401,[1]ข้อมูลทั้งหมด!$BV$2:$BV$7721))=0,"-",SUM(SUMIF([1]ข้อมูลทั้งหมด!$B$2:$B$7721,D401,[1]ข้อมูลทั้งหมด!$BU$2:$BU$7721),SUMIF([1]ข้อมูลทั้งหมด!$B$2:$B$7721,D401,[1]ข้อมูลทั้งหมด!$BV$2:$BV$7721)))</f>
        <v>#VALUE!</v>
      </c>
      <c r="S401" s="14" t="e">
        <f>IF(SUMIF([1]ข้อมูลทั้งหมด!$B$2:$B$7721,D401,[1]ข้อมูลทั้งหมด!$BX$2:$BX$7721)=0,"-",SUMIF([1]ข้อมูลทั้งหมด!$B$2:$B$7721,D401,[1]ข้อมูลทั้งหมด!$BX$2:$BX$7721))</f>
        <v>#VALUE!</v>
      </c>
      <c r="T401" s="8" t="e">
        <f>IF(SUMIF([1]ข้อมูลทั้งหมด!$B$2:$B$7721,D401,[1]ข้อมูลทั้งหมด!$CV$2:$CV$7721)=0,"-",SUMIF([1]ข้อมูลทั้งหมด!$B$2:$B$7721,D401,[1]ข้อมูลทั้งหมด!$CV$2:$CV$7721))</f>
        <v>#VALUE!</v>
      </c>
      <c r="U401" s="13" t="e">
        <f>IF(SUMIF([1]ข้อมูลทั้งหมด!$B$2:$B$7721,D401,[1]ข้อมูลทั้งหมด!$CW$2:$CW$7721)=0,"-",SUMIF([1]ข้อมูลทั้งหมด!$B$2:$B$7721,D401,[1]ข้อมูลทั้งหมด!$CW$2:$CW$7721))</f>
        <v>#VALUE!</v>
      </c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389"/>
      <c r="AM401" s="20"/>
      <c r="AN401" s="21"/>
      <c r="AO401" s="393"/>
      <c r="AP401" s="22"/>
      <c r="AQ401" s="22"/>
      <c r="AR401" s="22"/>
      <c r="AS401" s="394"/>
    </row>
    <row r="402" spans="1:45" s="60" customFormat="1" ht="21" hidden="1" x14ac:dyDescent="0.35">
      <c r="A402" s="524">
        <v>393</v>
      </c>
      <c r="B402" s="9">
        <v>388</v>
      </c>
      <c r="C402" s="10" t="s">
        <v>733</v>
      </c>
      <c r="D402" s="395" t="s">
        <v>734</v>
      </c>
      <c r="E402" s="8" t="e">
        <f>COUNTIFS([1]ข้อมูลทั้งหมด!$B$2:$B$7721,D402,[1]ข้อมูลทั้งหมด!$P$2:$P$7721,1)</f>
        <v>#VALUE!</v>
      </c>
      <c r="F402" s="8" t="e">
        <f>COUNTIFS([1]ข้อมูลทั้งหมด!$B$2:$B$7721,D402,[1]ข้อมูลทั้งหมด!$S$2:$S$7721,1)</f>
        <v>#VALUE!</v>
      </c>
      <c r="G402" s="8" t="e">
        <f>COUNTIFS([1]ข้อมูลทั้งหมด!$B$2:$B$7721,D402,[1]ข้อมูลทั้งหมด!$V$2:$V$7721,1)</f>
        <v>#VALUE!</v>
      </c>
      <c r="H402" s="11" t="e">
        <f t="shared" si="7"/>
        <v>#VALUE!</v>
      </c>
      <c r="I402" s="8" t="e">
        <f>SUMIFS([1]ข้อมูลทั้งหมด!$O$2:$O$7721,[1]ข้อมูลทั้งหมด!$B$2:$B$7721,D402)</f>
        <v>#VALUE!</v>
      </c>
      <c r="J402" s="8" t="e">
        <f>SUMIF([1]ข้อมูลทั้งหมด!$B$2:$B$7721,D402,[1]ข้อมูลทั้งหมด!$AN$2:$AN$7721)+(((((SUMIF([1]ข้อมูลทั้งหมด!$B$2:$B$7721,D402,[1]ข้อมูลทั้งหมด!$AO$2:$AO$7721)+((SUMIF([1]ข้อมูลทั้งหมด!$B$2:$B$7721,D402,[1]ข้อมูลทั้งหมด!$AP$2:$AP$7721)-MOD(SUMIF([1]ข้อมูลทั้งหมด!$B$2:$B$7721,D402,[1]ข้อมูลทั้งหมด!$AP$2:$AP$7721),100))/100)-K402)/4))))</f>
        <v>#VALUE!</v>
      </c>
      <c r="K402" s="8" t="e">
        <f>MOD(SUMIF([1]ข้อมูลทั้งหมด!$B$2:$B$7721,D402,[1]ข้อมูลทั้งหมด!$AO$2:$AO$7721)+((SUMIF([1]ข้อมูลทั้งหมด!$B$2:$B$7721,D402,[1]ข้อมูลทั้งหมด!$AP$2:$AP$7721)-MOD(SUMIF([1]ข้อมูลทั้งหมด!$B$2:$B$7721,D402,[1]ข้อมูลทั้งหมด!$AP$2:$AP$7721),100))/100),4)</f>
        <v>#VALUE!</v>
      </c>
      <c r="L402" s="8" t="e">
        <f>MOD(SUMIF([1]ข้อมูลทั้งหมด!$B$2:$B$7721,D402,[1]ข้อมูลทั้งหมด!$AP$2:$AP$7721),100)</f>
        <v>#VALUE!</v>
      </c>
      <c r="M402" s="12" t="e">
        <f>IF(SUM(SUMIF([1]ข้อมูลทั้งหมด!$B$2:$B$7721,D402,[1]ข้อมูลทั้งหมด!$BU$2:$BU$7721))=0,"-",SUM(SUMIF([1]ข้อมูลทั้งหมด!$B$2:$B$7721,D402,[1]ข้อมูลทั้งหมด!$BU$2:$BU$7721)))</f>
        <v>#VALUE!</v>
      </c>
      <c r="N402" s="8" t="e">
        <f>IF(SUM(SUMIF([1]ข้อมูลทั้งหมด!$B$2:$B$7721,D402,[1]ข้อมูลทั้งหมด!$AA$2:$AA$7721),SUMIF([1]ข้อมูลทั้งหมด!$B$2:$B$7721,D402,[1]ข้อมูลทั้งหมด!$AC$2:$AC$7721))=0,"-",SUM(SUMIF([1]ข้อมูลทั้งหมด!$B$2:$B$7721,D402,[1]ข้อมูลทั้งหมด!$AA$2:$AA$7721),SUMIF([1]ข้อมูลทั้งหมด!$B$2:$B$7721,D402,[1]ข้อมูลทั้งหมด!$AC$2:$AC$7721)))</f>
        <v>#VALUE!</v>
      </c>
      <c r="O402" s="13" t="e">
        <f>IF(SUM(SUMIF([1]ข้อมูลทั้งหมด!$B$2:$B$7721,D402,[1]ข้อมูลทั้งหมด!$AB$2:$AB$7721),SUMIF([1]ข้อมูลทั้งหมด!$B$2:$B$7721,D402,[1]ข้อมูลทั้งหมด!$AD$2:$AD$7721))=0,"-",SUM(SUMIF([1]ข้อมูลทั้งหมด!$B$2:$B$7721,D402,[1]ข้อมูลทั้งหมด!$AB$2:$AB$7721),SUMIF([1]ข้อมูลทั้งหมด!$B$2:$B$7721,D402,[1]ข้อมูลทั้งหมด!$AD$2:$AD$7721)))</f>
        <v>#VALUE!</v>
      </c>
      <c r="P402" s="8" t="e">
        <f>IF(SUM(SUMIF([1]ข้อมูลทั้งหมด!$B$2:$B$7721,D402,[1]ข้อมูลทั้งหมด!$AE$2:$AE$7721),SUMIF([1]ข้อมูลทั้งหมด!$B$2:$B$7721,D402,[1]ข้อมูลทั้งหมด!$AG$2:$AG$7721))=0,"-",SUM(SUMIF([1]ข้อมูลทั้งหมด!$B$2:$B$7721,D402,[1]ข้อมูลทั้งหมด!$AE$2:$AE$7721),SUMIF([1]ข้อมูลทั้งหมด!$B$2:$B$7721,D402,[1]ข้อมูลทั้งหมด!$AG$2:$AG$7721)))</f>
        <v>#VALUE!</v>
      </c>
      <c r="Q402" s="13" t="e">
        <f>IF(SUM(SUMIF([1]ข้อมูลทั้งหมด!$B$2:$B$7721,D402,[1]ข้อมูลทั้งหมด!$AF$2:$AF$7721),SUMIF([1]ข้อมูลทั้งหมด!$B$2:$B$7721,D402,[1]ข้อมูลทั้งหมด!$AH$2:$AH$7721))=0,"-",SUM(SUMIF([1]ข้อมูลทั้งหมด!$B$2:$B$7721,D402,[1]ข้อมูลทั้งหมด!$AF$2:$AF$7721),SUMIF([1]ข้อมูลทั้งหมด!$B$2:$B$7721,D402,[1]ข้อมูลทั้งหมด!$AH$2:$AH$7721)))</f>
        <v>#VALUE!</v>
      </c>
      <c r="R402" s="12" t="e">
        <f>IF(SUM(SUMIF([1]ข้อมูลทั้งหมด!$B$2:$B$7721,D402,[1]ข้อมูลทั้งหมด!$BU$2:$BU$7721),SUMIF([1]ข้อมูลทั้งหมด!$B$2:$B$7721,D402,[1]ข้อมูลทั้งหมด!$BV$2:$BV$7721))=0,"-",SUM(SUMIF([1]ข้อมูลทั้งหมด!$B$2:$B$7721,D402,[1]ข้อมูลทั้งหมด!$BU$2:$BU$7721),SUMIF([1]ข้อมูลทั้งหมด!$B$2:$B$7721,D402,[1]ข้อมูลทั้งหมด!$BV$2:$BV$7721)))</f>
        <v>#VALUE!</v>
      </c>
      <c r="S402" s="14" t="e">
        <f>IF(SUMIF([1]ข้อมูลทั้งหมด!$B$2:$B$7721,D402,[1]ข้อมูลทั้งหมด!$BX$2:$BX$7721)=0,"-",SUMIF([1]ข้อมูลทั้งหมด!$B$2:$B$7721,D402,[1]ข้อมูลทั้งหมด!$BX$2:$BX$7721))</f>
        <v>#VALUE!</v>
      </c>
      <c r="T402" s="8" t="e">
        <f>IF(SUMIF([1]ข้อมูลทั้งหมด!$B$2:$B$7721,D402,[1]ข้อมูลทั้งหมด!$CV$2:$CV$7721)=0,"-",SUMIF([1]ข้อมูลทั้งหมด!$B$2:$B$7721,D402,[1]ข้อมูลทั้งหมด!$CV$2:$CV$7721))</f>
        <v>#VALUE!</v>
      </c>
      <c r="U402" s="13" t="e">
        <f>IF(SUMIF([1]ข้อมูลทั้งหมด!$B$2:$B$7721,D402,[1]ข้อมูลทั้งหมด!$CW$2:$CW$7721)=0,"-",SUMIF([1]ข้อมูลทั้งหมด!$B$2:$B$7721,D402,[1]ข้อมูลทั้งหมด!$CW$2:$CW$7721))</f>
        <v>#VALUE!</v>
      </c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389"/>
      <c r="AM402" s="20"/>
      <c r="AN402" s="21"/>
      <c r="AO402" s="393"/>
      <c r="AP402" s="22"/>
      <c r="AQ402" s="22"/>
      <c r="AR402" s="22"/>
      <c r="AS402" s="394"/>
    </row>
    <row r="403" spans="1:45" s="60" customFormat="1" ht="21" hidden="1" x14ac:dyDescent="0.35">
      <c r="A403" s="524">
        <v>394</v>
      </c>
      <c r="B403" s="9">
        <v>389</v>
      </c>
      <c r="C403" s="10" t="s">
        <v>735</v>
      </c>
      <c r="D403" s="395" t="s">
        <v>736</v>
      </c>
      <c r="E403" s="8" t="e">
        <f>COUNTIFS([1]ข้อมูลทั้งหมด!$B$2:$B$7721,D403,[1]ข้อมูลทั้งหมด!$P$2:$P$7721,1)</f>
        <v>#VALUE!</v>
      </c>
      <c r="F403" s="8" t="e">
        <f>COUNTIFS([1]ข้อมูลทั้งหมด!$B$2:$B$7721,D403,[1]ข้อมูลทั้งหมด!$S$2:$S$7721,1)</f>
        <v>#VALUE!</v>
      </c>
      <c r="G403" s="8" t="e">
        <f>COUNTIFS([1]ข้อมูลทั้งหมด!$B$2:$B$7721,D403,[1]ข้อมูลทั้งหมด!$V$2:$V$7721,1)</f>
        <v>#VALUE!</v>
      </c>
      <c r="H403" s="11" t="e">
        <f t="shared" si="7"/>
        <v>#VALUE!</v>
      </c>
      <c r="I403" s="8" t="e">
        <f>SUMIFS([1]ข้อมูลทั้งหมด!$O$2:$O$7721,[1]ข้อมูลทั้งหมด!$B$2:$B$7721,D403)</f>
        <v>#VALUE!</v>
      </c>
      <c r="J403" s="8" t="e">
        <f>SUMIF([1]ข้อมูลทั้งหมด!$B$2:$B$7721,D403,[1]ข้อมูลทั้งหมด!$AN$2:$AN$7721)+(((((SUMIF([1]ข้อมูลทั้งหมด!$B$2:$B$7721,D403,[1]ข้อมูลทั้งหมด!$AO$2:$AO$7721)+((SUMIF([1]ข้อมูลทั้งหมด!$B$2:$B$7721,D403,[1]ข้อมูลทั้งหมด!$AP$2:$AP$7721)-MOD(SUMIF([1]ข้อมูลทั้งหมด!$B$2:$B$7721,D403,[1]ข้อมูลทั้งหมด!$AP$2:$AP$7721),100))/100)-K403)/4))))</f>
        <v>#VALUE!</v>
      </c>
      <c r="K403" s="8" t="e">
        <f>MOD(SUMIF([1]ข้อมูลทั้งหมด!$B$2:$B$7721,D403,[1]ข้อมูลทั้งหมด!$AO$2:$AO$7721)+((SUMIF([1]ข้อมูลทั้งหมด!$B$2:$B$7721,D403,[1]ข้อมูลทั้งหมด!$AP$2:$AP$7721)-MOD(SUMIF([1]ข้อมูลทั้งหมด!$B$2:$B$7721,D403,[1]ข้อมูลทั้งหมด!$AP$2:$AP$7721),100))/100),4)</f>
        <v>#VALUE!</v>
      </c>
      <c r="L403" s="8" t="e">
        <f>MOD(SUMIF([1]ข้อมูลทั้งหมด!$B$2:$B$7721,D403,[1]ข้อมูลทั้งหมด!$AP$2:$AP$7721),100)</f>
        <v>#VALUE!</v>
      </c>
      <c r="M403" s="12" t="e">
        <f>IF(SUM(SUMIF([1]ข้อมูลทั้งหมด!$B$2:$B$7721,D403,[1]ข้อมูลทั้งหมด!$BU$2:$BU$7721))=0,"-",SUM(SUMIF([1]ข้อมูลทั้งหมด!$B$2:$B$7721,D403,[1]ข้อมูลทั้งหมด!$BU$2:$BU$7721)))</f>
        <v>#VALUE!</v>
      </c>
      <c r="N403" s="8" t="e">
        <f>IF(SUM(SUMIF([1]ข้อมูลทั้งหมด!$B$2:$B$7721,D403,[1]ข้อมูลทั้งหมด!$AA$2:$AA$7721),SUMIF([1]ข้อมูลทั้งหมด!$B$2:$B$7721,D403,[1]ข้อมูลทั้งหมด!$AC$2:$AC$7721))=0,"-",SUM(SUMIF([1]ข้อมูลทั้งหมด!$B$2:$B$7721,D403,[1]ข้อมูลทั้งหมด!$AA$2:$AA$7721),SUMIF([1]ข้อมูลทั้งหมด!$B$2:$B$7721,D403,[1]ข้อมูลทั้งหมด!$AC$2:$AC$7721)))</f>
        <v>#VALUE!</v>
      </c>
      <c r="O403" s="13" t="e">
        <f>IF(SUM(SUMIF([1]ข้อมูลทั้งหมด!$B$2:$B$7721,D403,[1]ข้อมูลทั้งหมด!$AB$2:$AB$7721),SUMIF([1]ข้อมูลทั้งหมด!$B$2:$B$7721,D403,[1]ข้อมูลทั้งหมด!$AD$2:$AD$7721))=0,"-",SUM(SUMIF([1]ข้อมูลทั้งหมด!$B$2:$B$7721,D403,[1]ข้อมูลทั้งหมด!$AB$2:$AB$7721),SUMIF([1]ข้อมูลทั้งหมด!$B$2:$B$7721,D403,[1]ข้อมูลทั้งหมด!$AD$2:$AD$7721)))</f>
        <v>#VALUE!</v>
      </c>
      <c r="P403" s="8" t="e">
        <f>IF(SUM(SUMIF([1]ข้อมูลทั้งหมด!$B$2:$B$7721,D403,[1]ข้อมูลทั้งหมด!$AE$2:$AE$7721),SUMIF([1]ข้อมูลทั้งหมด!$B$2:$B$7721,D403,[1]ข้อมูลทั้งหมด!$AG$2:$AG$7721))=0,"-",SUM(SUMIF([1]ข้อมูลทั้งหมด!$B$2:$B$7721,D403,[1]ข้อมูลทั้งหมด!$AE$2:$AE$7721),SUMIF([1]ข้อมูลทั้งหมด!$B$2:$B$7721,D403,[1]ข้อมูลทั้งหมด!$AG$2:$AG$7721)))</f>
        <v>#VALUE!</v>
      </c>
      <c r="Q403" s="13" t="e">
        <f>IF(SUM(SUMIF([1]ข้อมูลทั้งหมด!$B$2:$B$7721,D403,[1]ข้อมูลทั้งหมด!$AF$2:$AF$7721),SUMIF([1]ข้อมูลทั้งหมด!$B$2:$B$7721,D403,[1]ข้อมูลทั้งหมด!$AH$2:$AH$7721))=0,"-",SUM(SUMIF([1]ข้อมูลทั้งหมด!$B$2:$B$7721,D403,[1]ข้อมูลทั้งหมด!$AF$2:$AF$7721),SUMIF([1]ข้อมูลทั้งหมด!$B$2:$B$7721,D403,[1]ข้อมูลทั้งหมด!$AH$2:$AH$7721)))</f>
        <v>#VALUE!</v>
      </c>
      <c r="R403" s="12" t="e">
        <f>IF(SUM(SUMIF([1]ข้อมูลทั้งหมด!$B$2:$B$7721,D403,[1]ข้อมูลทั้งหมด!$BU$2:$BU$7721),SUMIF([1]ข้อมูลทั้งหมด!$B$2:$B$7721,D403,[1]ข้อมูลทั้งหมด!$BV$2:$BV$7721))=0,"-",SUM(SUMIF([1]ข้อมูลทั้งหมด!$B$2:$B$7721,D403,[1]ข้อมูลทั้งหมด!$BU$2:$BU$7721),SUMIF([1]ข้อมูลทั้งหมด!$B$2:$B$7721,D403,[1]ข้อมูลทั้งหมด!$BV$2:$BV$7721)))</f>
        <v>#VALUE!</v>
      </c>
      <c r="S403" s="14" t="e">
        <f>IF(SUMIF([1]ข้อมูลทั้งหมด!$B$2:$B$7721,D403,[1]ข้อมูลทั้งหมด!$BX$2:$BX$7721)=0,"-",SUMIF([1]ข้อมูลทั้งหมด!$B$2:$B$7721,D403,[1]ข้อมูลทั้งหมด!$BX$2:$BX$7721))</f>
        <v>#VALUE!</v>
      </c>
      <c r="T403" s="8" t="e">
        <f>IF(SUMIF([1]ข้อมูลทั้งหมด!$B$2:$B$7721,D403,[1]ข้อมูลทั้งหมด!$CV$2:$CV$7721)=0,"-",SUMIF([1]ข้อมูลทั้งหมด!$B$2:$B$7721,D403,[1]ข้อมูลทั้งหมด!$CV$2:$CV$7721))</f>
        <v>#VALUE!</v>
      </c>
      <c r="U403" s="13" t="e">
        <f>IF(SUMIF([1]ข้อมูลทั้งหมด!$B$2:$B$7721,D403,[1]ข้อมูลทั้งหมด!$CW$2:$CW$7721)=0,"-",SUMIF([1]ข้อมูลทั้งหมด!$B$2:$B$7721,D403,[1]ข้อมูลทั้งหมด!$CW$2:$CW$7721))</f>
        <v>#VALUE!</v>
      </c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389"/>
      <c r="AM403" s="20"/>
      <c r="AN403" s="21"/>
      <c r="AO403" s="393"/>
      <c r="AP403" s="22"/>
      <c r="AQ403" s="22"/>
      <c r="AR403" s="22"/>
      <c r="AS403" s="394"/>
    </row>
    <row r="404" spans="1:45" s="60" customFormat="1" ht="21" hidden="1" x14ac:dyDescent="0.35">
      <c r="A404" s="524">
        <v>395</v>
      </c>
      <c r="B404" s="9">
        <v>390</v>
      </c>
      <c r="C404" s="10" t="s">
        <v>737</v>
      </c>
      <c r="D404" s="395" t="s">
        <v>738</v>
      </c>
      <c r="E404" s="8" t="e">
        <f>COUNTIFS([1]ข้อมูลทั้งหมด!$B$2:$B$7721,D404,[1]ข้อมูลทั้งหมด!$P$2:$P$7721,1)</f>
        <v>#VALUE!</v>
      </c>
      <c r="F404" s="8" t="e">
        <f>COUNTIFS([1]ข้อมูลทั้งหมด!$B$2:$B$7721,D404,[1]ข้อมูลทั้งหมด!$S$2:$S$7721,1)</f>
        <v>#VALUE!</v>
      </c>
      <c r="G404" s="8" t="e">
        <f>COUNTIFS([1]ข้อมูลทั้งหมด!$B$2:$B$7721,D404,[1]ข้อมูลทั้งหมด!$V$2:$V$7721,1)</f>
        <v>#VALUE!</v>
      </c>
      <c r="H404" s="11" t="e">
        <f t="shared" si="7"/>
        <v>#VALUE!</v>
      </c>
      <c r="I404" s="8" t="e">
        <f>SUMIFS([1]ข้อมูลทั้งหมด!$O$2:$O$7721,[1]ข้อมูลทั้งหมด!$B$2:$B$7721,D404)</f>
        <v>#VALUE!</v>
      </c>
      <c r="J404" s="8" t="e">
        <f>SUMIF([1]ข้อมูลทั้งหมด!$B$2:$B$7721,D404,[1]ข้อมูลทั้งหมด!$AN$2:$AN$7721)+(((((SUMIF([1]ข้อมูลทั้งหมด!$B$2:$B$7721,D404,[1]ข้อมูลทั้งหมด!$AO$2:$AO$7721)+((SUMIF([1]ข้อมูลทั้งหมด!$B$2:$B$7721,D404,[1]ข้อมูลทั้งหมด!$AP$2:$AP$7721)-MOD(SUMIF([1]ข้อมูลทั้งหมด!$B$2:$B$7721,D404,[1]ข้อมูลทั้งหมด!$AP$2:$AP$7721),100))/100)-K404)/4))))</f>
        <v>#VALUE!</v>
      </c>
      <c r="K404" s="8" t="e">
        <f>MOD(SUMIF([1]ข้อมูลทั้งหมด!$B$2:$B$7721,D404,[1]ข้อมูลทั้งหมด!$AO$2:$AO$7721)+((SUMIF([1]ข้อมูลทั้งหมด!$B$2:$B$7721,D404,[1]ข้อมูลทั้งหมด!$AP$2:$AP$7721)-MOD(SUMIF([1]ข้อมูลทั้งหมด!$B$2:$B$7721,D404,[1]ข้อมูลทั้งหมด!$AP$2:$AP$7721),100))/100),4)</f>
        <v>#VALUE!</v>
      </c>
      <c r="L404" s="8" t="e">
        <f>MOD(SUMIF([1]ข้อมูลทั้งหมด!$B$2:$B$7721,D404,[1]ข้อมูลทั้งหมด!$AP$2:$AP$7721),100)</f>
        <v>#VALUE!</v>
      </c>
      <c r="M404" s="12" t="e">
        <f>IF(SUM(SUMIF([1]ข้อมูลทั้งหมด!$B$2:$B$7721,D404,[1]ข้อมูลทั้งหมด!$BU$2:$BU$7721))=0,"-",SUM(SUMIF([1]ข้อมูลทั้งหมด!$B$2:$B$7721,D404,[1]ข้อมูลทั้งหมด!$BU$2:$BU$7721)))</f>
        <v>#VALUE!</v>
      </c>
      <c r="N404" s="8" t="e">
        <f>IF(SUM(SUMIF([1]ข้อมูลทั้งหมด!$B$2:$B$7721,D404,[1]ข้อมูลทั้งหมด!$AA$2:$AA$7721),SUMIF([1]ข้อมูลทั้งหมด!$B$2:$B$7721,D404,[1]ข้อมูลทั้งหมด!$AC$2:$AC$7721))=0,"-",SUM(SUMIF([1]ข้อมูลทั้งหมด!$B$2:$B$7721,D404,[1]ข้อมูลทั้งหมด!$AA$2:$AA$7721),SUMIF([1]ข้อมูลทั้งหมด!$B$2:$B$7721,D404,[1]ข้อมูลทั้งหมด!$AC$2:$AC$7721)))</f>
        <v>#VALUE!</v>
      </c>
      <c r="O404" s="13" t="e">
        <f>IF(SUM(SUMIF([1]ข้อมูลทั้งหมด!$B$2:$B$7721,D404,[1]ข้อมูลทั้งหมด!$AB$2:$AB$7721),SUMIF([1]ข้อมูลทั้งหมด!$B$2:$B$7721,D404,[1]ข้อมูลทั้งหมด!$AD$2:$AD$7721))=0,"-",SUM(SUMIF([1]ข้อมูลทั้งหมด!$B$2:$B$7721,D404,[1]ข้อมูลทั้งหมด!$AB$2:$AB$7721),SUMIF([1]ข้อมูลทั้งหมด!$B$2:$B$7721,D404,[1]ข้อมูลทั้งหมด!$AD$2:$AD$7721)))</f>
        <v>#VALUE!</v>
      </c>
      <c r="P404" s="8" t="e">
        <f>IF(SUM(SUMIF([1]ข้อมูลทั้งหมด!$B$2:$B$7721,D404,[1]ข้อมูลทั้งหมด!$AE$2:$AE$7721),SUMIF([1]ข้อมูลทั้งหมด!$B$2:$B$7721,D404,[1]ข้อมูลทั้งหมด!$AG$2:$AG$7721))=0,"-",SUM(SUMIF([1]ข้อมูลทั้งหมด!$B$2:$B$7721,D404,[1]ข้อมูลทั้งหมด!$AE$2:$AE$7721),SUMIF([1]ข้อมูลทั้งหมด!$B$2:$B$7721,D404,[1]ข้อมูลทั้งหมด!$AG$2:$AG$7721)))</f>
        <v>#VALUE!</v>
      </c>
      <c r="Q404" s="13" t="e">
        <f>IF(SUM(SUMIF([1]ข้อมูลทั้งหมด!$B$2:$B$7721,D404,[1]ข้อมูลทั้งหมด!$AF$2:$AF$7721),SUMIF([1]ข้อมูลทั้งหมด!$B$2:$B$7721,D404,[1]ข้อมูลทั้งหมด!$AH$2:$AH$7721))=0,"-",SUM(SUMIF([1]ข้อมูลทั้งหมด!$B$2:$B$7721,D404,[1]ข้อมูลทั้งหมด!$AF$2:$AF$7721),SUMIF([1]ข้อมูลทั้งหมด!$B$2:$B$7721,D404,[1]ข้อมูลทั้งหมด!$AH$2:$AH$7721)))</f>
        <v>#VALUE!</v>
      </c>
      <c r="R404" s="12" t="e">
        <f>IF(SUM(SUMIF([1]ข้อมูลทั้งหมด!$B$2:$B$7721,D404,[1]ข้อมูลทั้งหมด!$BU$2:$BU$7721),SUMIF([1]ข้อมูลทั้งหมด!$B$2:$B$7721,D404,[1]ข้อมูลทั้งหมด!$BV$2:$BV$7721))=0,"-",SUM(SUMIF([1]ข้อมูลทั้งหมด!$B$2:$B$7721,D404,[1]ข้อมูลทั้งหมด!$BU$2:$BU$7721),SUMIF([1]ข้อมูลทั้งหมด!$B$2:$B$7721,D404,[1]ข้อมูลทั้งหมด!$BV$2:$BV$7721)))</f>
        <v>#VALUE!</v>
      </c>
      <c r="S404" s="14" t="e">
        <f>IF(SUMIF([1]ข้อมูลทั้งหมด!$B$2:$B$7721,D404,[1]ข้อมูลทั้งหมด!$BX$2:$BX$7721)=0,"-",SUMIF([1]ข้อมูลทั้งหมด!$B$2:$B$7721,D404,[1]ข้อมูลทั้งหมด!$BX$2:$BX$7721))</f>
        <v>#VALUE!</v>
      </c>
      <c r="T404" s="8" t="e">
        <f>IF(SUMIF([1]ข้อมูลทั้งหมด!$B$2:$B$7721,D404,[1]ข้อมูลทั้งหมด!$CV$2:$CV$7721)=0,"-",SUMIF([1]ข้อมูลทั้งหมด!$B$2:$B$7721,D404,[1]ข้อมูลทั้งหมด!$CV$2:$CV$7721))</f>
        <v>#VALUE!</v>
      </c>
      <c r="U404" s="13" t="e">
        <f>IF(SUMIF([1]ข้อมูลทั้งหมด!$B$2:$B$7721,D404,[1]ข้อมูลทั้งหมด!$CW$2:$CW$7721)=0,"-",SUMIF([1]ข้อมูลทั้งหมด!$B$2:$B$7721,D404,[1]ข้อมูลทั้งหมด!$CW$2:$CW$7721))</f>
        <v>#VALUE!</v>
      </c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389"/>
      <c r="AM404" s="20"/>
      <c r="AN404" s="21"/>
      <c r="AO404" s="393"/>
      <c r="AP404" s="22"/>
      <c r="AQ404" s="22"/>
      <c r="AR404" s="22"/>
      <c r="AS404" s="394"/>
    </row>
    <row r="405" spans="1:45" s="60" customFormat="1" ht="21" hidden="1" x14ac:dyDescent="0.35">
      <c r="A405" s="524">
        <v>396</v>
      </c>
      <c r="B405" s="9">
        <v>391</v>
      </c>
      <c r="C405" s="10" t="s">
        <v>739</v>
      </c>
      <c r="D405" s="395" t="s">
        <v>740</v>
      </c>
      <c r="E405" s="8" t="e">
        <f>COUNTIFS([1]ข้อมูลทั้งหมด!$B$2:$B$7721,D405,[1]ข้อมูลทั้งหมด!$P$2:$P$7721,1)</f>
        <v>#VALUE!</v>
      </c>
      <c r="F405" s="8" t="e">
        <f>COUNTIFS([1]ข้อมูลทั้งหมด!$B$2:$B$7721,D405,[1]ข้อมูลทั้งหมด!$S$2:$S$7721,1)</f>
        <v>#VALUE!</v>
      </c>
      <c r="G405" s="8" t="e">
        <f>COUNTIFS([1]ข้อมูลทั้งหมด!$B$2:$B$7721,D405,[1]ข้อมูลทั้งหมด!$V$2:$V$7721,1)</f>
        <v>#VALUE!</v>
      </c>
      <c r="H405" s="11" t="e">
        <f t="shared" si="7"/>
        <v>#VALUE!</v>
      </c>
      <c r="I405" s="8" t="e">
        <f>SUMIFS([1]ข้อมูลทั้งหมด!$O$2:$O$7721,[1]ข้อมูลทั้งหมด!$B$2:$B$7721,D405)</f>
        <v>#VALUE!</v>
      </c>
      <c r="J405" s="8" t="e">
        <f>SUMIF([1]ข้อมูลทั้งหมด!$B$2:$B$7721,D405,[1]ข้อมูลทั้งหมด!$AN$2:$AN$7721)+(((((SUMIF([1]ข้อมูลทั้งหมด!$B$2:$B$7721,D405,[1]ข้อมูลทั้งหมด!$AO$2:$AO$7721)+((SUMIF([1]ข้อมูลทั้งหมด!$B$2:$B$7721,D405,[1]ข้อมูลทั้งหมด!$AP$2:$AP$7721)-MOD(SUMIF([1]ข้อมูลทั้งหมด!$B$2:$B$7721,D405,[1]ข้อมูลทั้งหมด!$AP$2:$AP$7721),100))/100)-K405)/4))))</f>
        <v>#VALUE!</v>
      </c>
      <c r="K405" s="8" t="e">
        <f>MOD(SUMIF([1]ข้อมูลทั้งหมด!$B$2:$B$7721,D405,[1]ข้อมูลทั้งหมด!$AO$2:$AO$7721)+((SUMIF([1]ข้อมูลทั้งหมด!$B$2:$B$7721,D405,[1]ข้อมูลทั้งหมด!$AP$2:$AP$7721)-MOD(SUMIF([1]ข้อมูลทั้งหมด!$B$2:$B$7721,D405,[1]ข้อมูลทั้งหมด!$AP$2:$AP$7721),100))/100),4)</f>
        <v>#VALUE!</v>
      </c>
      <c r="L405" s="8" t="e">
        <f>MOD(SUMIF([1]ข้อมูลทั้งหมด!$B$2:$B$7721,D405,[1]ข้อมูลทั้งหมด!$AP$2:$AP$7721),100)</f>
        <v>#VALUE!</v>
      </c>
      <c r="M405" s="12" t="e">
        <f>IF(SUM(SUMIF([1]ข้อมูลทั้งหมด!$B$2:$B$7721,D405,[1]ข้อมูลทั้งหมด!$BU$2:$BU$7721))=0,"-",SUM(SUMIF([1]ข้อมูลทั้งหมด!$B$2:$B$7721,D405,[1]ข้อมูลทั้งหมด!$BU$2:$BU$7721)))</f>
        <v>#VALUE!</v>
      </c>
      <c r="N405" s="8" t="e">
        <f>IF(SUM(SUMIF([1]ข้อมูลทั้งหมด!$B$2:$B$7721,D405,[1]ข้อมูลทั้งหมด!$AA$2:$AA$7721),SUMIF([1]ข้อมูลทั้งหมด!$B$2:$B$7721,D405,[1]ข้อมูลทั้งหมด!$AC$2:$AC$7721))=0,"-",SUM(SUMIF([1]ข้อมูลทั้งหมด!$B$2:$B$7721,D405,[1]ข้อมูลทั้งหมด!$AA$2:$AA$7721),SUMIF([1]ข้อมูลทั้งหมด!$B$2:$B$7721,D405,[1]ข้อมูลทั้งหมด!$AC$2:$AC$7721)))</f>
        <v>#VALUE!</v>
      </c>
      <c r="O405" s="13" t="e">
        <f>IF(SUM(SUMIF([1]ข้อมูลทั้งหมด!$B$2:$B$7721,D405,[1]ข้อมูลทั้งหมด!$AB$2:$AB$7721),SUMIF([1]ข้อมูลทั้งหมด!$B$2:$B$7721,D405,[1]ข้อมูลทั้งหมด!$AD$2:$AD$7721))=0,"-",SUM(SUMIF([1]ข้อมูลทั้งหมด!$B$2:$B$7721,D405,[1]ข้อมูลทั้งหมด!$AB$2:$AB$7721),SUMIF([1]ข้อมูลทั้งหมด!$B$2:$B$7721,D405,[1]ข้อมูลทั้งหมด!$AD$2:$AD$7721)))</f>
        <v>#VALUE!</v>
      </c>
      <c r="P405" s="8" t="e">
        <f>IF(SUM(SUMIF([1]ข้อมูลทั้งหมด!$B$2:$B$7721,D405,[1]ข้อมูลทั้งหมด!$AE$2:$AE$7721),SUMIF([1]ข้อมูลทั้งหมด!$B$2:$B$7721,D405,[1]ข้อมูลทั้งหมด!$AG$2:$AG$7721))=0,"-",SUM(SUMIF([1]ข้อมูลทั้งหมด!$B$2:$B$7721,D405,[1]ข้อมูลทั้งหมด!$AE$2:$AE$7721),SUMIF([1]ข้อมูลทั้งหมด!$B$2:$B$7721,D405,[1]ข้อมูลทั้งหมด!$AG$2:$AG$7721)))</f>
        <v>#VALUE!</v>
      </c>
      <c r="Q405" s="13" t="e">
        <f>IF(SUM(SUMIF([1]ข้อมูลทั้งหมด!$B$2:$B$7721,D405,[1]ข้อมูลทั้งหมด!$AF$2:$AF$7721),SUMIF([1]ข้อมูลทั้งหมด!$B$2:$B$7721,D405,[1]ข้อมูลทั้งหมด!$AH$2:$AH$7721))=0,"-",SUM(SUMIF([1]ข้อมูลทั้งหมด!$B$2:$B$7721,D405,[1]ข้อมูลทั้งหมด!$AF$2:$AF$7721),SUMIF([1]ข้อมูลทั้งหมด!$B$2:$B$7721,D405,[1]ข้อมูลทั้งหมด!$AH$2:$AH$7721)))</f>
        <v>#VALUE!</v>
      </c>
      <c r="R405" s="12" t="e">
        <f>IF(SUM(SUMIF([1]ข้อมูลทั้งหมด!$B$2:$B$7721,D405,[1]ข้อมูลทั้งหมด!$BU$2:$BU$7721),SUMIF([1]ข้อมูลทั้งหมด!$B$2:$B$7721,D405,[1]ข้อมูลทั้งหมด!$BV$2:$BV$7721))=0,"-",SUM(SUMIF([1]ข้อมูลทั้งหมด!$B$2:$B$7721,D405,[1]ข้อมูลทั้งหมด!$BU$2:$BU$7721),SUMIF([1]ข้อมูลทั้งหมด!$B$2:$B$7721,D405,[1]ข้อมูลทั้งหมด!$BV$2:$BV$7721)))</f>
        <v>#VALUE!</v>
      </c>
      <c r="S405" s="14" t="e">
        <f>IF(SUMIF([1]ข้อมูลทั้งหมด!$B$2:$B$7721,D405,[1]ข้อมูลทั้งหมด!$BX$2:$BX$7721)=0,"-",SUMIF([1]ข้อมูลทั้งหมด!$B$2:$B$7721,D405,[1]ข้อมูลทั้งหมด!$BX$2:$BX$7721))</f>
        <v>#VALUE!</v>
      </c>
      <c r="T405" s="8" t="e">
        <f>IF(SUMIF([1]ข้อมูลทั้งหมด!$B$2:$B$7721,D405,[1]ข้อมูลทั้งหมด!$CV$2:$CV$7721)=0,"-",SUMIF([1]ข้อมูลทั้งหมด!$B$2:$B$7721,D405,[1]ข้อมูลทั้งหมด!$CV$2:$CV$7721))</f>
        <v>#VALUE!</v>
      </c>
      <c r="U405" s="13" t="e">
        <f>IF(SUMIF([1]ข้อมูลทั้งหมด!$B$2:$B$7721,D405,[1]ข้อมูลทั้งหมด!$CW$2:$CW$7721)=0,"-",SUMIF([1]ข้อมูลทั้งหมด!$B$2:$B$7721,D405,[1]ข้อมูลทั้งหมด!$CW$2:$CW$7721))</f>
        <v>#VALUE!</v>
      </c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389"/>
      <c r="AM405" s="20"/>
      <c r="AN405" s="21"/>
      <c r="AO405" s="393"/>
      <c r="AP405" s="22"/>
      <c r="AQ405" s="22"/>
      <c r="AR405" s="22"/>
      <c r="AS405" s="394"/>
    </row>
    <row r="406" spans="1:45" s="60" customFormat="1" ht="21" hidden="1" x14ac:dyDescent="0.35">
      <c r="A406" s="524">
        <v>397</v>
      </c>
      <c r="B406" s="9">
        <v>392</v>
      </c>
      <c r="C406" s="10" t="s">
        <v>741</v>
      </c>
      <c r="D406" s="395" t="s">
        <v>742</v>
      </c>
      <c r="E406" s="8" t="e">
        <f>COUNTIFS([1]ข้อมูลทั้งหมด!$B$2:$B$7721,D406,[1]ข้อมูลทั้งหมด!$P$2:$P$7721,1)</f>
        <v>#VALUE!</v>
      </c>
      <c r="F406" s="8" t="e">
        <f>COUNTIFS([1]ข้อมูลทั้งหมด!$B$2:$B$7721,D406,[1]ข้อมูลทั้งหมด!$S$2:$S$7721,1)</f>
        <v>#VALUE!</v>
      </c>
      <c r="G406" s="8" t="e">
        <f>COUNTIFS([1]ข้อมูลทั้งหมด!$B$2:$B$7721,D406,[1]ข้อมูลทั้งหมด!$V$2:$V$7721,1)</f>
        <v>#VALUE!</v>
      </c>
      <c r="H406" s="11" t="e">
        <f t="shared" si="7"/>
        <v>#VALUE!</v>
      </c>
      <c r="I406" s="8" t="e">
        <f>SUMIFS([1]ข้อมูลทั้งหมด!$O$2:$O$7721,[1]ข้อมูลทั้งหมด!$B$2:$B$7721,D406)</f>
        <v>#VALUE!</v>
      </c>
      <c r="J406" s="8" t="e">
        <f>SUMIF([1]ข้อมูลทั้งหมด!$B$2:$B$7721,D406,[1]ข้อมูลทั้งหมด!$AN$2:$AN$7721)+(((((SUMIF([1]ข้อมูลทั้งหมด!$B$2:$B$7721,D406,[1]ข้อมูลทั้งหมด!$AO$2:$AO$7721)+((SUMIF([1]ข้อมูลทั้งหมด!$B$2:$B$7721,D406,[1]ข้อมูลทั้งหมด!$AP$2:$AP$7721)-MOD(SUMIF([1]ข้อมูลทั้งหมด!$B$2:$B$7721,D406,[1]ข้อมูลทั้งหมด!$AP$2:$AP$7721),100))/100)-K406)/4))))</f>
        <v>#VALUE!</v>
      </c>
      <c r="K406" s="8" t="e">
        <f>MOD(SUMIF([1]ข้อมูลทั้งหมด!$B$2:$B$7721,D406,[1]ข้อมูลทั้งหมด!$AO$2:$AO$7721)+((SUMIF([1]ข้อมูลทั้งหมด!$B$2:$B$7721,D406,[1]ข้อมูลทั้งหมด!$AP$2:$AP$7721)-MOD(SUMIF([1]ข้อมูลทั้งหมด!$B$2:$B$7721,D406,[1]ข้อมูลทั้งหมด!$AP$2:$AP$7721),100))/100),4)</f>
        <v>#VALUE!</v>
      </c>
      <c r="L406" s="8" t="e">
        <f>MOD(SUMIF([1]ข้อมูลทั้งหมด!$B$2:$B$7721,D406,[1]ข้อมูลทั้งหมด!$AP$2:$AP$7721),100)</f>
        <v>#VALUE!</v>
      </c>
      <c r="M406" s="12" t="e">
        <f>IF(SUM(SUMIF([1]ข้อมูลทั้งหมด!$B$2:$B$7721,D406,[1]ข้อมูลทั้งหมด!$BU$2:$BU$7721))=0,"-",SUM(SUMIF([1]ข้อมูลทั้งหมด!$B$2:$B$7721,D406,[1]ข้อมูลทั้งหมด!$BU$2:$BU$7721)))</f>
        <v>#VALUE!</v>
      </c>
      <c r="N406" s="8" t="e">
        <f>IF(SUM(SUMIF([1]ข้อมูลทั้งหมด!$B$2:$B$7721,D406,[1]ข้อมูลทั้งหมด!$AA$2:$AA$7721),SUMIF([1]ข้อมูลทั้งหมด!$B$2:$B$7721,D406,[1]ข้อมูลทั้งหมด!$AC$2:$AC$7721))=0,"-",SUM(SUMIF([1]ข้อมูลทั้งหมด!$B$2:$B$7721,D406,[1]ข้อมูลทั้งหมด!$AA$2:$AA$7721),SUMIF([1]ข้อมูลทั้งหมด!$B$2:$B$7721,D406,[1]ข้อมูลทั้งหมด!$AC$2:$AC$7721)))</f>
        <v>#VALUE!</v>
      </c>
      <c r="O406" s="13" t="e">
        <f>IF(SUM(SUMIF([1]ข้อมูลทั้งหมด!$B$2:$B$7721,D406,[1]ข้อมูลทั้งหมด!$AB$2:$AB$7721),SUMIF([1]ข้อมูลทั้งหมด!$B$2:$B$7721,D406,[1]ข้อมูลทั้งหมด!$AD$2:$AD$7721))=0,"-",SUM(SUMIF([1]ข้อมูลทั้งหมด!$B$2:$B$7721,D406,[1]ข้อมูลทั้งหมด!$AB$2:$AB$7721),SUMIF([1]ข้อมูลทั้งหมด!$B$2:$B$7721,D406,[1]ข้อมูลทั้งหมด!$AD$2:$AD$7721)))</f>
        <v>#VALUE!</v>
      </c>
      <c r="P406" s="8" t="e">
        <f>IF(SUM(SUMIF([1]ข้อมูลทั้งหมด!$B$2:$B$7721,D406,[1]ข้อมูลทั้งหมด!$AE$2:$AE$7721),SUMIF([1]ข้อมูลทั้งหมด!$B$2:$B$7721,D406,[1]ข้อมูลทั้งหมด!$AG$2:$AG$7721))=0,"-",SUM(SUMIF([1]ข้อมูลทั้งหมด!$B$2:$B$7721,D406,[1]ข้อมูลทั้งหมด!$AE$2:$AE$7721),SUMIF([1]ข้อมูลทั้งหมด!$B$2:$B$7721,D406,[1]ข้อมูลทั้งหมด!$AG$2:$AG$7721)))</f>
        <v>#VALUE!</v>
      </c>
      <c r="Q406" s="13" t="e">
        <f>IF(SUM(SUMIF([1]ข้อมูลทั้งหมด!$B$2:$B$7721,D406,[1]ข้อมูลทั้งหมด!$AF$2:$AF$7721),SUMIF([1]ข้อมูลทั้งหมด!$B$2:$B$7721,D406,[1]ข้อมูลทั้งหมด!$AH$2:$AH$7721))=0,"-",SUM(SUMIF([1]ข้อมูลทั้งหมด!$B$2:$B$7721,D406,[1]ข้อมูลทั้งหมด!$AF$2:$AF$7721),SUMIF([1]ข้อมูลทั้งหมด!$B$2:$B$7721,D406,[1]ข้อมูลทั้งหมด!$AH$2:$AH$7721)))</f>
        <v>#VALUE!</v>
      </c>
      <c r="R406" s="12" t="e">
        <f>IF(SUM(SUMIF([1]ข้อมูลทั้งหมด!$B$2:$B$7721,D406,[1]ข้อมูลทั้งหมด!$BU$2:$BU$7721),SUMIF([1]ข้อมูลทั้งหมด!$B$2:$B$7721,D406,[1]ข้อมูลทั้งหมด!$BV$2:$BV$7721))=0,"-",SUM(SUMIF([1]ข้อมูลทั้งหมด!$B$2:$B$7721,D406,[1]ข้อมูลทั้งหมด!$BU$2:$BU$7721),SUMIF([1]ข้อมูลทั้งหมด!$B$2:$B$7721,D406,[1]ข้อมูลทั้งหมด!$BV$2:$BV$7721)))</f>
        <v>#VALUE!</v>
      </c>
      <c r="S406" s="14" t="e">
        <f>IF(SUMIF([1]ข้อมูลทั้งหมด!$B$2:$B$7721,D406,[1]ข้อมูลทั้งหมด!$BX$2:$BX$7721)=0,"-",SUMIF([1]ข้อมูลทั้งหมด!$B$2:$B$7721,D406,[1]ข้อมูลทั้งหมด!$BX$2:$BX$7721))</f>
        <v>#VALUE!</v>
      </c>
      <c r="T406" s="8" t="e">
        <f>IF(SUMIF([1]ข้อมูลทั้งหมด!$B$2:$B$7721,D406,[1]ข้อมูลทั้งหมด!$CV$2:$CV$7721)=0,"-",SUMIF([1]ข้อมูลทั้งหมด!$B$2:$B$7721,D406,[1]ข้อมูลทั้งหมด!$CV$2:$CV$7721))</f>
        <v>#VALUE!</v>
      </c>
      <c r="U406" s="13" t="e">
        <f>IF(SUMIF([1]ข้อมูลทั้งหมด!$B$2:$B$7721,D406,[1]ข้อมูลทั้งหมด!$CW$2:$CW$7721)=0,"-",SUMIF([1]ข้อมูลทั้งหมด!$B$2:$B$7721,D406,[1]ข้อมูลทั้งหมด!$CW$2:$CW$7721))</f>
        <v>#VALUE!</v>
      </c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389"/>
      <c r="AM406" s="20"/>
      <c r="AN406" s="21"/>
      <c r="AO406" s="393"/>
      <c r="AP406" s="22"/>
      <c r="AQ406" s="22"/>
      <c r="AR406" s="22"/>
      <c r="AS406" s="394"/>
    </row>
    <row r="407" spans="1:45" s="60" customFormat="1" ht="21" hidden="1" x14ac:dyDescent="0.35">
      <c r="A407" s="524">
        <v>398</v>
      </c>
      <c r="B407" s="9">
        <v>393</v>
      </c>
      <c r="C407" s="10" t="s">
        <v>743</v>
      </c>
      <c r="D407" s="395" t="s">
        <v>744</v>
      </c>
      <c r="E407" s="8" t="e">
        <f>COUNTIFS([1]ข้อมูลทั้งหมด!$B$2:$B$7721,D407,[1]ข้อมูลทั้งหมด!$P$2:$P$7721,1)</f>
        <v>#VALUE!</v>
      </c>
      <c r="F407" s="8" t="e">
        <f>COUNTIFS([1]ข้อมูลทั้งหมด!$B$2:$B$7721,D407,[1]ข้อมูลทั้งหมด!$S$2:$S$7721,1)</f>
        <v>#VALUE!</v>
      </c>
      <c r="G407" s="8" t="e">
        <f>COUNTIFS([1]ข้อมูลทั้งหมด!$B$2:$B$7721,D407,[1]ข้อมูลทั้งหมด!$V$2:$V$7721,1)</f>
        <v>#VALUE!</v>
      </c>
      <c r="H407" s="11" t="e">
        <f t="shared" si="7"/>
        <v>#VALUE!</v>
      </c>
      <c r="I407" s="8" t="e">
        <f>SUMIFS([1]ข้อมูลทั้งหมด!$O$2:$O$7721,[1]ข้อมูลทั้งหมด!$B$2:$B$7721,D407)</f>
        <v>#VALUE!</v>
      </c>
      <c r="J407" s="8" t="e">
        <f>SUMIF([1]ข้อมูลทั้งหมด!$B$2:$B$7721,D407,[1]ข้อมูลทั้งหมด!$AN$2:$AN$7721)+(((((SUMIF([1]ข้อมูลทั้งหมด!$B$2:$B$7721,D407,[1]ข้อมูลทั้งหมด!$AO$2:$AO$7721)+((SUMIF([1]ข้อมูลทั้งหมด!$B$2:$B$7721,D407,[1]ข้อมูลทั้งหมด!$AP$2:$AP$7721)-MOD(SUMIF([1]ข้อมูลทั้งหมด!$B$2:$B$7721,D407,[1]ข้อมูลทั้งหมด!$AP$2:$AP$7721),100))/100)-K407)/4))))</f>
        <v>#VALUE!</v>
      </c>
      <c r="K407" s="8" t="e">
        <f>MOD(SUMIF([1]ข้อมูลทั้งหมด!$B$2:$B$7721,D407,[1]ข้อมูลทั้งหมด!$AO$2:$AO$7721)+((SUMIF([1]ข้อมูลทั้งหมด!$B$2:$B$7721,D407,[1]ข้อมูลทั้งหมด!$AP$2:$AP$7721)-MOD(SUMIF([1]ข้อมูลทั้งหมด!$B$2:$B$7721,D407,[1]ข้อมูลทั้งหมด!$AP$2:$AP$7721),100))/100),4)</f>
        <v>#VALUE!</v>
      </c>
      <c r="L407" s="8" t="e">
        <f>MOD(SUMIF([1]ข้อมูลทั้งหมด!$B$2:$B$7721,D407,[1]ข้อมูลทั้งหมด!$AP$2:$AP$7721),100)</f>
        <v>#VALUE!</v>
      </c>
      <c r="M407" s="12" t="e">
        <f>IF(SUM(SUMIF([1]ข้อมูลทั้งหมด!$B$2:$B$7721,D407,[1]ข้อมูลทั้งหมด!$BU$2:$BU$7721))=0,"-",SUM(SUMIF([1]ข้อมูลทั้งหมด!$B$2:$B$7721,D407,[1]ข้อมูลทั้งหมด!$BU$2:$BU$7721)))</f>
        <v>#VALUE!</v>
      </c>
      <c r="N407" s="8" t="e">
        <f>IF(SUM(SUMIF([1]ข้อมูลทั้งหมด!$B$2:$B$7721,D407,[1]ข้อมูลทั้งหมด!$AA$2:$AA$7721),SUMIF([1]ข้อมูลทั้งหมด!$B$2:$B$7721,D407,[1]ข้อมูลทั้งหมด!$AC$2:$AC$7721))=0,"-",SUM(SUMIF([1]ข้อมูลทั้งหมด!$B$2:$B$7721,D407,[1]ข้อมูลทั้งหมด!$AA$2:$AA$7721),SUMIF([1]ข้อมูลทั้งหมด!$B$2:$B$7721,D407,[1]ข้อมูลทั้งหมด!$AC$2:$AC$7721)))</f>
        <v>#VALUE!</v>
      </c>
      <c r="O407" s="13" t="e">
        <f>IF(SUM(SUMIF([1]ข้อมูลทั้งหมด!$B$2:$B$7721,D407,[1]ข้อมูลทั้งหมด!$AB$2:$AB$7721),SUMIF([1]ข้อมูลทั้งหมด!$B$2:$B$7721,D407,[1]ข้อมูลทั้งหมด!$AD$2:$AD$7721))=0,"-",SUM(SUMIF([1]ข้อมูลทั้งหมด!$B$2:$B$7721,D407,[1]ข้อมูลทั้งหมด!$AB$2:$AB$7721),SUMIF([1]ข้อมูลทั้งหมด!$B$2:$B$7721,D407,[1]ข้อมูลทั้งหมด!$AD$2:$AD$7721)))</f>
        <v>#VALUE!</v>
      </c>
      <c r="P407" s="8" t="e">
        <f>IF(SUM(SUMIF([1]ข้อมูลทั้งหมด!$B$2:$B$7721,D407,[1]ข้อมูลทั้งหมด!$AE$2:$AE$7721),SUMIF([1]ข้อมูลทั้งหมด!$B$2:$B$7721,D407,[1]ข้อมูลทั้งหมด!$AG$2:$AG$7721))=0,"-",SUM(SUMIF([1]ข้อมูลทั้งหมด!$B$2:$B$7721,D407,[1]ข้อมูลทั้งหมด!$AE$2:$AE$7721),SUMIF([1]ข้อมูลทั้งหมด!$B$2:$B$7721,D407,[1]ข้อมูลทั้งหมด!$AG$2:$AG$7721)))</f>
        <v>#VALUE!</v>
      </c>
      <c r="Q407" s="13" t="e">
        <f>IF(SUM(SUMIF([1]ข้อมูลทั้งหมด!$B$2:$B$7721,D407,[1]ข้อมูลทั้งหมด!$AF$2:$AF$7721),SUMIF([1]ข้อมูลทั้งหมด!$B$2:$B$7721,D407,[1]ข้อมูลทั้งหมด!$AH$2:$AH$7721))=0,"-",SUM(SUMIF([1]ข้อมูลทั้งหมด!$B$2:$B$7721,D407,[1]ข้อมูลทั้งหมด!$AF$2:$AF$7721),SUMIF([1]ข้อมูลทั้งหมด!$B$2:$B$7721,D407,[1]ข้อมูลทั้งหมด!$AH$2:$AH$7721)))</f>
        <v>#VALUE!</v>
      </c>
      <c r="R407" s="12" t="e">
        <f>IF(SUM(SUMIF([1]ข้อมูลทั้งหมด!$B$2:$B$7721,D407,[1]ข้อมูลทั้งหมด!$BU$2:$BU$7721),SUMIF([1]ข้อมูลทั้งหมด!$B$2:$B$7721,D407,[1]ข้อมูลทั้งหมด!$BV$2:$BV$7721))=0,"-",SUM(SUMIF([1]ข้อมูลทั้งหมด!$B$2:$B$7721,D407,[1]ข้อมูลทั้งหมด!$BU$2:$BU$7721),SUMIF([1]ข้อมูลทั้งหมด!$B$2:$B$7721,D407,[1]ข้อมูลทั้งหมด!$BV$2:$BV$7721)))</f>
        <v>#VALUE!</v>
      </c>
      <c r="S407" s="14" t="e">
        <f>IF(SUMIF([1]ข้อมูลทั้งหมด!$B$2:$B$7721,D407,[1]ข้อมูลทั้งหมด!$BX$2:$BX$7721)=0,"-",SUMIF([1]ข้อมูลทั้งหมด!$B$2:$B$7721,D407,[1]ข้อมูลทั้งหมด!$BX$2:$BX$7721))</f>
        <v>#VALUE!</v>
      </c>
      <c r="T407" s="8" t="e">
        <f>IF(SUMIF([1]ข้อมูลทั้งหมด!$B$2:$B$7721,D407,[1]ข้อมูลทั้งหมด!$CV$2:$CV$7721)=0,"-",SUMIF([1]ข้อมูลทั้งหมด!$B$2:$B$7721,D407,[1]ข้อมูลทั้งหมด!$CV$2:$CV$7721))</f>
        <v>#VALUE!</v>
      </c>
      <c r="U407" s="13" t="e">
        <f>IF(SUMIF([1]ข้อมูลทั้งหมด!$B$2:$B$7721,D407,[1]ข้อมูลทั้งหมด!$CW$2:$CW$7721)=0,"-",SUMIF([1]ข้อมูลทั้งหมด!$B$2:$B$7721,D407,[1]ข้อมูลทั้งหมด!$CW$2:$CW$7721))</f>
        <v>#VALUE!</v>
      </c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389"/>
      <c r="AM407" s="20"/>
      <c r="AN407" s="21"/>
      <c r="AO407" s="393"/>
      <c r="AP407" s="22"/>
      <c r="AQ407" s="22"/>
      <c r="AR407" s="22"/>
      <c r="AS407" s="394"/>
    </row>
    <row r="408" spans="1:45" s="60" customFormat="1" ht="21" hidden="1" x14ac:dyDescent="0.35">
      <c r="A408" s="524">
        <v>399</v>
      </c>
      <c r="B408" s="9">
        <v>394</v>
      </c>
      <c r="C408" s="10" t="s">
        <v>745</v>
      </c>
      <c r="D408" s="395" t="s">
        <v>746</v>
      </c>
      <c r="E408" s="8" t="e">
        <f>COUNTIFS([1]ข้อมูลทั้งหมด!$B$2:$B$7721,D408,[1]ข้อมูลทั้งหมด!$P$2:$P$7721,1)</f>
        <v>#VALUE!</v>
      </c>
      <c r="F408" s="8" t="e">
        <f>COUNTIFS([1]ข้อมูลทั้งหมด!$B$2:$B$7721,D408,[1]ข้อมูลทั้งหมด!$S$2:$S$7721,1)</f>
        <v>#VALUE!</v>
      </c>
      <c r="G408" s="8" t="e">
        <f>COUNTIFS([1]ข้อมูลทั้งหมด!$B$2:$B$7721,D408,[1]ข้อมูลทั้งหมด!$V$2:$V$7721,1)</f>
        <v>#VALUE!</v>
      </c>
      <c r="H408" s="11" t="e">
        <f t="shared" si="7"/>
        <v>#VALUE!</v>
      </c>
      <c r="I408" s="8" t="e">
        <f>SUMIFS([1]ข้อมูลทั้งหมด!$O$2:$O$7721,[1]ข้อมูลทั้งหมด!$B$2:$B$7721,D408)</f>
        <v>#VALUE!</v>
      </c>
      <c r="J408" s="8" t="e">
        <f>SUMIF([1]ข้อมูลทั้งหมด!$B$2:$B$7721,D408,[1]ข้อมูลทั้งหมด!$AN$2:$AN$7721)+(((((SUMIF([1]ข้อมูลทั้งหมด!$B$2:$B$7721,D408,[1]ข้อมูลทั้งหมด!$AO$2:$AO$7721)+((SUMIF([1]ข้อมูลทั้งหมด!$B$2:$B$7721,D408,[1]ข้อมูลทั้งหมด!$AP$2:$AP$7721)-MOD(SUMIF([1]ข้อมูลทั้งหมด!$B$2:$B$7721,D408,[1]ข้อมูลทั้งหมด!$AP$2:$AP$7721),100))/100)-K408)/4))))</f>
        <v>#VALUE!</v>
      </c>
      <c r="K408" s="8" t="e">
        <f>MOD(SUMIF([1]ข้อมูลทั้งหมด!$B$2:$B$7721,D408,[1]ข้อมูลทั้งหมด!$AO$2:$AO$7721)+((SUMIF([1]ข้อมูลทั้งหมด!$B$2:$B$7721,D408,[1]ข้อมูลทั้งหมด!$AP$2:$AP$7721)-MOD(SUMIF([1]ข้อมูลทั้งหมด!$B$2:$B$7721,D408,[1]ข้อมูลทั้งหมด!$AP$2:$AP$7721),100))/100),4)</f>
        <v>#VALUE!</v>
      </c>
      <c r="L408" s="8" t="e">
        <f>MOD(SUMIF([1]ข้อมูลทั้งหมด!$B$2:$B$7721,D408,[1]ข้อมูลทั้งหมด!$AP$2:$AP$7721),100)</f>
        <v>#VALUE!</v>
      </c>
      <c r="M408" s="12" t="e">
        <f>IF(SUM(SUMIF([1]ข้อมูลทั้งหมด!$B$2:$B$7721,D408,[1]ข้อมูลทั้งหมด!$BU$2:$BU$7721))=0,"-",SUM(SUMIF([1]ข้อมูลทั้งหมด!$B$2:$B$7721,D408,[1]ข้อมูลทั้งหมด!$BU$2:$BU$7721)))</f>
        <v>#VALUE!</v>
      </c>
      <c r="N408" s="8" t="e">
        <f>IF(SUM(SUMIF([1]ข้อมูลทั้งหมด!$B$2:$B$7721,D408,[1]ข้อมูลทั้งหมด!$AA$2:$AA$7721),SUMIF([1]ข้อมูลทั้งหมด!$B$2:$B$7721,D408,[1]ข้อมูลทั้งหมด!$AC$2:$AC$7721))=0,"-",SUM(SUMIF([1]ข้อมูลทั้งหมด!$B$2:$B$7721,D408,[1]ข้อมูลทั้งหมด!$AA$2:$AA$7721),SUMIF([1]ข้อมูลทั้งหมด!$B$2:$B$7721,D408,[1]ข้อมูลทั้งหมด!$AC$2:$AC$7721)))</f>
        <v>#VALUE!</v>
      </c>
      <c r="O408" s="13" t="e">
        <f>IF(SUM(SUMIF([1]ข้อมูลทั้งหมด!$B$2:$B$7721,D408,[1]ข้อมูลทั้งหมด!$AB$2:$AB$7721),SUMIF([1]ข้อมูลทั้งหมด!$B$2:$B$7721,D408,[1]ข้อมูลทั้งหมด!$AD$2:$AD$7721))=0,"-",SUM(SUMIF([1]ข้อมูลทั้งหมด!$B$2:$B$7721,D408,[1]ข้อมูลทั้งหมด!$AB$2:$AB$7721),SUMIF([1]ข้อมูลทั้งหมด!$B$2:$B$7721,D408,[1]ข้อมูลทั้งหมด!$AD$2:$AD$7721)))</f>
        <v>#VALUE!</v>
      </c>
      <c r="P408" s="8" t="e">
        <f>IF(SUM(SUMIF([1]ข้อมูลทั้งหมด!$B$2:$B$7721,D408,[1]ข้อมูลทั้งหมด!$AE$2:$AE$7721),SUMIF([1]ข้อมูลทั้งหมด!$B$2:$B$7721,D408,[1]ข้อมูลทั้งหมด!$AG$2:$AG$7721))=0,"-",SUM(SUMIF([1]ข้อมูลทั้งหมด!$B$2:$B$7721,D408,[1]ข้อมูลทั้งหมด!$AE$2:$AE$7721),SUMIF([1]ข้อมูลทั้งหมด!$B$2:$B$7721,D408,[1]ข้อมูลทั้งหมด!$AG$2:$AG$7721)))</f>
        <v>#VALUE!</v>
      </c>
      <c r="Q408" s="13" t="e">
        <f>IF(SUM(SUMIF([1]ข้อมูลทั้งหมด!$B$2:$B$7721,D408,[1]ข้อมูลทั้งหมด!$AF$2:$AF$7721),SUMIF([1]ข้อมูลทั้งหมด!$B$2:$B$7721,D408,[1]ข้อมูลทั้งหมด!$AH$2:$AH$7721))=0,"-",SUM(SUMIF([1]ข้อมูลทั้งหมด!$B$2:$B$7721,D408,[1]ข้อมูลทั้งหมด!$AF$2:$AF$7721),SUMIF([1]ข้อมูลทั้งหมด!$B$2:$B$7721,D408,[1]ข้อมูลทั้งหมด!$AH$2:$AH$7721)))</f>
        <v>#VALUE!</v>
      </c>
      <c r="R408" s="12" t="e">
        <f>IF(SUM(SUMIF([1]ข้อมูลทั้งหมด!$B$2:$B$7721,D408,[1]ข้อมูลทั้งหมด!$BU$2:$BU$7721),SUMIF([1]ข้อมูลทั้งหมด!$B$2:$B$7721,D408,[1]ข้อมูลทั้งหมด!$BV$2:$BV$7721))=0,"-",SUM(SUMIF([1]ข้อมูลทั้งหมด!$B$2:$B$7721,D408,[1]ข้อมูลทั้งหมด!$BU$2:$BU$7721),SUMIF([1]ข้อมูลทั้งหมด!$B$2:$B$7721,D408,[1]ข้อมูลทั้งหมด!$BV$2:$BV$7721)))</f>
        <v>#VALUE!</v>
      </c>
      <c r="S408" s="14" t="e">
        <f>IF(SUMIF([1]ข้อมูลทั้งหมด!$B$2:$B$7721,D408,[1]ข้อมูลทั้งหมด!$BX$2:$BX$7721)=0,"-",SUMIF([1]ข้อมูลทั้งหมด!$B$2:$B$7721,D408,[1]ข้อมูลทั้งหมด!$BX$2:$BX$7721))</f>
        <v>#VALUE!</v>
      </c>
      <c r="T408" s="8" t="e">
        <f>IF(SUMIF([1]ข้อมูลทั้งหมด!$B$2:$B$7721,D408,[1]ข้อมูลทั้งหมด!$CV$2:$CV$7721)=0,"-",SUMIF([1]ข้อมูลทั้งหมด!$B$2:$B$7721,D408,[1]ข้อมูลทั้งหมด!$CV$2:$CV$7721))</f>
        <v>#VALUE!</v>
      </c>
      <c r="U408" s="13" t="e">
        <f>IF(SUMIF([1]ข้อมูลทั้งหมด!$B$2:$B$7721,D408,[1]ข้อมูลทั้งหมด!$CW$2:$CW$7721)=0,"-",SUMIF([1]ข้อมูลทั้งหมด!$B$2:$B$7721,D408,[1]ข้อมูลทั้งหมด!$CW$2:$CW$7721))</f>
        <v>#VALUE!</v>
      </c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389"/>
      <c r="AM408" s="20"/>
      <c r="AN408" s="21"/>
      <c r="AO408" s="393"/>
      <c r="AP408" s="22"/>
      <c r="AQ408" s="22"/>
      <c r="AR408" s="22"/>
      <c r="AS408" s="394"/>
    </row>
    <row r="409" spans="1:45" s="60" customFormat="1" ht="21" hidden="1" x14ac:dyDescent="0.35">
      <c r="A409" s="524">
        <v>400</v>
      </c>
      <c r="B409" s="9">
        <v>395</v>
      </c>
      <c r="C409" s="10" t="s">
        <v>747</v>
      </c>
      <c r="D409" s="395" t="s">
        <v>748</v>
      </c>
      <c r="E409" s="8" t="e">
        <f>COUNTIFS([1]ข้อมูลทั้งหมด!$B$2:$B$7721,D409,[1]ข้อมูลทั้งหมด!$P$2:$P$7721,1)</f>
        <v>#VALUE!</v>
      </c>
      <c r="F409" s="8" t="e">
        <f>COUNTIFS([1]ข้อมูลทั้งหมด!$B$2:$B$7721,D409,[1]ข้อมูลทั้งหมด!$S$2:$S$7721,1)</f>
        <v>#VALUE!</v>
      </c>
      <c r="G409" s="8" t="e">
        <f>COUNTIFS([1]ข้อมูลทั้งหมด!$B$2:$B$7721,D409,[1]ข้อมูลทั้งหมด!$V$2:$V$7721,1)</f>
        <v>#VALUE!</v>
      </c>
      <c r="H409" s="11" t="e">
        <f t="shared" si="7"/>
        <v>#VALUE!</v>
      </c>
      <c r="I409" s="8" t="e">
        <f>SUMIFS([1]ข้อมูลทั้งหมด!$O$2:$O$7721,[1]ข้อมูลทั้งหมด!$B$2:$B$7721,D409)</f>
        <v>#VALUE!</v>
      </c>
      <c r="J409" s="8" t="e">
        <f>SUMIF([1]ข้อมูลทั้งหมด!$B$2:$B$7721,D409,[1]ข้อมูลทั้งหมด!$AN$2:$AN$7721)+(((((SUMIF([1]ข้อมูลทั้งหมด!$B$2:$B$7721,D409,[1]ข้อมูลทั้งหมด!$AO$2:$AO$7721)+((SUMIF([1]ข้อมูลทั้งหมด!$B$2:$B$7721,D409,[1]ข้อมูลทั้งหมด!$AP$2:$AP$7721)-MOD(SUMIF([1]ข้อมูลทั้งหมด!$B$2:$B$7721,D409,[1]ข้อมูลทั้งหมด!$AP$2:$AP$7721),100))/100)-K409)/4))))</f>
        <v>#VALUE!</v>
      </c>
      <c r="K409" s="8" t="e">
        <f>MOD(SUMIF([1]ข้อมูลทั้งหมด!$B$2:$B$7721,D409,[1]ข้อมูลทั้งหมด!$AO$2:$AO$7721)+((SUMIF([1]ข้อมูลทั้งหมด!$B$2:$B$7721,D409,[1]ข้อมูลทั้งหมด!$AP$2:$AP$7721)-MOD(SUMIF([1]ข้อมูลทั้งหมด!$B$2:$B$7721,D409,[1]ข้อมูลทั้งหมด!$AP$2:$AP$7721),100))/100),4)</f>
        <v>#VALUE!</v>
      </c>
      <c r="L409" s="8" t="e">
        <f>MOD(SUMIF([1]ข้อมูลทั้งหมด!$B$2:$B$7721,D409,[1]ข้อมูลทั้งหมด!$AP$2:$AP$7721),100)</f>
        <v>#VALUE!</v>
      </c>
      <c r="M409" s="12" t="e">
        <f>IF(SUM(SUMIF([1]ข้อมูลทั้งหมด!$B$2:$B$7721,D409,[1]ข้อมูลทั้งหมด!$BU$2:$BU$7721))=0,"-",SUM(SUMIF([1]ข้อมูลทั้งหมด!$B$2:$B$7721,D409,[1]ข้อมูลทั้งหมด!$BU$2:$BU$7721)))</f>
        <v>#VALUE!</v>
      </c>
      <c r="N409" s="8" t="e">
        <f>IF(SUM(SUMIF([1]ข้อมูลทั้งหมด!$B$2:$B$7721,D409,[1]ข้อมูลทั้งหมด!$AA$2:$AA$7721),SUMIF([1]ข้อมูลทั้งหมด!$B$2:$B$7721,D409,[1]ข้อมูลทั้งหมด!$AC$2:$AC$7721))=0,"-",SUM(SUMIF([1]ข้อมูลทั้งหมด!$B$2:$B$7721,D409,[1]ข้อมูลทั้งหมด!$AA$2:$AA$7721),SUMIF([1]ข้อมูลทั้งหมด!$B$2:$B$7721,D409,[1]ข้อมูลทั้งหมด!$AC$2:$AC$7721)))</f>
        <v>#VALUE!</v>
      </c>
      <c r="O409" s="13" t="e">
        <f>IF(SUM(SUMIF([1]ข้อมูลทั้งหมด!$B$2:$B$7721,D409,[1]ข้อมูลทั้งหมด!$AB$2:$AB$7721),SUMIF([1]ข้อมูลทั้งหมด!$B$2:$B$7721,D409,[1]ข้อมูลทั้งหมด!$AD$2:$AD$7721))=0,"-",SUM(SUMIF([1]ข้อมูลทั้งหมด!$B$2:$B$7721,D409,[1]ข้อมูลทั้งหมด!$AB$2:$AB$7721),SUMIF([1]ข้อมูลทั้งหมด!$B$2:$B$7721,D409,[1]ข้อมูลทั้งหมด!$AD$2:$AD$7721)))</f>
        <v>#VALUE!</v>
      </c>
      <c r="P409" s="8" t="e">
        <f>IF(SUM(SUMIF([1]ข้อมูลทั้งหมด!$B$2:$B$7721,D409,[1]ข้อมูลทั้งหมด!$AE$2:$AE$7721),SUMIF([1]ข้อมูลทั้งหมด!$B$2:$B$7721,D409,[1]ข้อมูลทั้งหมด!$AG$2:$AG$7721))=0,"-",SUM(SUMIF([1]ข้อมูลทั้งหมด!$B$2:$B$7721,D409,[1]ข้อมูลทั้งหมด!$AE$2:$AE$7721),SUMIF([1]ข้อมูลทั้งหมด!$B$2:$B$7721,D409,[1]ข้อมูลทั้งหมด!$AG$2:$AG$7721)))</f>
        <v>#VALUE!</v>
      </c>
      <c r="Q409" s="13" t="e">
        <f>IF(SUM(SUMIF([1]ข้อมูลทั้งหมด!$B$2:$B$7721,D409,[1]ข้อมูลทั้งหมด!$AF$2:$AF$7721),SUMIF([1]ข้อมูลทั้งหมด!$B$2:$B$7721,D409,[1]ข้อมูลทั้งหมด!$AH$2:$AH$7721))=0,"-",SUM(SUMIF([1]ข้อมูลทั้งหมด!$B$2:$B$7721,D409,[1]ข้อมูลทั้งหมด!$AF$2:$AF$7721),SUMIF([1]ข้อมูลทั้งหมด!$B$2:$B$7721,D409,[1]ข้อมูลทั้งหมด!$AH$2:$AH$7721)))</f>
        <v>#VALUE!</v>
      </c>
      <c r="R409" s="12" t="e">
        <f>IF(SUM(SUMIF([1]ข้อมูลทั้งหมด!$B$2:$B$7721,D409,[1]ข้อมูลทั้งหมด!$BU$2:$BU$7721),SUMIF([1]ข้อมูลทั้งหมด!$B$2:$B$7721,D409,[1]ข้อมูลทั้งหมด!$BV$2:$BV$7721))=0,"-",SUM(SUMIF([1]ข้อมูลทั้งหมด!$B$2:$B$7721,D409,[1]ข้อมูลทั้งหมด!$BU$2:$BU$7721),SUMIF([1]ข้อมูลทั้งหมด!$B$2:$B$7721,D409,[1]ข้อมูลทั้งหมด!$BV$2:$BV$7721)))</f>
        <v>#VALUE!</v>
      </c>
      <c r="S409" s="14" t="e">
        <f>IF(SUMIF([1]ข้อมูลทั้งหมด!$B$2:$B$7721,D409,[1]ข้อมูลทั้งหมด!$BX$2:$BX$7721)=0,"-",SUMIF([1]ข้อมูลทั้งหมด!$B$2:$B$7721,D409,[1]ข้อมูลทั้งหมด!$BX$2:$BX$7721))</f>
        <v>#VALUE!</v>
      </c>
      <c r="T409" s="8" t="e">
        <f>IF(SUMIF([1]ข้อมูลทั้งหมด!$B$2:$B$7721,D409,[1]ข้อมูลทั้งหมด!$CV$2:$CV$7721)=0,"-",SUMIF([1]ข้อมูลทั้งหมด!$B$2:$B$7721,D409,[1]ข้อมูลทั้งหมด!$CV$2:$CV$7721))</f>
        <v>#VALUE!</v>
      </c>
      <c r="U409" s="13" t="e">
        <f>IF(SUMIF([1]ข้อมูลทั้งหมด!$B$2:$B$7721,D409,[1]ข้อมูลทั้งหมด!$CW$2:$CW$7721)=0,"-",SUMIF([1]ข้อมูลทั้งหมด!$B$2:$B$7721,D409,[1]ข้อมูลทั้งหมด!$CW$2:$CW$7721))</f>
        <v>#VALUE!</v>
      </c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389"/>
      <c r="AM409" s="20"/>
      <c r="AN409" s="21"/>
      <c r="AO409" s="393"/>
      <c r="AP409" s="22"/>
      <c r="AQ409" s="22"/>
      <c r="AR409" s="22"/>
      <c r="AS409" s="394"/>
    </row>
    <row r="410" spans="1:45" s="60" customFormat="1" ht="21" hidden="1" x14ac:dyDescent="0.35">
      <c r="A410" s="524">
        <v>401</v>
      </c>
      <c r="B410" s="9">
        <v>396</v>
      </c>
      <c r="C410" s="10" t="s">
        <v>749</v>
      </c>
      <c r="D410" s="395" t="s">
        <v>750</v>
      </c>
      <c r="E410" s="8" t="e">
        <f>COUNTIFS([1]ข้อมูลทั้งหมด!$B$2:$B$7721,D410,[1]ข้อมูลทั้งหมด!$P$2:$P$7721,1)</f>
        <v>#VALUE!</v>
      </c>
      <c r="F410" s="8" t="e">
        <f>COUNTIFS([1]ข้อมูลทั้งหมด!$B$2:$B$7721,D410,[1]ข้อมูลทั้งหมด!$S$2:$S$7721,1)</f>
        <v>#VALUE!</v>
      </c>
      <c r="G410" s="8" t="e">
        <f>COUNTIFS([1]ข้อมูลทั้งหมด!$B$2:$B$7721,D410,[1]ข้อมูลทั้งหมด!$V$2:$V$7721,1)</f>
        <v>#VALUE!</v>
      </c>
      <c r="H410" s="11" t="e">
        <f t="shared" si="7"/>
        <v>#VALUE!</v>
      </c>
      <c r="I410" s="8" t="e">
        <f>SUMIFS([1]ข้อมูลทั้งหมด!$O$2:$O$7721,[1]ข้อมูลทั้งหมด!$B$2:$B$7721,D410)</f>
        <v>#VALUE!</v>
      </c>
      <c r="J410" s="8" t="e">
        <f>SUMIF([1]ข้อมูลทั้งหมด!$B$2:$B$7721,D410,[1]ข้อมูลทั้งหมด!$AN$2:$AN$7721)+(((((SUMIF([1]ข้อมูลทั้งหมด!$B$2:$B$7721,D410,[1]ข้อมูลทั้งหมด!$AO$2:$AO$7721)+((SUMIF([1]ข้อมูลทั้งหมด!$B$2:$B$7721,D410,[1]ข้อมูลทั้งหมด!$AP$2:$AP$7721)-MOD(SUMIF([1]ข้อมูลทั้งหมด!$B$2:$B$7721,D410,[1]ข้อมูลทั้งหมด!$AP$2:$AP$7721),100))/100)-K410)/4))))</f>
        <v>#VALUE!</v>
      </c>
      <c r="K410" s="8" t="e">
        <f>MOD(SUMIF([1]ข้อมูลทั้งหมด!$B$2:$B$7721,D410,[1]ข้อมูลทั้งหมด!$AO$2:$AO$7721)+((SUMIF([1]ข้อมูลทั้งหมด!$B$2:$B$7721,D410,[1]ข้อมูลทั้งหมด!$AP$2:$AP$7721)-MOD(SUMIF([1]ข้อมูลทั้งหมด!$B$2:$B$7721,D410,[1]ข้อมูลทั้งหมด!$AP$2:$AP$7721),100))/100),4)</f>
        <v>#VALUE!</v>
      </c>
      <c r="L410" s="8" t="e">
        <f>MOD(SUMIF([1]ข้อมูลทั้งหมด!$B$2:$B$7721,D410,[1]ข้อมูลทั้งหมด!$AP$2:$AP$7721),100)</f>
        <v>#VALUE!</v>
      </c>
      <c r="M410" s="12" t="e">
        <f>IF(SUM(SUMIF([1]ข้อมูลทั้งหมด!$B$2:$B$7721,D410,[1]ข้อมูลทั้งหมด!$BU$2:$BU$7721))=0,"-",SUM(SUMIF([1]ข้อมูลทั้งหมด!$B$2:$B$7721,D410,[1]ข้อมูลทั้งหมด!$BU$2:$BU$7721)))</f>
        <v>#VALUE!</v>
      </c>
      <c r="N410" s="8" t="e">
        <f>IF(SUM(SUMIF([1]ข้อมูลทั้งหมด!$B$2:$B$7721,D410,[1]ข้อมูลทั้งหมด!$AA$2:$AA$7721),SUMIF([1]ข้อมูลทั้งหมด!$B$2:$B$7721,D410,[1]ข้อมูลทั้งหมด!$AC$2:$AC$7721))=0,"-",SUM(SUMIF([1]ข้อมูลทั้งหมด!$B$2:$B$7721,D410,[1]ข้อมูลทั้งหมด!$AA$2:$AA$7721),SUMIF([1]ข้อมูลทั้งหมด!$B$2:$B$7721,D410,[1]ข้อมูลทั้งหมด!$AC$2:$AC$7721)))</f>
        <v>#VALUE!</v>
      </c>
      <c r="O410" s="13" t="e">
        <f>IF(SUM(SUMIF([1]ข้อมูลทั้งหมด!$B$2:$B$7721,D410,[1]ข้อมูลทั้งหมด!$AB$2:$AB$7721),SUMIF([1]ข้อมูลทั้งหมด!$B$2:$B$7721,D410,[1]ข้อมูลทั้งหมด!$AD$2:$AD$7721))=0,"-",SUM(SUMIF([1]ข้อมูลทั้งหมด!$B$2:$B$7721,D410,[1]ข้อมูลทั้งหมด!$AB$2:$AB$7721),SUMIF([1]ข้อมูลทั้งหมด!$B$2:$B$7721,D410,[1]ข้อมูลทั้งหมด!$AD$2:$AD$7721)))</f>
        <v>#VALUE!</v>
      </c>
      <c r="P410" s="8" t="e">
        <f>IF(SUM(SUMIF([1]ข้อมูลทั้งหมด!$B$2:$B$7721,D410,[1]ข้อมูลทั้งหมด!$AE$2:$AE$7721),SUMIF([1]ข้อมูลทั้งหมด!$B$2:$B$7721,D410,[1]ข้อมูลทั้งหมด!$AG$2:$AG$7721))=0,"-",SUM(SUMIF([1]ข้อมูลทั้งหมด!$B$2:$B$7721,D410,[1]ข้อมูลทั้งหมด!$AE$2:$AE$7721),SUMIF([1]ข้อมูลทั้งหมด!$B$2:$B$7721,D410,[1]ข้อมูลทั้งหมด!$AG$2:$AG$7721)))</f>
        <v>#VALUE!</v>
      </c>
      <c r="Q410" s="13" t="e">
        <f>IF(SUM(SUMIF([1]ข้อมูลทั้งหมด!$B$2:$B$7721,D410,[1]ข้อมูลทั้งหมด!$AF$2:$AF$7721),SUMIF([1]ข้อมูลทั้งหมด!$B$2:$B$7721,D410,[1]ข้อมูลทั้งหมด!$AH$2:$AH$7721))=0,"-",SUM(SUMIF([1]ข้อมูลทั้งหมด!$B$2:$B$7721,D410,[1]ข้อมูลทั้งหมด!$AF$2:$AF$7721),SUMIF([1]ข้อมูลทั้งหมด!$B$2:$B$7721,D410,[1]ข้อมูลทั้งหมด!$AH$2:$AH$7721)))</f>
        <v>#VALUE!</v>
      </c>
      <c r="R410" s="12" t="e">
        <f>IF(SUM(SUMIF([1]ข้อมูลทั้งหมด!$B$2:$B$7721,D410,[1]ข้อมูลทั้งหมด!$BU$2:$BU$7721),SUMIF([1]ข้อมูลทั้งหมด!$B$2:$B$7721,D410,[1]ข้อมูลทั้งหมด!$BV$2:$BV$7721))=0,"-",SUM(SUMIF([1]ข้อมูลทั้งหมด!$B$2:$B$7721,D410,[1]ข้อมูลทั้งหมด!$BU$2:$BU$7721),SUMIF([1]ข้อมูลทั้งหมด!$B$2:$B$7721,D410,[1]ข้อมูลทั้งหมด!$BV$2:$BV$7721)))</f>
        <v>#VALUE!</v>
      </c>
      <c r="S410" s="14" t="e">
        <f>IF(SUMIF([1]ข้อมูลทั้งหมด!$B$2:$B$7721,D410,[1]ข้อมูลทั้งหมด!$BX$2:$BX$7721)=0,"-",SUMIF([1]ข้อมูลทั้งหมด!$B$2:$B$7721,D410,[1]ข้อมูลทั้งหมด!$BX$2:$BX$7721))</f>
        <v>#VALUE!</v>
      </c>
      <c r="T410" s="8" t="e">
        <f>IF(SUMIF([1]ข้อมูลทั้งหมด!$B$2:$B$7721,D410,[1]ข้อมูลทั้งหมด!$CV$2:$CV$7721)=0,"-",SUMIF([1]ข้อมูลทั้งหมด!$B$2:$B$7721,D410,[1]ข้อมูลทั้งหมด!$CV$2:$CV$7721))</f>
        <v>#VALUE!</v>
      </c>
      <c r="U410" s="13" t="e">
        <f>IF(SUMIF([1]ข้อมูลทั้งหมด!$B$2:$B$7721,D410,[1]ข้อมูลทั้งหมด!$CW$2:$CW$7721)=0,"-",SUMIF([1]ข้อมูลทั้งหมด!$B$2:$B$7721,D410,[1]ข้อมูลทั้งหมด!$CW$2:$CW$7721))</f>
        <v>#VALUE!</v>
      </c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389"/>
      <c r="AM410" s="20"/>
      <c r="AN410" s="21"/>
      <c r="AO410" s="393"/>
      <c r="AP410" s="22"/>
      <c r="AQ410" s="22"/>
      <c r="AR410" s="22"/>
      <c r="AS410" s="394"/>
    </row>
    <row r="411" spans="1:45" s="60" customFormat="1" ht="21" hidden="1" x14ac:dyDescent="0.35">
      <c r="A411" s="524">
        <v>402</v>
      </c>
      <c r="B411" s="9">
        <v>397</v>
      </c>
      <c r="C411" s="10" t="s">
        <v>751</v>
      </c>
      <c r="D411" s="395" t="s">
        <v>752</v>
      </c>
      <c r="E411" s="8" t="e">
        <f>COUNTIFS([1]ข้อมูลทั้งหมด!$B$2:$B$7721,D411,[1]ข้อมูลทั้งหมด!$P$2:$P$7721,1)</f>
        <v>#VALUE!</v>
      </c>
      <c r="F411" s="8" t="e">
        <f>COUNTIFS([1]ข้อมูลทั้งหมด!$B$2:$B$7721,D411,[1]ข้อมูลทั้งหมด!$S$2:$S$7721,1)</f>
        <v>#VALUE!</v>
      </c>
      <c r="G411" s="8" t="e">
        <f>COUNTIFS([1]ข้อมูลทั้งหมด!$B$2:$B$7721,D411,[1]ข้อมูลทั้งหมด!$V$2:$V$7721,1)</f>
        <v>#VALUE!</v>
      </c>
      <c r="H411" s="11" t="e">
        <f t="shared" si="7"/>
        <v>#VALUE!</v>
      </c>
      <c r="I411" s="8" t="e">
        <f>SUMIFS([1]ข้อมูลทั้งหมด!$O$2:$O$7721,[1]ข้อมูลทั้งหมด!$B$2:$B$7721,D411)</f>
        <v>#VALUE!</v>
      </c>
      <c r="J411" s="8" t="e">
        <f>SUMIF([1]ข้อมูลทั้งหมด!$B$2:$B$7721,D411,[1]ข้อมูลทั้งหมด!$AN$2:$AN$7721)+(((((SUMIF([1]ข้อมูลทั้งหมด!$B$2:$B$7721,D411,[1]ข้อมูลทั้งหมด!$AO$2:$AO$7721)+((SUMIF([1]ข้อมูลทั้งหมด!$B$2:$B$7721,D411,[1]ข้อมูลทั้งหมด!$AP$2:$AP$7721)-MOD(SUMIF([1]ข้อมูลทั้งหมด!$B$2:$B$7721,D411,[1]ข้อมูลทั้งหมด!$AP$2:$AP$7721),100))/100)-K411)/4))))</f>
        <v>#VALUE!</v>
      </c>
      <c r="K411" s="8" t="e">
        <f>MOD(SUMIF([1]ข้อมูลทั้งหมด!$B$2:$B$7721,D411,[1]ข้อมูลทั้งหมด!$AO$2:$AO$7721)+((SUMIF([1]ข้อมูลทั้งหมด!$B$2:$B$7721,D411,[1]ข้อมูลทั้งหมด!$AP$2:$AP$7721)-MOD(SUMIF([1]ข้อมูลทั้งหมด!$B$2:$B$7721,D411,[1]ข้อมูลทั้งหมด!$AP$2:$AP$7721),100))/100),4)</f>
        <v>#VALUE!</v>
      </c>
      <c r="L411" s="8" t="e">
        <f>MOD(SUMIF([1]ข้อมูลทั้งหมด!$B$2:$B$7721,D411,[1]ข้อมูลทั้งหมด!$AP$2:$AP$7721),100)</f>
        <v>#VALUE!</v>
      </c>
      <c r="M411" s="12" t="e">
        <f>IF(SUM(SUMIF([1]ข้อมูลทั้งหมด!$B$2:$B$7721,D411,[1]ข้อมูลทั้งหมด!$BU$2:$BU$7721))=0,"-",SUM(SUMIF([1]ข้อมูลทั้งหมด!$B$2:$B$7721,D411,[1]ข้อมูลทั้งหมด!$BU$2:$BU$7721)))</f>
        <v>#VALUE!</v>
      </c>
      <c r="N411" s="8" t="e">
        <f>IF(SUM(SUMIF([1]ข้อมูลทั้งหมด!$B$2:$B$7721,D411,[1]ข้อมูลทั้งหมด!$AA$2:$AA$7721),SUMIF([1]ข้อมูลทั้งหมด!$B$2:$B$7721,D411,[1]ข้อมูลทั้งหมด!$AC$2:$AC$7721))=0,"-",SUM(SUMIF([1]ข้อมูลทั้งหมด!$B$2:$B$7721,D411,[1]ข้อมูลทั้งหมด!$AA$2:$AA$7721),SUMIF([1]ข้อมูลทั้งหมด!$B$2:$B$7721,D411,[1]ข้อมูลทั้งหมด!$AC$2:$AC$7721)))</f>
        <v>#VALUE!</v>
      </c>
      <c r="O411" s="13" t="e">
        <f>IF(SUM(SUMIF([1]ข้อมูลทั้งหมด!$B$2:$B$7721,D411,[1]ข้อมูลทั้งหมด!$AB$2:$AB$7721),SUMIF([1]ข้อมูลทั้งหมด!$B$2:$B$7721,D411,[1]ข้อมูลทั้งหมด!$AD$2:$AD$7721))=0,"-",SUM(SUMIF([1]ข้อมูลทั้งหมด!$B$2:$B$7721,D411,[1]ข้อมูลทั้งหมด!$AB$2:$AB$7721),SUMIF([1]ข้อมูลทั้งหมด!$B$2:$B$7721,D411,[1]ข้อมูลทั้งหมด!$AD$2:$AD$7721)))</f>
        <v>#VALUE!</v>
      </c>
      <c r="P411" s="8" t="e">
        <f>IF(SUM(SUMIF([1]ข้อมูลทั้งหมด!$B$2:$B$7721,D411,[1]ข้อมูลทั้งหมด!$AE$2:$AE$7721),SUMIF([1]ข้อมูลทั้งหมด!$B$2:$B$7721,D411,[1]ข้อมูลทั้งหมด!$AG$2:$AG$7721))=0,"-",SUM(SUMIF([1]ข้อมูลทั้งหมด!$B$2:$B$7721,D411,[1]ข้อมูลทั้งหมด!$AE$2:$AE$7721),SUMIF([1]ข้อมูลทั้งหมด!$B$2:$B$7721,D411,[1]ข้อมูลทั้งหมด!$AG$2:$AG$7721)))</f>
        <v>#VALUE!</v>
      </c>
      <c r="Q411" s="13" t="e">
        <f>IF(SUM(SUMIF([1]ข้อมูลทั้งหมด!$B$2:$B$7721,D411,[1]ข้อมูลทั้งหมด!$AF$2:$AF$7721),SUMIF([1]ข้อมูลทั้งหมด!$B$2:$B$7721,D411,[1]ข้อมูลทั้งหมด!$AH$2:$AH$7721))=0,"-",SUM(SUMIF([1]ข้อมูลทั้งหมด!$B$2:$B$7721,D411,[1]ข้อมูลทั้งหมด!$AF$2:$AF$7721),SUMIF([1]ข้อมูลทั้งหมด!$B$2:$B$7721,D411,[1]ข้อมูลทั้งหมด!$AH$2:$AH$7721)))</f>
        <v>#VALUE!</v>
      </c>
      <c r="R411" s="12" t="e">
        <f>IF(SUM(SUMIF([1]ข้อมูลทั้งหมด!$B$2:$B$7721,D411,[1]ข้อมูลทั้งหมด!$BU$2:$BU$7721),SUMIF([1]ข้อมูลทั้งหมด!$B$2:$B$7721,D411,[1]ข้อมูลทั้งหมด!$BV$2:$BV$7721))=0,"-",SUM(SUMIF([1]ข้อมูลทั้งหมด!$B$2:$B$7721,D411,[1]ข้อมูลทั้งหมด!$BU$2:$BU$7721),SUMIF([1]ข้อมูลทั้งหมด!$B$2:$B$7721,D411,[1]ข้อมูลทั้งหมด!$BV$2:$BV$7721)))</f>
        <v>#VALUE!</v>
      </c>
      <c r="S411" s="14" t="e">
        <f>IF(SUMIF([1]ข้อมูลทั้งหมด!$B$2:$B$7721,D411,[1]ข้อมูลทั้งหมด!$BX$2:$BX$7721)=0,"-",SUMIF([1]ข้อมูลทั้งหมด!$B$2:$B$7721,D411,[1]ข้อมูลทั้งหมด!$BX$2:$BX$7721))</f>
        <v>#VALUE!</v>
      </c>
      <c r="T411" s="8" t="e">
        <f>IF(SUMIF([1]ข้อมูลทั้งหมด!$B$2:$B$7721,D411,[1]ข้อมูลทั้งหมด!$CV$2:$CV$7721)=0,"-",SUMIF([1]ข้อมูลทั้งหมด!$B$2:$B$7721,D411,[1]ข้อมูลทั้งหมด!$CV$2:$CV$7721))</f>
        <v>#VALUE!</v>
      </c>
      <c r="U411" s="13" t="e">
        <f>IF(SUMIF([1]ข้อมูลทั้งหมด!$B$2:$B$7721,D411,[1]ข้อมูลทั้งหมด!$CW$2:$CW$7721)=0,"-",SUMIF([1]ข้อมูลทั้งหมด!$B$2:$B$7721,D411,[1]ข้อมูลทั้งหมด!$CW$2:$CW$7721))</f>
        <v>#VALUE!</v>
      </c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389"/>
      <c r="AM411" s="20"/>
      <c r="AN411" s="21"/>
      <c r="AO411" s="393"/>
      <c r="AP411" s="22"/>
      <c r="AQ411" s="22"/>
      <c r="AR411" s="22"/>
      <c r="AS411" s="394"/>
    </row>
    <row r="412" spans="1:45" s="60" customFormat="1" ht="21" hidden="1" x14ac:dyDescent="0.35">
      <c r="A412" s="524">
        <v>403</v>
      </c>
      <c r="B412" s="9">
        <v>398</v>
      </c>
      <c r="C412" s="10" t="s">
        <v>753</v>
      </c>
      <c r="D412" s="395" t="s">
        <v>754</v>
      </c>
      <c r="E412" s="8" t="e">
        <f>COUNTIFS([1]ข้อมูลทั้งหมด!$B$2:$B$7721,D412,[1]ข้อมูลทั้งหมด!$P$2:$P$7721,1)</f>
        <v>#VALUE!</v>
      </c>
      <c r="F412" s="8" t="e">
        <f>COUNTIFS([1]ข้อมูลทั้งหมด!$B$2:$B$7721,D412,[1]ข้อมูลทั้งหมด!$S$2:$S$7721,1)</f>
        <v>#VALUE!</v>
      </c>
      <c r="G412" s="8" t="e">
        <f>COUNTIFS([1]ข้อมูลทั้งหมด!$B$2:$B$7721,D412,[1]ข้อมูลทั้งหมด!$V$2:$V$7721,1)</f>
        <v>#VALUE!</v>
      </c>
      <c r="H412" s="11" t="e">
        <f t="shared" si="7"/>
        <v>#VALUE!</v>
      </c>
      <c r="I412" s="8" t="e">
        <f>SUMIFS([1]ข้อมูลทั้งหมด!$O$2:$O$7721,[1]ข้อมูลทั้งหมด!$B$2:$B$7721,D412)</f>
        <v>#VALUE!</v>
      </c>
      <c r="J412" s="8" t="e">
        <f>SUMIF([1]ข้อมูลทั้งหมด!$B$2:$B$7721,D412,[1]ข้อมูลทั้งหมด!$AN$2:$AN$7721)+(((((SUMIF([1]ข้อมูลทั้งหมด!$B$2:$B$7721,D412,[1]ข้อมูลทั้งหมด!$AO$2:$AO$7721)+((SUMIF([1]ข้อมูลทั้งหมด!$B$2:$B$7721,D412,[1]ข้อมูลทั้งหมด!$AP$2:$AP$7721)-MOD(SUMIF([1]ข้อมูลทั้งหมด!$B$2:$B$7721,D412,[1]ข้อมูลทั้งหมด!$AP$2:$AP$7721),100))/100)-K412)/4))))</f>
        <v>#VALUE!</v>
      </c>
      <c r="K412" s="8" t="e">
        <f>MOD(SUMIF([1]ข้อมูลทั้งหมด!$B$2:$B$7721,D412,[1]ข้อมูลทั้งหมด!$AO$2:$AO$7721)+((SUMIF([1]ข้อมูลทั้งหมด!$B$2:$B$7721,D412,[1]ข้อมูลทั้งหมด!$AP$2:$AP$7721)-MOD(SUMIF([1]ข้อมูลทั้งหมด!$B$2:$B$7721,D412,[1]ข้อมูลทั้งหมด!$AP$2:$AP$7721),100))/100),4)</f>
        <v>#VALUE!</v>
      </c>
      <c r="L412" s="8" t="e">
        <f>MOD(SUMIF([1]ข้อมูลทั้งหมด!$B$2:$B$7721,D412,[1]ข้อมูลทั้งหมด!$AP$2:$AP$7721),100)</f>
        <v>#VALUE!</v>
      </c>
      <c r="M412" s="12" t="e">
        <f>IF(SUM(SUMIF([1]ข้อมูลทั้งหมด!$B$2:$B$7721,D412,[1]ข้อมูลทั้งหมด!$BU$2:$BU$7721))=0,"-",SUM(SUMIF([1]ข้อมูลทั้งหมด!$B$2:$B$7721,D412,[1]ข้อมูลทั้งหมด!$BU$2:$BU$7721)))</f>
        <v>#VALUE!</v>
      </c>
      <c r="N412" s="8" t="e">
        <f>IF(SUM(SUMIF([1]ข้อมูลทั้งหมด!$B$2:$B$7721,D412,[1]ข้อมูลทั้งหมด!$AA$2:$AA$7721),SUMIF([1]ข้อมูลทั้งหมด!$B$2:$B$7721,D412,[1]ข้อมูลทั้งหมด!$AC$2:$AC$7721))=0,"-",SUM(SUMIF([1]ข้อมูลทั้งหมด!$B$2:$B$7721,D412,[1]ข้อมูลทั้งหมด!$AA$2:$AA$7721),SUMIF([1]ข้อมูลทั้งหมด!$B$2:$B$7721,D412,[1]ข้อมูลทั้งหมด!$AC$2:$AC$7721)))</f>
        <v>#VALUE!</v>
      </c>
      <c r="O412" s="13" t="e">
        <f>IF(SUM(SUMIF([1]ข้อมูลทั้งหมด!$B$2:$B$7721,D412,[1]ข้อมูลทั้งหมด!$AB$2:$AB$7721),SUMIF([1]ข้อมูลทั้งหมด!$B$2:$B$7721,D412,[1]ข้อมูลทั้งหมด!$AD$2:$AD$7721))=0,"-",SUM(SUMIF([1]ข้อมูลทั้งหมด!$B$2:$B$7721,D412,[1]ข้อมูลทั้งหมด!$AB$2:$AB$7721),SUMIF([1]ข้อมูลทั้งหมด!$B$2:$B$7721,D412,[1]ข้อมูลทั้งหมด!$AD$2:$AD$7721)))</f>
        <v>#VALUE!</v>
      </c>
      <c r="P412" s="8" t="e">
        <f>IF(SUM(SUMIF([1]ข้อมูลทั้งหมด!$B$2:$B$7721,D412,[1]ข้อมูลทั้งหมด!$AE$2:$AE$7721),SUMIF([1]ข้อมูลทั้งหมด!$B$2:$B$7721,D412,[1]ข้อมูลทั้งหมด!$AG$2:$AG$7721))=0,"-",SUM(SUMIF([1]ข้อมูลทั้งหมด!$B$2:$B$7721,D412,[1]ข้อมูลทั้งหมด!$AE$2:$AE$7721),SUMIF([1]ข้อมูลทั้งหมด!$B$2:$B$7721,D412,[1]ข้อมูลทั้งหมด!$AG$2:$AG$7721)))</f>
        <v>#VALUE!</v>
      </c>
      <c r="Q412" s="13" t="e">
        <f>IF(SUM(SUMIF([1]ข้อมูลทั้งหมด!$B$2:$B$7721,D412,[1]ข้อมูลทั้งหมด!$AF$2:$AF$7721),SUMIF([1]ข้อมูลทั้งหมด!$B$2:$B$7721,D412,[1]ข้อมูลทั้งหมด!$AH$2:$AH$7721))=0,"-",SUM(SUMIF([1]ข้อมูลทั้งหมด!$B$2:$B$7721,D412,[1]ข้อมูลทั้งหมด!$AF$2:$AF$7721),SUMIF([1]ข้อมูลทั้งหมด!$B$2:$B$7721,D412,[1]ข้อมูลทั้งหมด!$AH$2:$AH$7721)))</f>
        <v>#VALUE!</v>
      </c>
      <c r="R412" s="12" t="e">
        <f>IF(SUM(SUMIF([1]ข้อมูลทั้งหมด!$B$2:$B$7721,D412,[1]ข้อมูลทั้งหมด!$BU$2:$BU$7721),SUMIF([1]ข้อมูลทั้งหมด!$B$2:$B$7721,D412,[1]ข้อมูลทั้งหมด!$BV$2:$BV$7721))=0,"-",SUM(SUMIF([1]ข้อมูลทั้งหมด!$B$2:$B$7721,D412,[1]ข้อมูลทั้งหมด!$BU$2:$BU$7721),SUMIF([1]ข้อมูลทั้งหมด!$B$2:$B$7721,D412,[1]ข้อมูลทั้งหมด!$BV$2:$BV$7721)))</f>
        <v>#VALUE!</v>
      </c>
      <c r="S412" s="14" t="e">
        <f>IF(SUMIF([1]ข้อมูลทั้งหมด!$B$2:$B$7721,D412,[1]ข้อมูลทั้งหมด!$BX$2:$BX$7721)=0,"-",SUMIF([1]ข้อมูลทั้งหมด!$B$2:$B$7721,D412,[1]ข้อมูลทั้งหมด!$BX$2:$BX$7721))</f>
        <v>#VALUE!</v>
      </c>
      <c r="T412" s="8" t="e">
        <f>IF(SUMIF([1]ข้อมูลทั้งหมด!$B$2:$B$7721,D412,[1]ข้อมูลทั้งหมด!$CV$2:$CV$7721)=0,"-",SUMIF([1]ข้อมูลทั้งหมด!$B$2:$B$7721,D412,[1]ข้อมูลทั้งหมด!$CV$2:$CV$7721))</f>
        <v>#VALUE!</v>
      </c>
      <c r="U412" s="13" t="e">
        <f>IF(SUMIF([1]ข้อมูลทั้งหมด!$B$2:$B$7721,D412,[1]ข้อมูลทั้งหมด!$CW$2:$CW$7721)=0,"-",SUMIF([1]ข้อมูลทั้งหมด!$B$2:$B$7721,D412,[1]ข้อมูลทั้งหมด!$CW$2:$CW$7721))</f>
        <v>#VALUE!</v>
      </c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389"/>
      <c r="AM412" s="20"/>
      <c r="AN412" s="21"/>
      <c r="AO412" s="393"/>
      <c r="AP412" s="22"/>
      <c r="AQ412" s="22"/>
      <c r="AR412" s="22"/>
      <c r="AS412" s="394"/>
    </row>
    <row r="413" spans="1:45" s="60" customFormat="1" ht="21" hidden="1" x14ac:dyDescent="0.35">
      <c r="A413" s="524">
        <v>404</v>
      </c>
      <c r="B413" s="9">
        <v>399</v>
      </c>
      <c r="C413" s="10" t="s">
        <v>755</v>
      </c>
      <c r="D413" s="395" t="s">
        <v>756</v>
      </c>
      <c r="E413" s="8" t="e">
        <f>COUNTIFS([1]ข้อมูลทั้งหมด!$B$2:$B$7721,D413,[1]ข้อมูลทั้งหมด!$P$2:$P$7721,1)</f>
        <v>#VALUE!</v>
      </c>
      <c r="F413" s="8" t="e">
        <f>COUNTIFS([1]ข้อมูลทั้งหมด!$B$2:$B$7721,D413,[1]ข้อมูลทั้งหมด!$S$2:$S$7721,1)</f>
        <v>#VALUE!</v>
      </c>
      <c r="G413" s="8" t="e">
        <f>COUNTIFS([1]ข้อมูลทั้งหมด!$B$2:$B$7721,D413,[1]ข้อมูลทั้งหมด!$V$2:$V$7721,1)</f>
        <v>#VALUE!</v>
      </c>
      <c r="H413" s="11" t="e">
        <f t="shared" si="7"/>
        <v>#VALUE!</v>
      </c>
      <c r="I413" s="8" t="e">
        <f>SUMIFS([1]ข้อมูลทั้งหมด!$O$2:$O$7721,[1]ข้อมูลทั้งหมด!$B$2:$B$7721,D413)</f>
        <v>#VALUE!</v>
      </c>
      <c r="J413" s="8" t="e">
        <f>SUMIF([1]ข้อมูลทั้งหมด!$B$2:$B$7721,D413,[1]ข้อมูลทั้งหมด!$AN$2:$AN$7721)+(((((SUMIF([1]ข้อมูลทั้งหมด!$B$2:$B$7721,D413,[1]ข้อมูลทั้งหมด!$AO$2:$AO$7721)+((SUMIF([1]ข้อมูลทั้งหมด!$B$2:$B$7721,D413,[1]ข้อมูลทั้งหมด!$AP$2:$AP$7721)-MOD(SUMIF([1]ข้อมูลทั้งหมด!$B$2:$B$7721,D413,[1]ข้อมูลทั้งหมด!$AP$2:$AP$7721),100))/100)-K413)/4))))</f>
        <v>#VALUE!</v>
      </c>
      <c r="K413" s="8" t="e">
        <f>MOD(SUMIF([1]ข้อมูลทั้งหมด!$B$2:$B$7721,D413,[1]ข้อมูลทั้งหมด!$AO$2:$AO$7721)+((SUMIF([1]ข้อมูลทั้งหมด!$B$2:$B$7721,D413,[1]ข้อมูลทั้งหมด!$AP$2:$AP$7721)-MOD(SUMIF([1]ข้อมูลทั้งหมด!$B$2:$B$7721,D413,[1]ข้อมูลทั้งหมด!$AP$2:$AP$7721),100))/100),4)</f>
        <v>#VALUE!</v>
      </c>
      <c r="L413" s="8" t="e">
        <f>MOD(SUMIF([1]ข้อมูลทั้งหมด!$B$2:$B$7721,D413,[1]ข้อมูลทั้งหมด!$AP$2:$AP$7721),100)</f>
        <v>#VALUE!</v>
      </c>
      <c r="M413" s="12" t="e">
        <f>IF(SUM(SUMIF([1]ข้อมูลทั้งหมด!$B$2:$B$7721,D413,[1]ข้อมูลทั้งหมด!$BU$2:$BU$7721))=0,"-",SUM(SUMIF([1]ข้อมูลทั้งหมด!$B$2:$B$7721,D413,[1]ข้อมูลทั้งหมด!$BU$2:$BU$7721)))</f>
        <v>#VALUE!</v>
      </c>
      <c r="N413" s="8" t="e">
        <f>IF(SUM(SUMIF([1]ข้อมูลทั้งหมด!$B$2:$B$7721,D413,[1]ข้อมูลทั้งหมด!$AA$2:$AA$7721),SUMIF([1]ข้อมูลทั้งหมด!$B$2:$B$7721,D413,[1]ข้อมูลทั้งหมด!$AC$2:$AC$7721))=0,"-",SUM(SUMIF([1]ข้อมูลทั้งหมด!$B$2:$B$7721,D413,[1]ข้อมูลทั้งหมด!$AA$2:$AA$7721),SUMIF([1]ข้อมูลทั้งหมด!$B$2:$B$7721,D413,[1]ข้อมูลทั้งหมด!$AC$2:$AC$7721)))</f>
        <v>#VALUE!</v>
      </c>
      <c r="O413" s="13" t="e">
        <f>IF(SUM(SUMIF([1]ข้อมูลทั้งหมด!$B$2:$B$7721,D413,[1]ข้อมูลทั้งหมด!$AB$2:$AB$7721),SUMIF([1]ข้อมูลทั้งหมด!$B$2:$B$7721,D413,[1]ข้อมูลทั้งหมด!$AD$2:$AD$7721))=0,"-",SUM(SUMIF([1]ข้อมูลทั้งหมด!$B$2:$B$7721,D413,[1]ข้อมูลทั้งหมด!$AB$2:$AB$7721),SUMIF([1]ข้อมูลทั้งหมด!$B$2:$B$7721,D413,[1]ข้อมูลทั้งหมด!$AD$2:$AD$7721)))</f>
        <v>#VALUE!</v>
      </c>
      <c r="P413" s="8" t="e">
        <f>IF(SUM(SUMIF([1]ข้อมูลทั้งหมด!$B$2:$B$7721,D413,[1]ข้อมูลทั้งหมด!$AE$2:$AE$7721),SUMIF([1]ข้อมูลทั้งหมด!$B$2:$B$7721,D413,[1]ข้อมูลทั้งหมด!$AG$2:$AG$7721))=0,"-",SUM(SUMIF([1]ข้อมูลทั้งหมด!$B$2:$B$7721,D413,[1]ข้อมูลทั้งหมด!$AE$2:$AE$7721),SUMIF([1]ข้อมูลทั้งหมด!$B$2:$B$7721,D413,[1]ข้อมูลทั้งหมด!$AG$2:$AG$7721)))</f>
        <v>#VALUE!</v>
      </c>
      <c r="Q413" s="13" t="e">
        <f>IF(SUM(SUMIF([1]ข้อมูลทั้งหมด!$B$2:$B$7721,D413,[1]ข้อมูลทั้งหมด!$AF$2:$AF$7721),SUMIF([1]ข้อมูลทั้งหมด!$B$2:$B$7721,D413,[1]ข้อมูลทั้งหมด!$AH$2:$AH$7721))=0,"-",SUM(SUMIF([1]ข้อมูลทั้งหมด!$B$2:$B$7721,D413,[1]ข้อมูลทั้งหมด!$AF$2:$AF$7721),SUMIF([1]ข้อมูลทั้งหมด!$B$2:$B$7721,D413,[1]ข้อมูลทั้งหมด!$AH$2:$AH$7721)))</f>
        <v>#VALUE!</v>
      </c>
      <c r="R413" s="12" t="e">
        <f>IF(SUM(SUMIF([1]ข้อมูลทั้งหมด!$B$2:$B$7721,D413,[1]ข้อมูลทั้งหมด!$BU$2:$BU$7721),SUMIF([1]ข้อมูลทั้งหมด!$B$2:$B$7721,D413,[1]ข้อมูลทั้งหมด!$BV$2:$BV$7721))=0,"-",SUM(SUMIF([1]ข้อมูลทั้งหมด!$B$2:$B$7721,D413,[1]ข้อมูลทั้งหมด!$BU$2:$BU$7721),SUMIF([1]ข้อมูลทั้งหมด!$B$2:$B$7721,D413,[1]ข้อมูลทั้งหมด!$BV$2:$BV$7721)))</f>
        <v>#VALUE!</v>
      </c>
      <c r="S413" s="14" t="e">
        <f>IF(SUMIF([1]ข้อมูลทั้งหมด!$B$2:$B$7721,D413,[1]ข้อมูลทั้งหมด!$BX$2:$BX$7721)=0,"-",SUMIF([1]ข้อมูลทั้งหมด!$B$2:$B$7721,D413,[1]ข้อมูลทั้งหมด!$BX$2:$BX$7721))</f>
        <v>#VALUE!</v>
      </c>
      <c r="T413" s="8" t="e">
        <f>IF(SUMIF([1]ข้อมูลทั้งหมด!$B$2:$B$7721,D413,[1]ข้อมูลทั้งหมด!$CV$2:$CV$7721)=0,"-",SUMIF([1]ข้อมูลทั้งหมด!$B$2:$B$7721,D413,[1]ข้อมูลทั้งหมด!$CV$2:$CV$7721))</f>
        <v>#VALUE!</v>
      </c>
      <c r="U413" s="13" t="e">
        <f>IF(SUMIF([1]ข้อมูลทั้งหมด!$B$2:$B$7721,D413,[1]ข้อมูลทั้งหมด!$CW$2:$CW$7721)=0,"-",SUMIF([1]ข้อมูลทั้งหมด!$B$2:$B$7721,D413,[1]ข้อมูลทั้งหมด!$CW$2:$CW$7721))</f>
        <v>#VALUE!</v>
      </c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389"/>
      <c r="AM413" s="20"/>
      <c r="AN413" s="21"/>
      <c r="AO413" s="393"/>
      <c r="AP413" s="22"/>
      <c r="AQ413" s="22"/>
      <c r="AR413" s="22"/>
      <c r="AS413" s="394"/>
    </row>
    <row r="414" spans="1:45" s="60" customFormat="1" ht="21" hidden="1" x14ac:dyDescent="0.35">
      <c r="A414" s="524">
        <v>405</v>
      </c>
      <c r="B414" s="9">
        <v>400</v>
      </c>
      <c r="C414" s="10" t="s">
        <v>757</v>
      </c>
      <c r="D414" s="395" t="s">
        <v>758</v>
      </c>
      <c r="E414" s="8" t="e">
        <f>COUNTIFS([1]ข้อมูลทั้งหมด!$B$2:$B$7721,D414,[1]ข้อมูลทั้งหมด!$P$2:$P$7721,1)</f>
        <v>#VALUE!</v>
      </c>
      <c r="F414" s="8" t="e">
        <f>COUNTIFS([1]ข้อมูลทั้งหมด!$B$2:$B$7721,D414,[1]ข้อมูลทั้งหมด!$S$2:$S$7721,1)</f>
        <v>#VALUE!</v>
      </c>
      <c r="G414" s="8" t="e">
        <f>COUNTIFS([1]ข้อมูลทั้งหมด!$B$2:$B$7721,D414,[1]ข้อมูลทั้งหมด!$V$2:$V$7721,1)</f>
        <v>#VALUE!</v>
      </c>
      <c r="H414" s="11" t="e">
        <f t="shared" si="7"/>
        <v>#VALUE!</v>
      </c>
      <c r="I414" s="8" t="e">
        <f>SUMIFS([1]ข้อมูลทั้งหมด!$O$2:$O$7721,[1]ข้อมูลทั้งหมด!$B$2:$B$7721,D414)</f>
        <v>#VALUE!</v>
      </c>
      <c r="J414" s="8" t="e">
        <f>SUMIF([1]ข้อมูลทั้งหมด!$B$2:$B$7721,D414,[1]ข้อมูลทั้งหมด!$AN$2:$AN$7721)+(((((SUMIF([1]ข้อมูลทั้งหมด!$B$2:$B$7721,D414,[1]ข้อมูลทั้งหมด!$AO$2:$AO$7721)+((SUMIF([1]ข้อมูลทั้งหมด!$B$2:$B$7721,D414,[1]ข้อมูลทั้งหมด!$AP$2:$AP$7721)-MOD(SUMIF([1]ข้อมูลทั้งหมด!$B$2:$B$7721,D414,[1]ข้อมูลทั้งหมด!$AP$2:$AP$7721),100))/100)-K414)/4))))</f>
        <v>#VALUE!</v>
      </c>
      <c r="K414" s="8" t="e">
        <f>MOD(SUMIF([1]ข้อมูลทั้งหมด!$B$2:$B$7721,D414,[1]ข้อมูลทั้งหมด!$AO$2:$AO$7721)+((SUMIF([1]ข้อมูลทั้งหมด!$B$2:$B$7721,D414,[1]ข้อมูลทั้งหมด!$AP$2:$AP$7721)-MOD(SUMIF([1]ข้อมูลทั้งหมด!$B$2:$B$7721,D414,[1]ข้อมูลทั้งหมด!$AP$2:$AP$7721),100))/100),4)</f>
        <v>#VALUE!</v>
      </c>
      <c r="L414" s="8" t="e">
        <f>MOD(SUMIF([1]ข้อมูลทั้งหมด!$B$2:$B$7721,D414,[1]ข้อมูลทั้งหมด!$AP$2:$AP$7721),100)</f>
        <v>#VALUE!</v>
      </c>
      <c r="M414" s="12" t="e">
        <f>IF(SUM(SUMIF([1]ข้อมูลทั้งหมด!$B$2:$B$7721,D414,[1]ข้อมูลทั้งหมด!$BU$2:$BU$7721))=0,"-",SUM(SUMIF([1]ข้อมูลทั้งหมด!$B$2:$B$7721,D414,[1]ข้อมูลทั้งหมด!$BU$2:$BU$7721)))</f>
        <v>#VALUE!</v>
      </c>
      <c r="N414" s="8" t="e">
        <f>IF(SUM(SUMIF([1]ข้อมูลทั้งหมด!$B$2:$B$7721,D414,[1]ข้อมูลทั้งหมด!$AA$2:$AA$7721),SUMIF([1]ข้อมูลทั้งหมด!$B$2:$B$7721,D414,[1]ข้อมูลทั้งหมด!$AC$2:$AC$7721))=0,"-",SUM(SUMIF([1]ข้อมูลทั้งหมด!$B$2:$B$7721,D414,[1]ข้อมูลทั้งหมด!$AA$2:$AA$7721),SUMIF([1]ข้อมูลทั้งหมด!$B$2:$B$7721,D414,[1]ข้อมูลทั้งหมด!$AC$2:$AC$7721)))</f>
        <v>#VALUE!</v>
      </c>
      <c r="O414" s="13" t="e">
        <f>IF(SUM(SUMIF([1]ข้อมูลทั้งหมด!$B$2:$B$7721,D414,[1]ข้อมูลทั้งหมด!$AB$2:$AB$7721),SUMIF([1]ข้อมูลทั้งหมด!$B$2:$B$7721,D414,[1]ข้อมูลทั้งหมด!$AD$2:$AD$7721))=0,"-",SUM(SUMIF([1]ข้อมูลทั้งหมด!$B$2:$B$7721,D414,[1]ข้อมูลทั้งหมด!$AB$2:$AB$7721),SUMIF([1]ข้อมูลทั้งหมด!$B$2:$B$7721,D414,[1]ข้อมูลทั้งหมด!$AD$2:$AD$7721)))</f>
        <v>#VALUE!</v>
      </c>
      <c r="P414" s="8" t="e">
        <f>IF(SUM(SUMIF([1]ข้อมูลทั้งหมด!$B$2:$B$7721,D414,[1]ข้อมูลทั้งหมด!$AE$2:$AE$7721),SUMIF([1]ข้อมูลทั้งหมด!$B$2:$B$7721,D414,[1]ข้อมูลทั้งหมด!$AG$2:$AG$7721))=0,"-",SUM(SUMIF([1]ข้อมูลทั้งหมด!$B$2:$B$7721,D414,[1]ข้อมูลทั้งหมด!$AE$2:$AE$7721),SUMIF([1]ข้อมูลทั้งหมด!$B$2:$B$7721,D414,[1]ข้อมูลทั้งหมด!$AG$2:$AG$7721)))</f>
        <v>#VALUE!</v>
      </c>
      <c r="Q414" s="13" t="e">
        <f>IF(SUM(SUMIF([1]ข้อมูลทั้งหมด!$B$2:$B$7721,D414,[1]ข้อมูลทั้งหมด!$AF$2:$AF$7721),SUMIF([1]ข้อมูลทั้งหมด!$B$2:$B$7721,D414,[1]ข้อมูลทั้งหมด!$AH$2:$AH$7721))=0,"-",SUM(SUMIF([1]ข้อมูลทั้งหมด!$B$2:$B$7721,D414,[1]ข้อมูลทั้งหมด!$AF$2:$AF$7721),SUMIF([1]ข้อมูลทั้งหมด!$B$2:$B$7721,D414,[1]ข้อมูลทั้งหมด!$AH$2:$AH$7721)))</f>
        <v>#VALUE!</v>
      </c>
      <c r="R414" s="12" t="e">
        <f>IF(SUM(SUMIF([1]ข้อมูลทั้งหมด!$B$2:$B$7721,D414,[1]ข้อมูลทั้งหมด!$BU$2:$BU$7721),SUMIF([1]ข้อมูลทั้งหมด!$B$2:$B$7721,D414,[1]ข้อมูลทั้งหมด!$BV$2:$BV$7721))=0,"-",SUM(SUMIF([1]ข้อมูลทั้งหมด!$B$2:$B$7721,D414,[1]ข้อมูลทั้งหมด!$BU$2:$BU$7721),SUMIF([1]ข้อมูลทั้งหมด!$B$2:$B$7721,D414,[1]ข้อมูลทั้งหมด!$BV$2:$BV$7721)))</f>
        <v>#VALUE!</v>
      </c>
      <c r="S414" s="14" t="e">
        <f>IF(SUMIF([1]ข้อมูลทั้งหมด!$B$2:$B$7721,D414,[1]ข้อมูลทั้งหมด!$BX$2:$BX$7721)=0,"-",SUMIF([1]ข้อมูลทั้งหมด!$B$2:$B$7721,D414,[1]ข้อมูลทั้งหมด!$BX$2:$BX$7721))</f>
        <v>#VALUE!</v>
      </c>
      <c r="T414" s="8" t="e">
        <f>IF(SUMIF([1]ข้อมูลทั้งหมด!$B$2:$B$7721,D414,[1]ข้อมูลทั้งหมด!$CV$2:$CV$7721)=0,"-",SUMIF([1]ข้อมูลทั้งหมด!$B$2:$B$7721,D414,[1]ข้อมูลทั้งหมด!$CV$2:$CV$7721))</f>
        <v>#VALUE!</v>
      </c>
      <c r="U414" s="13" t="e">
        <f>IF(SUMIF([1]ข้อมูลทั้งหมด!$B$2:$B$7721,D414,[1]ข้อมูลทั้งหมด!$CW$2:$CW$7721)=0,"-",SUMIF([1]ข้อมูลทั้งหมด!$B$2:$B$7721,D414,[1]ข้อมูลทั้งหมด!$CW$2:$CW$7721))</f>
        <v>#VALUE!</v>
      </c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389"/>
      <c r="AM414" s="20"/>
      <c r="AN414" s="21"/>
      <c r="AO414" s="393"/>
      <c r="AP414" s="22"/>
      <c r="AQ414" s="22"/>
      <c r="AR414" s="22"/>
      <c r="AS414" s="394"/>
    </row>
    <row r="415" spans="1:45" s="60" customFormat="1" ht="21" hidden="1" x14ac:dyDescent="0.35">
      <c r="A415" s="524">
        <v>406</v>
      </c>
      <c r="B415" s="9">
        <v>401</v>
      </c>
      <c r="C415" s="10" t="s">
        <v>759</v>
      </c>
      <c r="D415" s="395" t="s">
        <v>760</v>
      </c>
      <c r="E415" s="8" t="e">
        <f>COUNTIFS([1]ข้อมูลทั้งหมด!$B$2:$B$7721,D415,[1]ข้อมูลทั้งหมด!$P$2:$P$7721,1)</f>
        <v>#VALUE!</v>
      </c>
      <c r="F415" s="8" t="e">
        <f>COUNTIFS([1]ข้อมูลทั้งหมด!$B$2:$B$7721,D415,[1]ข้อมูลทั้งหมด!$S$2:$S$7721,1)</f>
        <v>#VALUE!</v>
      </c>
      <c r="G415" s="8" t="e">
        <f>COUNTIFS([1]ข้อมูลทั้งหมด!$B$2:$B$7721,D415,[1]ข้อมูลทั้งหมด!$V$2:$V$7721,1)</f>
        <v>#VALUE!</v>
      </c>
      <c r="H415" s="11" t="e">
        <f t="shared" si="7"/>
        <v>#VALUE!</v>
      </c>
      <c r="I415" s="8" t="e">
        <f>SUMIFS([1]ข้อมูลทั้งหมด!$O$2:$O$7721,[1]ข้อมูลทั้งหมด!$B$2:$B$7721,D415)</f>
        <v>#VALUE!</v>
      </c>
      <c r="J415" s="8" t="e">
        <f>SUMIF([1]ข้อมูลทั้งหมด!$B$2:$B$7721,D415,[1]ข้อมูลทั้งหมด!$AN$2:$AN$7721)+(((((SUMIF([1]ข้อมูลทั้งหมด!$B$2:$B$7721,D415,[1]ข้อมูลทั้งหมด!$AO$2:$AO$7721)+((SUMIF([1]ข้อมูลทั้งหมด!$B$2:$B$7721,D415,[1]ข้อมูลทั้งหมด!$AP$2:$AP$7721)-MOD(SUMIF([1]ข้อมูลทั้งหมด!$B$2:$B$7721,D415,[1]ข้อมูลทั้งหมด!$AP$2:$AP$7721),100))/100)-K415)/4))))</f>
        <v>#VALUE!</v>
      </c>
      <c r="K415" s="8" t="e">
        <f>MOD(SUMIF([1]ข้อมูลทั้งหมด!$B$2:$B$7721,D415,[1]ข้อมูลทั้งหมด!$AO$2:$AO$7721)+((SUMIF([1]ข้อมูลทั้งหมด!$B$2:$B$7721,D415,[1]ข้อมูลทั้งหมด!$AP$2:$AP$7721)-MOD(SUMIF([1]ข้อมูลทั้งหมด!$B$2:$B$7721,D415,[1]ข้อมูลทั้งหมด!$AP$2:$AP$7721),100))/100),4)</f>
        <v>#VALUE!</v>
      </c>
      <c r="L415" s="8" t="e">
        <f>MOD(SUMIF([1]ข้อมูลทั้งหมด!$B$2:$B$7721,D415,[1]ข้อมูลทั้งหมด!$AP$2:$AP$7721),100)</f>
        <v>#VALUE!</v>
      </c>
      <c r="M415" s="12" t="e">
        <f>IF(SUM(SUMIF([1]ข้อมูลทั้งหมด!$B$2:$B$7721,D415,[1]ข้อมูลทั้งหมด!$BU$2:$BU$7721))=0,"-",SUM(SUMIF([1]ข้อมูลทั้งหมด!$B$2:$B$7721,D415,[1]ข้อมูลทั้งหมด!$BU$2:$BU$7721)))</f>
        <v>#VALUE!</v>
      </c>
      <c r="N415" s="8" t="e">
        <f>IF(SUM(SUMIF([1]ข้อมูลทั้งหมด!$B$2:$B$7721,D415,[1]ข้อมูลทั้งหมด!$AA$2:$AA$7721),SUMIF([1]ข้อมูลทั้งหมด!$B$2:$B$7721,D415,[1]ข้อมูลทั้งหมด!$AC$2:$AC$7721))=0,"-",SUM(SUMIF([1]ข้อมูลทั้งหมด!$B$2:$B$7721,D415,[1]ข้อมูลทั้งหมด!$AA$2:$AA$7721),SUMIF([1]ข้อมูลทั้งหมด!$B$2:$B$7721,D415,[1]ข้อมูลทั้งหมด!$AC$2:$AC$7721)))</f>
        <v>#VALUE!</v>
      </c>
      <c r="O415" s="13" t="e">
        <f>IF(SUM(SUMIF([1]ข้อมูลทั้งหมด!$B$2:$B$7721,D415,[1]ข้อมูลทั้งหมด!$AB$2:$AB$7721),SUMIF([1]ข้อมูลทั้งหมด!$B$2:$B$7721,D415,[1]ข้อมูลทั้งหมด!$AD$2:$AD$7721))=0,"-",SUM(SUMIF([1]ข้อมูลทั้งหมด!$B$2:$B$7721,D415,[1]ข้อมูลทั้งหมด!$AB$2:$AB$7721),SUMIF([1]ข้อมูลทั้งหมด!$B$2:$B$7721,D415,[1]ข้อมูลทั้งหมด!$AD$2:$AD$7721)))</f>
        <v>#VALUE!</v>
      </c>
      <c r="P415" s="8" t="e">
        <f>IF(SUM(SUMIF([1]ข้อมูลทั้งหมด!$B$2:$B$7721,D415,[1]ข้อมูลทั้งหมด!$AE$2:$AE$7721),SUMIF([1]ข้อมูลทั้งหมด!$B$2:$B$7721,D415,[1]ข้อมูลทั้งหมด!$AG$2:$AG$7721))=0,"-",SUM(SUMIF([1]ข้อมูลทั้งหมด!$B$2:$B$7721,D415,[1]ข้อมูลทั้งหมด!$AE$2:$AE$7721),SUMIF([1]ข้อมูลทั้งหมด!$B$2:$B$7721,D415,[1]ข้อมูลทั้งหมด!$AG$2:$AG$7721)))</f>
        <v>#VALUE!</v>
      </c>
      <c r="Q415" s="13" t="e">
        <f>IF(SUM(SUMIF([1]ข้อมูลทั้งหมด!$B$2:$B$7721,D415,[1]ข้อมูลทั้งหมด!$AF$2:$AF$7721),SUMIF([1]ข้อมูลทั้งหมด!$B$2:$B$7721,D415,[1]ข้อมูลทั้งหมด!$AH$2:$AH$7721))=0,"-",SUM(SUMIF([1]ข้อมูลทั้งหมด!$B$2:$B$7721,D415,[1]ข้อมูลทั้งหมด!$AF$2:$AF$7721),SUMIF([1]ข้อมูลทั้งหมด!$B$2:$B$7721,D415,[1]ข้อมูลทั้งหมด!$AH$2:$AH$7721)))</f>
        <v>#VALUE!</v>
      </c>
      <c r="R415" s="12" t="e">
        <f>IF(SUM(SUMIF([1]ข้อมูลทั้งหมด!$B$2:$B$7721,D415,[1]ข้อมูลทั้งหมด!$BU$2:$BU$7721),SUMIF([1]ข้อมูลทั้งหมด!$B$2:$B$7721,D415,[1]ข้อมูลทั้งหมด!$BV$2:$BV$7721))=0,"-",SUM(SUMIF([1]ข้อมูลทั้งหมด!$B$2:$B$7721,D415,[1]ข้อมูลทั้งหมด!$BU$2:$BU$7721),SUMIF([1]ข้อมูลทั้งหมด!$B$2:$B$7721,D415,[1]ข้อมูลทั้งหมด!$BV$2:$BV$7721)))</f>
        <v>#VALUE!</v>
      </c>
      <c r="S415" s="14" t="e">
        <f>IF(SUMIF([1]ข้อมูลทั้งหมด!$B$2:$B$7721,D415,[1]ข้อมูลทั้งหมด!$BX$2:$BX$7721)=0,"-",SUMIF([1]ข้อมูลทั้งหมด!$B$2:$B$7721,D415,[1]ข้อมูลทั้งหมด!$BX$2:$BX$7721))</f>
        <v>#VALUE!</v>
      </c>
      <c r="T415" s="8" t="e">
        <f>IF(SUMIF([1]ข้อมูลทั้งหมด!$B$2:$B$7721,D415,[1]ข้อมูลทั้งหมด!$CV$2:$CV$7721)=0,"-",SUMIF([1]ข้อมูลทั้งหมด!$B$2:$B$7721,D415,[1]ข้อมูลทั้งหมด!$CV$2:$CV$7721))</f>
        <v>#VALUE!</v>
      </c>
      <c r="U415" s="13" t="e">
        <f>IF(SUMIF([1]ข้อมูลทั้งหมด!$B$2:$B$7721,D415,[1]ข้อมูลทั้งหมด!$CW$2:$CW$7721)=0,"-",SUMIF([1]ข้อมูลทั้งหมด!$B$2:$B$7721,D415,[1]ข้อมูลทั้งหมด!$CW$2:$CW$7721))</f>
        <v>#VALUE!</v>
      </c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389"/>
      <c r="AM415" s="20"/>
      <c r="AN415" s="21"/>
      <c r="AO415" s="393"/>
      <c r="AP415" s="22"/>
      <c r="AQ415" s="22"/>
      <c r="AR415" s="22"/>
      <c r="AS415" s="394"/>
    </row>
    <row r="416" spans="1:45" s="60" customFormat="1" ht="21" hidden="1" x14ac:dyDescent="0.35">
      <c r="A416" s="524">
        <v>407</v>
      </c>
      <c r="B416" s="9">
        <v>402</v>
      </c>
      <c r="C416" s="10" t="s">
        <v>761</v>
      </c>
      <c r="D416" s="395" t="s">
        <v>762</v>
      </c>
      <c r="E416" s="8" t="e">
        <f>COUNTIFS([1]ข้อมูลทั้งหมด!$B$2:$B$7721,D416,[1]ข้อมูลทั้งหมด!$P$2:$P$7721,1)</f>
        <v>#VALUE!</v>
      </c>
      <c r="F416" s="8" t="e">
        <f>COUNTIFS([1]ข้อมูลทั้งหมด!$B$2:$B$7721,D416,[1]ข้อมูลทั้งหมด!$S$2:$S$7721,1)</f>
        <v>#VALUE!</v>
      </c>
      <c r="G416" s="8" t="e">
        <f>COUNTIFS([1]ข้อมูลทั้งหมด!$B$2:$B$7721,D416,[1]ข้อมูลทั้งหมด!$V$2:$V$7721,1)</f>
        <v>#VALUE!</v>
      </c>
      <c r="H416" s="11" t="e">
        <f t="shared" si="7"/>
        <v>#VALUE!</v>
      </c>
      <c r="I416" s="8" t="e">
        <f>SUMIFS([1]ข้อมูลทั้งหมด!$O$2:$O$7721,[1]ข้อมูลทั้งหมด!$B$2:$B$7721,D416)</f>
        <v>#VALUE!</v>
      </c>
      <c r="J416" s="8" t="e">
        <f>SUMIF([1]ข้อมูลทั้งหมด!$B$2:$B$7721,D416,[1]ข้อมูลทั้งหมด!$AN$2:$AN$7721)+(((((SUMIF([1]ข้อมูลทั้งหมด!$B$2:$B$7721,D416,[1]ข้อมูลทั้งหมด!$AO$2:$AO$7721)+((SUMIF([1]ข้อมูลทั้งหมด!$B$2:$B$7721,D416,[1]ข้อมูลทั้งหมด!$AP$2:$AP$7721)-MOD(SUMIF([1]ข้อมูลทั้งหมด!$B$2:$B$7721,D416,[1]ข้อมูลทั้งหมด!$AP$2:$AP$7721),100))/100)-K416)/4))))</f>
        <v>#VALUE!</v>
      </c>
      <c r="K416" s="8" t="e">
        <f>MOD(SUMIF([1]ข้อมูลทั้งหมด!$B$2:$B$7721,D416,[1]ข้อมูลทั้งหมด!$AO$2:$AO$7721)+((SUMIF([1]ข้อมูลทั้งหมด!$B$2:$B$7721,D416,[1]ข้อมูลทั้งหมด!$AP$2:$AP$7721)-MOD(SUMIF([1]ข้อมูลทั้งหมด!$B$2:$B$7721,D416,[1]ข้อมูลทั้งหมด!$AP$2:$AP$7721),100))/100),4)</f>
        <v>#VALUE!</v>
      </c>
      <c r="L416" s="8" t="e">
        <f>MOD(SUMIF([1]ข้อมูลทั้งหมด!$B$2:$B$7721,D416,[1]ข้อมูลทั้งหมด!$AP$2:$AP$7721),100)</f>
        <v>#VALUE!</v>
      </c>
      <c r="M416" s="12" t="e">
        <f>IF(SUM(SUMIF([1]ข้อมูลทั้งหมด!$B$2:$B$7721,D416,[1]ข้อมูลทั้งหมด!$BU$2:$BU$7721))=0,"-",SUM(SUMIF([1]ข้อมูลทั้งหมด!$B$2:$B$7721,D416,[1]ข้อมูลทั้งหมด!$BU$2:$BU$7721)))</f>
        <v>#VALUE!</v>
      </c>
      <c r="N416" s="8" t="e">
        <f>IF(SUM(SUMIF([1]ข้อมูลทั้งหมด!$B$2:$B$7721,D416,[1]ข้อมูลทั้งหมด!$AA$2:$AA$7721),SUMIF([1]ข้อมูลทั้งหมด!$B$2:$B$7721,D416,[1]ข้อมูลทั้งหมด!$AC$2:$AC$7721))=0,"-",SUM(SUMIF([1]ข้อมูลทั้งหมด!$B$2:$B$7721,D416,[1]ข้อมูลทั้งหมด!$AA$2:$AA$7721),SUMIF([1]ข้อมูลทั้งหมด!$B$2:$B$7721,D416,[1]ข้อมูลทั้งหมด!$AC$2:$AC$7721)))</f>
        <v>#VALUE!</v>
      </c>
      <c r="O416" s="13" t="e">
        <f>IF(SUM(SUMIF([1]ข้อมูลทั้งหมด!$B$2:$B$7721,D416,[1]ข้อมูลทั้งหมด!$AB$2:$AB$7721),SUMIF([1]ข้อมูลทั้งหมด!$B$2:$B$7721,D416,[1]ข้อมูลทั้งหมด!$AD$2:$AD$7721))=0,"-",SUM(SUMIF([1]ข้อมูลทั้งหมด!$B$2:$B$7721,D416,[1]ข้อมูลทั้งหมด!$AB$2:$AB$7721),SUMIF([1]ข้อมูลทั้งหมด!$B$2:$B$7721,D416,[1]ข้อมูลทั้งหมด!$AD$2:$AD$7721)))</f>
        <v>#VALUE!</v>
      </c>
      <c r="P416" s="8" t="e">
        <f>IF(SUM(SUMIF([1]ข้อมูลทั้งหมด!$B$2:$B$7721,D416,[1]ข้อมูลทั้งหมด!$AE$2:$AE$7721),SUMIF([1]ข้อมูลทั้งหมด!$B$2:$B$7721,D416,[1]ข้อมูลทั้งหมด!$AG$2:$AG$7721))=0,"-",SUM(SUMIF([1]ข้อมูลทั้งหมด!$B$2:$B$7721,D416,[1]ข้อมูลทั้งหมด!$AE$2:$AE$7721),SUMIF([1]ข้อมูลทั้งหมด!$B$2:$B$7721,D416,[1]ข้อมูลทั้งหมด!$AG$2:$AG$7721)))</f>
        <v>#VALUE!</v>
      </c>
      <c r="Q416" s="13" t="e">
        <f>IF(SUM(SUMIF([1]ข้อมูลทั้งหมด!$B$2:$B$7721,D416,[1]ข้อมูลทั้งหมด!$AF$2:$AF$7721),SUMIF([1]ข้อมูลทั้งหมด!$B$2:$B$7721,D416,[1]ข้อมูลทั้งหมด!$AH$2:$AH$7721))=0,"-",SUM(SUMIF([1]ข้อมูลทั้งหมด!$B$2:$B$7721,D416,[1]ข้อมูลทั้งหมด!$AF$2:$AF$7721),SUMIF([1]ข้อมูลทั้งหมด!$B$2:$B$7721,D416,[1]ข้อมูลทั้งหมด!$AH$2:$AH$7721)))</f>
        <v>#VALUE!</v>
      </c>
      <c r="R416" s="12" t="e">
        <f>IF(SUM(SUMIF([1]ข้อมูลทั้งหมด!$B$2:$B$7721,D416,[1]ข้อมูลทั้งหมด!$BU$2:$BU$7721),SUMIF([1]ข้อมูลทั้งหมด!$B$2:$B$7721,D416,[1]ข้อมูลทั้งหมด!$BV$2:$BV$7721))=0,"-",SUM(SUMIF([1]ข้อมูลทั้งหมด!$B$2:$B$7721,D416,[1]ข้อมูลทั้งหมด!$BU$2:$BU$7721),SUMIF([1]ข้อมูลทั้งหมด!$B$2:$B$7721,D416,[1]ข้อมูลทั้งหมด!$BV$2:$BV$7721)))</f>
        <v>#VALUE!</v>
      </c>
      <c r="S416" s="14" t="e">
        <f>IF(SUMIF([1]ข้อมูลทั้งหมด!$B$2:$B$7721,D416,[1]ข้อมูลทั้งหมด!$BX$2:$BX$7721)=0,"-",SUMIF([1]ข้อมูลทั้งหมด!$B$2:$B$7721,D416,[1]ข้อมูลทั้งหมด!$BX$2:$BX$7721))</f>
        <v>#VALUE!</v>
      </c>
      <c r="T416" s="8" t="e">
        <f>IF(SUMIF([1]ข้อมูลทั้งหมด!$B$2:$B$7721,D416,[1]ข้อมูลทั้งหมด!$CV$2:$CV$7721)=0,"-",SUMIF([1]ข้อมูลทั้งหมด!$B$2:$B$7721,D416,[1]ข้อมูลทั้งหมด!$CV$2:$CV$7721))</f>
        <v>#VALUE!</v>
      </c>
      <c r="U416" s="13" t="e">
        <f>IF(SUMIF([1]ข้อมูลทั้งหมด!$B$2:$B$7721,D416,[1]ข้อมูลทั้งหมด!$CW$2:$CW$7721)=0,"-",SUMIF([1]ข้อมูลทั้งหมด!$B$2:$B$7721,D416,[1]ข้อมูลทั้งหมด!$CW$2:$CW$7721))</f>
        <v>#VALUE!</v>
      </c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389"/>
      <c r="AM416" s="20"/>
      <c r="AN416" s="21"/>
      <c r="AO416" s="393"/>
      <c r="AP416" s="22"/>
      <c r="AQ416" s="22"/>
      <c r="AR416" s="22"/>
      <c r="AS416" s="394"/>
    </row>
    <row r="417" spans="1:45" s="60" customFormat="1" ht="21" hidden="1" x14ac:dyDescent="0.35">
      <c r="A417" s="524">
        <v>408</v>
      </c>
      <c r="B417" s="9">
        <v>403</v>
      </c>
      <c r="C417" s="10" t="s">
        <v>763</v>
      </c>
      <c r="D417" s="395" t="s">
        <v>764</v>
      </c>
      <c r="E417" s="8" t="e">
        <f>COUNTIFS([1]ข้อมูลทั้งหมด!$B$2:$B$7721,D417,[1]ข้อมูลทั้งหมด!$P$2:$P$7721,1)</f>
        <v>#VALUE!</v>
      </c>
      <c r="F417" s="8" t="e">
        <f>COUNTIFS([1]ข้อมูลทั้งหมด!$B$2:$B$7721,D417,[1]ข้อมูลทั้งหมด!$S$2:$S$7721,1)</f>
        <v>#VALUE!</v>
      </c>
      <c r="G417" s="8" t="e">
        <f>COUNTIFS([1]ข้อมูลทั้งหมด!$B$2:$B$7721,D417,[1]ข้อมูลทั้งหมด!$V$2:$V$7721,1)</f>
        <v>#VALUE!</v>
      </c>
      <c r="H417" s="11" t="e">
        <f t="shared" si="7"/>
        <v>#VALUE!</v>
      </c>
      <c r="I417" s="8" t="e">
        <f>SUMIFS([1]ข้อมูลทั้งหมด!$O$2:$O$7721,[1]ข้อมูลทั้งหมด!$B$2:$B$7721,D417)</f>
        <v>#VALUE!</v>
      </c>
      <c r="J417" s="8" t="e">
        <f>SUMIF([1]ข้อมูลทั้งหมด!$B$2:$B$7721,D417,[1]ข้อมูลทั้งหมด!$AN$2:$AN$7721)+(((((SUMIF([1]ข้อมูลทั้งหมด!$B$2:$B$7721,D417,[1]ข้อมูลทั้งหมด!$AO$2:$AO$7721)+((SUMIF([1]ข้อมูลทั้งหมด!$B$2:$B$7721,D417,[1]ข้อมูลทั้งหมด!$AP$2:$AP$7721)-MOD(SUMIF([1]ข้อมูลทั้งหมด!$B$2:$B$7721,D417,[1]ข้อมูลทั้งหมด!$AP$2:$AP$7721),100))/100)-K417)/4))))</f>
        <v>#VALUE!</v>
      </c>
      <c r="K417" s="8" t="e">
        <f>MOD(SUMIF([1]ข้อมูลทั้งหมด!$B$2:$B$7721,D417,[1]ข้อมูลทั้งหมด!$AO$2:$AO$7721)+((SUMIF([1]ข้อมูลทั้งหมด!$B$2:$B$7721,D417,[1]ข้อมูลทั้งหมด!$AP$2:$AP$7721)-MOD(SUMIF([1]ข้อมูลทั้งหมด!$B$2:$B$7721,D417,[1]ข้อมูลทั้งหมด!$AP$2:$AP$7721),100))/100),4)</f>
        <v>#VALUE!</v>
      </c>
      <c r="L417" s="8" t="e">
        <f>MOD(SUMIF([1]ข้อมูลทั้งหมด!$B$2:$B$7721,D417,[1]ข้อมูลทั้งหมด!$AP$2:$AP$7721),100)</f>
        <v>#VALUE!</v>
      </c>
      <c r="M417" s="12" t="e">
        <f>IF(SUM(SUMIF([1]ข้อมูลทั้งหมด!$B$2:$B$7721,D417,[1]ข้อมูลทั้งหมด!$BU$2:$BU$7721))=0,"-",SUM(SUMIF([1]ข้อมูลทั้งหมด!$B$2:$B$7721,D417,[1]ข้อมูลทั้งหมด!$BU$2:$BU$7721)))</f>
        <v>#VALUE!</v>
      </c>
      <c r="N417" s="8" t="e">
        <f>IF(SUM(SUMIF([1]ข้อมูลทั้งหมด!$B$2:$B$7721,D417,[1]ข้อมูลทั้งหมด!$AA$2:$AA$7721),SUMIF([1]ข้อมูลทั้งหมด!$B$2:$B$7721,D417,[1]ข้อมูลทั้งหมด!$AC$2:$AC$7721))=0,"-",SUM(SUMIF([1]ข้อมูลทั้งหมด!$B$2:$B$7721,D417,[1]ข้อมูลทั้งหมด!$AA$2:$AA$7721),SUMIF([1]ข้อมูลทั้งหมด!$B$2:$B$7721,D417,[1]ข้อมูลทั้งหมด!$AC$2:$AC$7721)))</f>
        <v>#VALUE!</v>
      </c>
      <c r="O417" s="13" t="e">
        <f>IF(SUM(SUMIF([1]ข้อมูลทั้งหมด!$B$2:$B$7721,D417,[1]ข้อมูลทั้งหมด!$AB$2:$AB$7721),SUMIF([1]ข้อมูลทั้งหมด!$B$2:$B$7721,D417,[1]ข้อมูลทั้งหมด!$AD$2:$AD$7721))=0,"-",SUM(SUMIF([1]ข้อมูลทั้งหมด!$B$2:$B$7721,D417,[1]ข้อมูลทั้งหมด!$AB$2:$AB$7721),SUMIF([1]ข้อมูลทั้งหมด!$B$2:$B$7721,D417,[1]ข้อมูลทั้งหมด!$AD$2:$AD$7721)))</f>
        <v>#VALUE!</v>
      </c>
      <c r="P417" s="8" t="e">
        <f>IF(SUM(SUMIF([1]ข้อมูลทั้งหมด!$B$2:$B$7721,D417,[1]ข้อมูลทั้งหมด!$AE$2:$AE$7721),SUMIF([1]ข้อมูลทั้งหมด!$B$2:$B$7721,D417,[1]ข้อมูลทั้งหมด!$AG$2:$AG$7721))=0,"-",SUM(SUMIF([1]ข้อมูลทั้งหมด!$B$2:$B$7721,D417,[1]ข้อมูลทั้งหมด!$AE$2:$AE$7721),SUMIF([1]ข้อมูลทั้งหมด!$B$2:$B$7721,D417,[1]ข้อมูลทั้งหมด!$AG$2:$AG$7721)))</f>
        <v>#VALUE!</v>
      </c>
      <c r="Q417" s="13" t="e">
        <f>IF(SUM(SUMIF([1]ข้อมูลทั้งหมด!$B$2:$B$7721,D417,[1]ข้อมูลทั้งหมด!$AF$2:$AF$7721),SUMIF([1]ข้อมูลทั้งหมด!$B$2:$B$7721,D417,[1]ข้อมูลทั้งหมด!$AH$2:$AH$7721))=0,"-",SUM(SUMIF([1]ข้อมูลทั้งหมด!$B$2:$B$7721,D417,[1]ข้อมูลทั้งหมด!$AF$2:$AF$7721),SUMIF([1]ข้อมูลทั้งหมด!$B$2:$B$7721,D417,[1]ข้อมูลทั้งหมด!$AH$2:$AH$7721)))</f>
        <v>#VALUE!</v>
      </c>
      <c r="R417" s="12" t="e">
        <f>IF(SUM(SUMIF([1]ข้อมูลทั้งหมด!$B$2:$B$7721,D417,[1]ข้อมูลทั้งหมด!$BU$2:$BU$7721),SUMIF([1]ข้อมูลทั้งหมด!$B$2:$B$7721,D417,[1]ข้อมูลทั้งหมด!$BV$2:$BV$7721))=0,"-",SUM(SUMIF([1]ข้อมูลทั้งหมด!$B$2:$B$7721,D417,[1]ข้อมูลทั้งหมด!$BU$2:$BU$7721),SUMIF([1]ข้อมูลทั้งหมด!$B$2:$B$7721,D417,[1]ข้อมูลทั้งหมด!$BV$2:$BV$7721)))</f>
        <v>#VALUE!</v>
      </c>
      <c r="S417" s="14" t="e">
        <f>IF(SUMIF([1]ข้อมูลทั้งหมด!$B$2:$B$7721,D417,[1]ข้อมูลทั้งหมด!$BX$2:$BX$7721)=0,"-",SUMIF([1]ข้อมูลทั้งหมด!$B$2:$B$7721,D417,[1]ข้อมูลทั้งหมด!$BX$2:$BX$7721))</f>
        <v>#VALUE!</v>
      </c>
      <c r="T417" s="8" t="e">
        <f>IF(SUMIF([1]ข้อมูลทั้งหมด!$B$2:$B$7721,D417,[1]ข้อมูลทั้งหมด!$CV$2:$CV$7721)=0,"-",SUMIF([1]ข้อมูลทั้งหมด!$B$2:$B$7721,D417,[1]ข้อมูลทั้งหมด!$CV$2:$CV$7721))</f>
        <v>#VALUE!</v>
      </c>
      <c r="U417" s="13" t="e">
        <f>IF(SUMIF([1]ข้อมูลทั้งหมด!$B$2:$B$7721,D417,[1]ข้อมูลทั้งหมด!$CW$2:$CW$7721)=0,"-",SUMIF([1]ข้อมูลทั้งหมด!$B$2:$B$7721,D417,[1]ข้อมูลทั้งหมด!$CW$2:$CW$7721))</f>
        <v>#VALUE!</v>
      </c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389"/>
      <c r="AM417" s="20"/>
      <c r="AN417" s="21"/>
      <c r="AO417" s="393"/>
      <c r="AP417" s="22"/>
      <c r="AQ417" s="22"/>
      <c r="AR417" s="22"/>
      <c r="AS417" s="394"/>
    </row>
    <row r="418" spans="1:45" s="60" customFormat="1" ht="21" hidden="1" x14ac:dyDescent="0.35">
      <c r="A418" s="524">
        <v>409</v>
      </c>
      <c r="B418" s="9">
        <v>404</v>
      </c>
      <c r="C418" s="10" t="s">
        <v>765</v>
      </c>
      <c r="D418" s="395" t="s">
        <v>766</v>
      </c>
      <c r="E418" s="8" t="e">
        <f>COUNTIFS([1]ข้อมูลทั้งหมด!$B$2:$B$7721,D418,[1]ข้อมูลทั้งหมด!$P$2:$P$7721,1)</f>
        <v>#VALUE!</v>
      </c>
      <c r="F418" s="8" t="e">
        <f>COUNTIFS([1]ข้อมูลทั้งหมด!$B$2:$B$7721,D418,[1]ข้อมูลทั้งหมด!$S$2:$S$7721,1)</f>
        <v>#VALUE!</v>
      </c>
      <c r="G418" s="8" t="e">
        <f>COUNTIFS([1]ข้อมูลทั้งหมด!$B$2:$B$7721,D418,[1]ข้อมูลทั้งหมด!$V$2:$V$7721,1)</f>
        <v>#VALUE!</v>
      </c>
      <c r="H418" s="11" t="e">
        <f t="shared" si="7"/>
        <v>#VALUE!</v>
      </c>
      <c r="I418" s="8" t="e">
        <f>SUMIFS([1]ข้อมูลทั้งหมด!$O$2:$O$7721,[1]ข้อมูลทั้งหมด!$B$2:$B$7721,D418)</f>
        <v>#VALUE!</v>
      </c>
      <c r="J418" s="8" t="e">
        <f>SUMIF([1]ข้อมูลทั้งหมด!$B$2:$B$7721,D418,[1]ข้อมูลทั้งหมด!$AN$2:$AN$7721)+(((((SUMIF([1]ข้อมูลทั้งหมด!$B$2:$B$7721,D418,[1]ข้อมูลทั้งหมด!$AO$2:$AO$7721)+((SUMIF([1]ข้อมูลทั้งหมด!$B$2:$B$7721,D418,[1]ข้อมูลทั้งหมด!$AP$2:$AP$7721)-MOD(SUMIF([1]ข้อมูลทั้งหมด!$B$2:$B$7721,D418,[1]ข้อมูลทั้งหมด!$AP$2:$AP$7721),100))/100)-K418)/4))))</f>
        <v>#VALUE!</v>
      </c>
      <c r="K418" s="8" t="e">
        <f>MOD(SUMIF([1]ข้อมูลทั้งหมด!$B$2:$B$7721,D418,[1]ข้อมูลทั้งหมด!$AO$2:$AO$7721)+((SUMIF([1]ข้อมูลทั้งหมด!$B$2:$B$7721,D418,[1]ข้อมูลทั้งหมด!$AP$2:$AP$7721)-MOD(SUMIF([1]ข้อมูลทั้งหมด!$B$2:$B$7721,D418,[1]ข้อมูลทั้งหมด!$AP$2:$AP$7721),100))/100),4)</f>
        <v>#VALUE!</v>
      </c>
      <c r="L418" s="8" t="e">
        <f>MOD(SUMIF([1]ข้อมูลทั้งหมด!$B$2:$B$7721,D418,[1]ข้อมูลทั้งหมด!$AP$2:$AP$7721),100)</f>
        <v>#VALUE!</v>
      </c>
      <c r="M418" s="12" t="e">
        <f>IF(SUM(SUMIF([1]ข้อมูลทั้งหมด!$B$2:$B$7721,D418,[1]ข้อมูลทั้งหมด!$BU$2:$BU$7721))=0,"-",SUM(SUMIF([1]ข้อมูลทั้งหมด!$B$2:$B$7721,D418,[1]ข้อมูลทั้งหมด!$BU$2:$BU$7721)))</f>
        <v>#VALUE!</v>
      </c>
      <c r="N418" s="8" t="e">
        <f>IF(SUM(SUMIF([1]ข้อมูลทั้งหมด!$B$2:$B$7721,D418,[1]ข้อมูลทั้งหมด!$AA$2:$AA$7721),SUMIF([1]ข้อมูลทั้งหมด!$B$2:$B$7721,D418,[1]ข้อมูลทั้งหมด!$AC$2:$AC$7721))=0,"-",SUM(SUMIF([1]ข้อมูลทั้งหมด!$B$2:$B$7721,D418,[1]ข้อมูลทั้งหมด!$AA$2:$AA$7721),SUMIF([1]ข้อมูลทั้งหมด!$B$2:$B$7721,D418,[1]ข้อมูลทั้งหมด!$AC$2:$AC$7721)))</f>
        <v>#VALUE!</v>
      </c>
      <c r="O418" s="13" t="e">
        <f>IF(SUM(SUMIF([1]ข้อมูลทั้งหมด!$B$2:$B$7721,D418,[1]ข้อมูลทั้งหมด!$AB$2:$AB$7721),SUMIF([1]ข้อมูลทั้งหมด!$B$2:$B$7721,D418,[1]ข้อมูลทั้งหมด!$AD$2:$AD$7721))=0,"-",SUM(SUMIF([1]ข้อมูลทั้งหมด!$B$2:$B$7721,D418,[1]ข้อมูลทั้งหมด!$AB$2:$AB$7721),SUMIF([1]ข้อมูลทั้งหมด!$B$2:$B$7721,D418,[1]ข้อมูลทั้งหมด!$AD$2:$AD$7721)))</f>
        <v>#VALUE!</v>
      </c>
      <c r="P418" s="8" t="e">
        <f>IF(SUM(SUMIF([1]ข้อมูลทั้งหมด!$B$2:$B$7721,D418,[1]ข้อมูลทั้งหมด!$AE$2:$AE$7721),SUMIF([1]ข้อมูลทั้งหมด!$B$2:$B$7721,D418,[1]ข้อมูลทั้งหมด!$AG$2:$AG$7721))=0,"-",SUM(SUMIF([1]ข้อมูลทั้งหมด!$B$2:$B$7721,D418,[1]ข้อมูลทั้งหมด!$AE$2:$AE$7721),SUMIF([1]ข้อมูลทั้งหมด!$B$2:$B$7721,D418,[1]ข้อมูลทั้งหมด!$AG$2:$AG$7721)))</f>
        <v>#VALUE!</v>
      </c>
      <c r="Q418" s="13" t="e">
        <f>IF(SUM(SUMIF([1]ข้อมูลทั้งหมด!$B$2:$B$7721,D418,[1]ข้อมูลทั้งหมด!$AF$2:$AF$7721),SUMIF([1]ข้อมูลทั้งหมด!$B$2:$B$7721,D418,[1]ข้อมูลทั้งหมด!$AH$2:$AH$7721))=0,"-",SUM(SUMIF([1]ข้อมูลทั้งหมด!$B$2:$B$7721,D418,[1]ข้อมูลทั้งหมด!$AF$2:$AF$7721),SUMIF([1]ข้อมูลทั้งหมด!$B$2:$B$7721,D418,[1]ข้อมูลทั้งหมด!$AH$2:$AH$7721)))</f>
        <v>#VALUE!</v>
      </c>
      <c r="R418" s="12" t="e">
        <f>IF(SUM(SUMIF([1]ข้อมูลทั้งหมด!$B$2:$B$7721,D418,[1]ข้อมูลทั้งหมด!$BU$2:$BU$7721),SUMIF([1]ข้อมูลทั้งหมด!$B$2:$B$7721,D418,[1]ข้อมูลทั้งหมด!$BV$2:$BV$7721))=0,"-",SUM(SUMIF([1]ข้อมูลทั้งหมด!$B$2:$B$7721,D418,[1]ข้อมูลทั้งหมด!$BU$2:$BU$7721),SUMIF([1]ข้อมูลทั้งหมด!$B$2:$B$7721,D418,[1]ข้อมูลทั้งหมด!$BV$2:$BV$7721)))</f>
        <v>#VALUE!</v>
      </c>
      <c r="S418" s="14" t="e">
        <f>IF(SUMIF([1]ข้อมูลทั้งหมด!$B$2:$B$7721,D418,[1]ข้อมูลทั้งหมด!$BX$2:$BX$7721)=0,"-",SUMIF([1]ข้อมูลทั้งหมด!$B$2:$B$7721,D418,[1]ข้อมูลทั้งหมด!$BX$2:$BX$7721))</f>
        <v>#VALUE!</v>
      </c>
      <c r="T418" s="8" t="e">
        <f>IF(SUMIF([1]ข้อมูลทั้งหมด!$B$2:$B$7721,D418,[1]ข้อมูลทั้งหมด!$CV$2:$CV$7721)=0,"-",SUMIF([1]ข้อมูลทั้งหมด!$B$2:$B$7721,D418,[1]ข้อมูลทั้งหมด!$CV$2:$CV$7721))</f>
        <v>#VALUE!</v>
      </c>
      <c r="U418" s="13" t="e">
        <f>IF(SUMIF([1]ข้อมูลทั้งหมด!$B$2:$B$7721,D418,[1]ข้อมูลทั้งหมด!$CW$2:$CW$7721)=0,"-",SUMIF([1]ข้อมูลทั้งหมด!$B$2:$B$7721,D418,[1]ข้อมูลทั้งหมด!$CW$2:$CW$7721))</f>
        <v>#VALUE!</v>
      </c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389"/>
      <c r="AM418" s="20"/>
      <c r="AN418" s="21"/>
      <c r="AO418" s="393"/>
      <c r="AP418" s="22"/>
      <c r="AQ418" s="22"/>
      <c r="AR418" s="22"/>
      <c r="AS418" s="394"/>
    </row>
    <row r="419" spans="1:45" s="60" customFormat="1" ht="21" hidden="1" x14ac:dyDescent="0.35">
      <c r="A419" s="524">
        <v>410</v>
      </c>
      <c r="B419" s="9">
        <v>405</v>
      </c>
      <c r="C419" s="10" t="s">
        <v>767</v>
      </c>
      <c r="D419" s="395" t="s">
        <v>768</v>
      </c>
      <c r="E419" s="8" t="e">
        <f>COUNTIFS([1]ข้อมูลทั้งหมด!$B$2:$B$7721,D419,[1]ข้อมูลทั้งหมด!$P$2:$P$7721,1)</f>
        <v>#VALUE!</v>
      </c>
      <c r="F419" s="8" t="e">
        <f>COUNTIFS([1]ข้อมูลทั้งหมด!$B$2:$B$7721,D419,[1]ข้อมูลทั้งหมด!$S$2:$S$7721,1)</f>
        <v>#VALUE!</v>
      </c>
      <c r="G419" s="8" t="e">
        <f>COUNTIFS([1]ข้อมูลทั้งหมด!$B$2:$B$7721,D419,[1]ข้อมูลทั้งหมด!$V$2:$V$7721,1)</f>
        <v>#VALUE!</v>
      </c>
      <c r="H419" s="11" t="e">
        <f t="shared" si="7"/>
        <v>#VALUE!</v>
      </c>
      <c r="I419" s="8" t="e">
        <f>SUMIFS([1]ข้อมูลทั้งหมด!$O$2:$O$7721,[1]ข้อมูลทั้งหมด!$B$2:$B$7721,D419)</f>
        <v>#VALUE!</v>
      </c>
      <c r="J419" s="8" t="e">
        <f>SUMIF([1]ข้อมูลทั้งหมด!$B$2:$B$7721,D419,[1]ข้อมูลทั้งหมด!$AN$2:$AN$7721)+(((((SUMIF([1]ข้อมูลทั้งหมด!$B$2:$B$7721,D419,[1]ข้อมูลทั้งหมด!$AO$2:$AO$7721)+((SUMIF([1]ข้อมูลทั้งหมด!$B$2:$B$7721,D419,[1]ข้อมูลทั้งหมด!$AP$2:$AP$7721)-MOD(SUMIF([1]ข้อมูลทั้งหมด!$B$2:$B$7721,D419,[1]ข้อมูลทั้งหมด!$AP$2:$AP$7721),100))/100)-K419)/4))))</f>
        <v>#VALUE!</v>
      </c>
      <c r="K419" s="8" t="e">
        <f>MOD(SUMIF([1]ข้อมูลทั้งหมด!$B$2:$B$7721,D419,[1]ข้อมูลทั้งหมด!$AO$2:$AO$7721)+((SUMIF([1]ข้อมูลทั้งหมด!$B$2:$B$7721,D419,[1]ข้อมูลทั้งหมด!$AP$2:$AP$7721)-MOD(SUMIF([1]ข้อมูลทั้งหมด!$B$2:$B$7721,D419,[1]ข้อมูลทั้งหมด!$AP$2:$AP$7721),100))/100),4)</f>
        <v>#VALUE!</v>
      </c>
      <c r="L419" s="8" t="e">
        <f>MOD(SUMIF([1]ข้อมูลทั้งหมด!$B$2:$B$7721,D419,[1]ข้อมูลทั้งหมด!$AP$2:$AP$7721),100)</f>
        <v>#VALUE!</v>
      </c>
      <c r="M419" s="12" t="e">
        <f>IF(SUM(SUMIF([1]ข้อมูลทั้งหมด!$B$2:$B$7721,D419,[1]ข้อมูลทั้งหมด!$BU$2:$BU$7721))=0,"-",SUM(SUMIF([1]ข้อมูลทั้งหมด!$B$2:$B$7721,D419,[1]ข้อมูลทั้งหมด!$BU$2:$BU$7721)))</f>
        <v>#VALUE!</v>
      </c>
      <c r="N419" s="8" t="e">
        <f>IF(SUM(SUMIF([1]ข้อมูลทั้งหมด!$B$2:$B$7721,D419,[1]ข้อมูลทั้งหมด!$AA$2:$AA$7721),SUMIF([1]ข้อมูลทั้งหมด!$B$2:$B$7721,D419,[1]ข้อมูลทั้งหมด!$AC$2:$AC$7721))=0,"-",SUM(SUMIF([1]ข้อมูลทั้งหมด!$B$2:$B$7721,D419,[1]ข้อมูลทั้งหมด!$AA$2:$AA$7721),SUMIF([1]ข้อมูลทั้งหมด!$B$2:$B$7721,D419,[1]ข้อมูลทั้งหมด!$AC$2:$AC$7721)))</f>
        <v>#VALUE!</v>
      </c>
      <c r="O419" s="13" t="e">
        <f>IF(SUM(SUMIF([1]ข้อมูลทั้งหมด!$B$2:$B$7721,D419,[1]ข้อมูลทั้งหมด!$AB$2:$AB$7721),SUMIF([1]ข้อมูลทั้งหมด!$B$2:$B$7721,D419,[1]ข้อมูลทั้งหมด!$AD$2:$AD$7721))=0,"-",SUM(SUMIF([1]ข้อมูลทั้งหมด!$B$2:$B$7721,D419,[1]ข้อมูลทั้งหมด!$AB$2:$AB$7721),SUMIF([1]ข้อมูลทั้งหมด!$B$2:$B$7721,D419,[1]ข้อมูลทั้งหมด!$AD$2:$AD$7721)))</f>
        <v>#VALUE!</v>
      </c>
      <c r="P419" s="8" t="e">
        <f>IF(SUM(SUMIF([1]ข้อมูลทั้งหมด!$B$2:$B$7721,D419,[1]ข้อมูลทั้งหมด!$AE$2:$AE$7721),SUMIF([1]ข้อมูลทั้งหมด!$B$2:$B$7721,D419,[1]ข้อมูลทั้งหมด!$AG$2:$AG$7721))=0,"-",SUM(SUMIF([1]ข้อมูลทั้งหมด!$B$2:$B$7721,D419,[1]ข้อมูลทั้งหมด!$AE$2:$AE$7721),SUMIF([1]ข้อมูลทั้งหมด!$B$2:$B$7721,D419,[1]ข้อมูลทั้งหมด!$AG$2:$AG$7721)))</f>
        <v>#VALUE!</v>
      </c>
      <c r="Q419" s="13" t="e">
        <f>IF(SUM(SUMIF([1]ข้อมูลทั้งหมด!$B$2:$B$7721,D419,[1]ข้อมูลทั้งหมด!$AF$2:$AF$7721),SUMIF([1]ข้อมูลทั้งหมด!$B$2:$B$7721,D419,[1]ข้อมูลทั้งหมด!$AH$2:$AH$7721))=0,"-",SUM(SUMIF([1]ข้อมูลทั้งหมด!$B$2:$B$7721,D419,[1]ข้อมูลทั้งหมด!$AF$2:$AF$7721),SUMIF([1]ข้อมูลทั้งหมด!$B$2:$B$7721,D419,[1]ข้อมูลทั้งหมด!$AH$2:$AH$7721)))</f>
        <v>#VALUE!</v>
      </c>
      <c r="R419" s="12" t="e">
        <f>IF(SUM(SUMIF([1]ข้อมูลทั้งหมด!$B$2:$B$7721,D419,[1]ข้อมูลทั้งหมด!$BU$2:$BU$7721),SUMIF([1]ข้อมูลทั้งหมด!$B$2:$B$7721,D419,[1]ข้อมูลทั้งหมด!$BV$2:$BV$7721))=0,"-",SUM(SUMIF([1]ข้อมูลทั้งหมด!$B$2:$B$7721,D419,[1]ข้อมูลทั้งหมด!$BU$2:$BU$7721),SUMIF([1]ข้อมูลทั้งหมด!$B$2:$B$7721,D419,[1]ข้อมูลทั้งหมด!$BV$2:$BV$7721)))</f>
        <v>#VALUE!</v>
      </c>
      <c r="S419" s="14" t="e">
        <f>IF(SUMIF([1]ข้อมูลทั้งหมด!$B$2:$B$7721,D419,[1]ข้อมูลทั้งหมด!$BX$2:$BX$7721)=0,"-",SUMIF([1]ข้อมูลทั้งหมด!$B$2:$B$7721,D419,[1]ข้อมูลทั้งหมด!$BX$2:$BX$7721))</f>
        <v>#VALUE!</v>
      </c>
      <c r="T419" s="8" t="e">
        <f>IF(SUMIF([1]ข้อมูลทั้งหมด!$B$2:$B$7721,D419,[1]ข้อมูลทั้งหมด!$CV$2:$CV$7721)=0,"-",SUMIF([1]ข้อมูลทั้งหมด!$B$2:$B$7721,D419,[1]ข้อมูลทั้งหมด!$CV$2:$CV$7721))</f>
        <v>#VALUE!</v>
      </c>
      <c r="U419" s="13" t="e">
        <f>IF(SUMIF([1]ข้อมูลทั้งหมด!$B$2:$B$7721,D419,[1]ข้อมูลทั้งหมด!$CW$2:$CW$7721)=0,"-",SUMIF([1]ข้อมูลทั้งหมด!$B$2:$B$7721,D419,[1]ข้อมูลทั้งหมด!$CW$2:$CW$7721))</f>
        <v>#VALUE!</v>
      </c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389"/>
      <c r="AM419" s="20"/>
      <c r="AN419" s="21"/>
      <c r="AO419" s="393"/>
      <c r="AP419" s="22"/>
      <c r="AQ419" s="22"/>
      <c r="AR419" s="22"/>
      <c r="AS419" s="394"/>
    </row>
    <row r="420" spans="1:45" s="60" customFormat="1" ht="21" hidden="1" x14ac:dyDescent="0.35">
      <c r="A420" s="524">
        <v>411</v>
      </c>
      <c r="B420" s="9">
        <v>406</v>
      </c>
      <c r="C420" s="10" t="s">
        <v>769</v>
      </c>
      <c r="D420" s="395" t="s">
        <v>770</v>
      </c>
      <c r="E420" s="8" t="e">
        <f>COUNTIFS([1]ข้อมูลทั้งหมด!$B$2:$B$7721,D420,[1]ข้อมูลทั้งหมด!$P$2:$P$7721,1)</f>
        <v>#VALUE!</v>
      </c>
      <c r="F420" s="8" t="e">
        <f>COUNTIFS([1]ข้อมูลทั้งหมด!$B$2:$B$7721,D420,[1]ข้อมูลทั้งหมด!$S$2:$S$7721,1)</f>
        <v>#VALUE!</v>
      </c>
      <c r="G420" s="8" t="e">
        <f>COUNTIFS([1]ข้อมูลทั้งหมด!$B$2:$B$7721,D420,[1]ข้อมูลทั้งหมด!$V$2:$V$7721,1)</f>
        <v>#VALUE!</v>
      </c>
      <c r="H420" s="11" t="e">
        <f t="shared" si="7"/>
        <v>#VALUE!</v>
      </c>
      <c r="I420" s="8" t="e">
        <f>SUMIFS([1]ข้อมูลทั้งหมด!$O$2:$O$7721,[1]ข้อมูลทั้งหมด!$B$2:$B$7721,D420)</f>
        <v>#VALUE!</v>
      </c>
      <c r="J420" s="8" t="e">
        <f>SUMIF([1]ข้อมูลทั้งหมด!$B$2:$B$7721,D420,[1]ข้อมูลทั้งหมด!$AN$2:$AN$7721)+(((((SUMIF([1]ข้อมูลทั้งหมด!$B$2:$B$7721,D420,[1]ข้อมูลทั้งหมด!$AO$2:$AO$7721)+((SUMIF([1]ข้อมูลทั้งหมด!$B$2:$B$7721,D420,[1]ข้อมูลทั้งหมด!$AP$2:$AP$7721)-MOD(SUMIF([1]ข้อมูลทั้งหมด!$B$2:$B$7721,D420,[1]ข้อมูลทั้งหมด!$AP$2:$AP$7721),100))/100)-K420)/4))))</f>
        <v>#VALUE!</v>
      </c>
      <c r="K420" s="8" t="e">
        <f>MOD(SUMIF([1]ข้อมูลทั้งหมด!$B$2:$B$7721,D420,[1]ข้อมูลทั้งหมด!$AO$2:$AO$7721)+((SUMIF([1]ข้อมูลทั้งหมด!$B$2:$B$7721,D420,[1]ข้อมูลทั้งหมด!$AP$2:$AP$7721)-MOD(SUMIF([1]ข้อมูลทั้งหมด!$B$2:$B$7721,D420,[1]ข้อมูลทั้งหมด!$AP$2:$AP$7721),100))/100),4)</f>
        <v>#VALUE!</v>
      </c>
      <c r="L420" s="8" t="e">
        <f>MOD(SUMIF([1]ข้อมูลทั้งหมด!$B$2:$B$7721,D420,[1]ข้อมูลทั้งหมด!$AP$2:$AP$7721),100)</f>
        <v>#VALUE!</v>
      </c>
      <c r="M420" s="12" t="e">
        <f>IF(SUM(SUMIF([1]ข้อมูลทั้งหมด!$B$2:$B$7721,D420,[1]ข้อมูลทั้งหมด!$BU$2:$BU$7721))=0,"-",SUM(SUMIF([1]ข้อมูลทั้งหมด!$B$2:$B$7721,D420,[1]ข้อมูลทั้งหมด!$BU$2:$BU$7721)))</f>
        <v>#VALUE!</v>
      </c>
      <c r="N420" s="8" t="e">
        <f>IF(SUM(SUMIF([1]ข้อมูลทั้งหมด!$B$2:$B$7721,D420,[1]ข้อมูลทั้งหมด!$AA$2:$AA$7721),SUMIF([1]ข้อมูลทั้งหมด!$B$2:$B$7721,D420,[1]ข้อมูลทั้งหมด!$AC$2:$AC$7721))=0,"-",SUM(SUMIF([1]ข้อมูลทั้งหมด!$B$2:$B$7721,D420,[1]ข้อมูลทั้งหมด!$AA$2:$AA$7721),SUMIF([1]ข้อมูลทั้งหมด!$B$2:$B$7721,D420,[1]ข้อมูลทั้งหมด!$AC$2:$AC$7721)))</f>
        <v>#VALUE!</v>
      </c>
      <c r="O420" s="13" t="e">
        <f>IF(SUM(SUMIF([1]ข้อมูลทั้งหมด!$B$2:$B$7721,D420,[1]ข้อมูลทั้งหมด!$AB$2:$AB$7721),SUMIF([1]ข้อมูลทั้งหมด!$B$2:$B$7721,D420,[1]ข้อมูลทั้งหมด!$AD$2:$AD$7721))=0,"-",SUM(SUMIF([1]ข้อมูลทั้งหมด!$B$2:$B$7721,D420,[1]ข้อมูลทั้งหมด!$AB$2:$AB$7721),SUMIF([1]ข้อมูลทั้งหมด!$B$2:$B$7721,D420,[1]ข้อมูลทั้งหมด!$AD$2:$AD$7721)))</f>
        <v>#VALUE!</v>
      </c>
      <c r="P420" s="8" t="e">
        <f>IF(SUM(SUMIF([1]ข้อมูลทั้งหมด!$B$2:$B$7721,D420,[1]ข้อมูลทั้งหมด!$AE$2:$AE$7721),SUMIF([1]ข้อมูลทั้งหมด!$B$2:$B$7721,D420,[1]ข้อมูลทั้งหมด!$AG$2:$AG$7721))=0,"-",SUM(SUMIF([1]ข้อมูลทั้งหมด!$B$2:$B$7721,D420,[1]ข้อมูลทั้งหมด!$AE$2:$AE$7721),SUMIF([1]ข้อมูลทั้งหมด!$B$2:$B$7721,D420,[1]ข้อมูลทั้งหมด!$AG$2:$AG$7721)))</f>
        <v>#VALUE!</v>
      </c>
      <c r="Q420" s="13" t="e">
        <f>IF(SUM(SUMIF([1]ข้อมูลทั้งหมด!$B$2:$B$7721,D420,[1]ข้อมูลทั้งหมด!$AF$2:$AF$7721),SUMIF([1]ข้อมูลทั้งหมด!$B$2:$B$7721,D420,[1]ข้อมูลทั้งหมด!$AH$2:$AH$7721))=0,"-",SUM(SUMIF([1]ข้อมูลทั้งหมด!$B$2:$B$7721,D420,[1]ข้อมูลทั้งหมด!$AF$2:$AF$7721),SUMIF([1]ข้อมูลทั้งหมด!$B$2:$B$7721,D420,[1]ข้อมูลทั้งหมด!$AH$2:$AH$7721)))</f>
        <v>#VALUE!</v>
      </c>
      <c r="R420" s="12" t="e">
        <f>IF(SUM(SUMIF([1]ข้อมูลทั้งหมด!$B$2:$B$7721,D420,[1]ข้อมูลทั้งหมด!$BU$2:$BU$7721),SUMIF([1]ข้อมูลทั้งหมด!$B$2:$B$7721,D420,[1]ข้อมูลทั้งหมด!$BV$2:$BV$7721))=0,"-",SUM(SUMIF([1]ข้อมูลทั้งหมด!$B$2:$B$7721,D420,[1]ข้อมูลทั้งหมด!$BU$2:$BU$7721),SUMIF([1]ข้อมูลทั้งหมด!$B$2:$B$7721,D420,[1]ข้อมูลทั้งหมด!$BV$2:$BV$7721)))</f>
        <v>#VALUE!</v>
      </c>
      <c r="S420" s="14" t="e">
        <f>IF(SUMIF([1]ข้อมูลทั้งหมด!$B$2:$B$7721,D420,[1]ข้อมูลทั้งหมด!$BX$2:$BX$7721)=0,"-",SUMIF([1]ข้อมูลทั้งหมด!$B$2:$B$7721,D420,[1]ข้อมูลทั้งหมด!$BX$2:$BX$7721))</f>
        <v>#VALUE!</v>
      </c>
      <c r="T420" s="8" t="e">
        <f>IF(SUMIF([1]ข้อมูลทั้งหมด!$B$2:$B$7721,D420,[1]ข้อมูลทั้งหมด!$CV$2:$CV$7721)=0,"-",SUMIF([1]ข้อมูลทั้งหมด!$B$2:$B$7721,D420,[1]ข้อมูลทั้งหมด!$CV$2:$CV$7721))</f>
        <v>#VALUE!</v>
      </c>
      <c r="U420" s="13" t="e">
        <f>IF(SUMIF([1]ข้อมูลทั้งหมด!$B$2:$B$7721,D420,[1]ข้อมูลทั้งหมด!$CW$2:$CW$7721)=0,"-",SUMIF([1]ข้อมูลทั้งหมด!$B$2:$B$7721,D420,[1]ข้อมูลทั้งหมด!$CW$2:$CW$7721))</f>
        <v>#VALUE!</v>
      </c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389"/>
      <c r="AM420" s="20"/>
      <c r="AN420" s="21"/>
      <c r="AO420" s="393"/>
      <c r="AP420" s="22"/>
      <c r="AQ420" s="22"/>
      <c r="AR420" s="22"/>
      <c r="AS420" s="394"/>
    </row>
    <row r="421" spans="1:45" s="60" customFormat="1" ht="21" hidden="1" x14ac:dyDescent="0.35">
      <c r="A421" s="524">
        <v>412</v>
      </c>
      <c r="B421" s="9">
        <v>407</v>
      </c>
      <c r="C421" s="10" t="s">
        <v>771</v>
      </c>
      <c r="D421" s="395" t="s">
        <v>772</v>
      </c>
      <c r="E421" s="8" t="e">
        <f>COUNTIFS([1]ข้อมูลทั้งหมด!$B$2:$B$7721,D421,[1]ข้อมูลทั้งหมด!$P$2:$P$7721,1)</f>
        <v>#VALUE!</v>
      </c>
      <c r="F421" s="8" t="e">
        <f>COUNTIFS([1]ข้อมูลทั้งหมด!$B$2:$B$7721,D421,[1]ข้อมูลทั้งหมด!$S$2:$S$7721,1)</f>
        <v>#VALUE!</v>
      </c>
      <c r="G421" s="8" t="e">
        <f>COUNTIFS([1]ข้อมูลทั้งหมด!$B$2:$B$7721,D421,[1]ข้อมูลทั้งหมด!$V$2:$V$7721,1)</f>
        <v>#VALUE!</v>
      </c>
      <c r="H421" s="11" t="e">
        <f t="shared" si="7"/>
        <v>#VALUE!</v>
      </c>
      <c r="I421" s="8" t="e">
        <f>SUMIFS([1]ข้อมูลทั้งหมด!$O$2:$O$7721,[1]ข้อมูลทั้งหมด!$B$2:$B$7721,D421)</f>
        <v>#VALUE!</v>
      </c>
      <c r="J421" s="8" t="e">
        <f>SUMIF([1]ข้อมูลทั้งหมด!$B$2:$B$7721,D421,[1]ข้อมูลทั้งหมด!$AN$2:$AN$7721)+(((((SUMIF([1]ข้อมูลทั้งหมด!$B$2:$B$7721,D421,[1]ข้อมูลทั้งหมด!$AO$2:$AO$7721)+((SUMIF([1]ข้อมูลทั้งหมด!$B$2:$B$7721,D421,[1]ข้อมูลทั้งหมด!$AP$2:$AP$7721)-MOD(SUMIF([1]ข้อมูลทั้งหมด!$B$2:$B$7721,D421,[1]ข้อมูลทั้งหมด!$AP$2:$AP$7721),100))/100)-K421)/4))))</f>
        <v>#VALUE!</v>
      </c>
      <c r="K421" s="8" t="e">
        <f>MOD(SUMIF([1]ข้อมูลทั้งหมด!$B$2:$B$7721,D421,[1]ข้อมูลทั้งหมด!$AO$2:$AO$7721)+((SUMIF([1]ข้อมูลทั้งหมด!$B$2:$B$7721,D421,[1]ข้อมูลทั้งหมด!$AP$2:$AP$7721)-MOD(SUMIF([1]ข้อมูลทั้งหมด!$B$2:$B$7721,D421,[1]ข้อมูลทั้งหมด!$AP$2:$AP$7721),100))/100),4)</f>
        <v>#VALUE!</v>
      </c>
      <c r="L421" s="8" t="e">
        <f>MOD(SUMIF([1]ข้อมูลทั้งหมด!$B$2:$B$7721,D421,[1]ข้อมูลทั้งหมด!$AP$2:$AP$7721),100)</f>
        <v>#VALUE!</v>
      </c>
      <c r="M421" s="12" t="e">
        <f>IF(SUM(SUMIF([1]ข้อมูลทั้งหมด!$B$2:$B$7721,D421,[1]ข้อมูลทั้งหมด!$BU$2:$BU$7721))=0,"-",SUM(SUMIF([1]ข้อมูลทั้งหมด!$B$2:$B$7721,D421,[1]ข้อมูลทั้งหมด!$BU$2:$BU$7721)))</f>
        <v>#VALUE!</v>
      </c>
      <c r="N421" s="8" t="e">
        <f>IF(SUM(SUMIF([1]ข้อมูลทั้งหมด!$B$2:$B$7721,D421,[1]ข้อมูลทั้งหมด!$AA$2:$AA$7721),SUMIF([1]ข้อมูลทั้งหมด!$B$2:$B$7721,D421,[1]ข้อมูลทั้งหมด!$AC$2:$AC$7721))=0,"-",SUM(SUMIF([1]ข้อมูลทั้งหมด!$B$2:$B$7721,D421,[1]ข้อมูลทั้งหมด!$AA$2:$AA$7721),SUMIF([1]ข้อมูลทั้งหมด!$B$2:$B$7721,D421,[1]ข้อมูลทั้งหมด!$AC$2:$AC$7721)))</f>
        <v>#VALUE!</v>
      </c>
      <c r="O421" s="13" t="e">
        <f>IF(SUM(SUMIF([1]ข้อมูลทั้งหมด!$B$2:$B$7721,D421,[1]ข้อมูลทั้งหมด!$AB$2:$AB$7721),SUMIF([1]ข้อมูลทั้งหมด!$B$2:$B$7721,D421,[1]ข้อมูลทั้งหมด!$AD$2:$AD$7721))=0,"-",SUM(SUMIF([1]ข้อมูลทั้งหมด!$B$2:$B$7721,D421,[1]ข้อมูลทั้งหมด!$AB$2:$AB$7721),SUMIF([1]ข้อมูลทั้งหมด!$B$2:$B$7721,D421,[1]ข้อมูลทั้งหมด!$AD$2:$AD$7721)))</f>
        <v>#VALUE!</v>
      </c>
      <c r="P421" s="8" t="e">
        <f>IF(SUM(SUMIF([1]ข้อมูลทั้งหมด!$B$2:$B$7721,D421,[1]ข้อมูลทั้งหมด!$AE$2:$AE$7721),SUMIF([1]ข้อมูลทั้งหมด!$B$2:$B$7721,D421,[1]ข้อมูลทั้งหมด!$AG$2:$AG$7721))=0,"-",SUM(SUMIF([1]ข้อมูลทั้งหมด!$B$2:$B$7721,D421,[1]ข้อมูลทั้งหมด!$AE$2:$AE$7721),SUMIF([1]ข้อมูลทั้งหมด!$B$2:$B$7721,D421,[1]ข้อมูลทั้งหมด!$AG$2:$AG$7721)))</f>
        <v>#VALUE!</v>
      </c>
      <c r="Q421" s="13" t="e">
        <f>IF(SUM(SUMIF([1]ข้อมูลทั้งหมด!$B$2:$B$7721,D421,[1]ข้อมูลทั้งหมด!$AF$2:$AF$7721),SUMIF([1]ข้อมูลทั้งหมด!$B$2:$B$7721,D421,[1]ข้อมูลทั้งหมด!$AH$2:$AH$7721))=0,"-",SUM(SUMIF([1]ข้อมูลทั้งหมด!$B$2:$B$7721,D421,[1]ข้อมูลทั้งหมด!$AF$2:$AF$7721),SUMIF([1]ข้อมูลทั้งหมด!$B$2:$B$7721,D421,[1]ข้อมูลทั้งหมด!$AH$2:$AH$7721)))</f>
        <v>#VALUE!</v>
      </c>
      <c r="R421" s="12" t="e">
        <f>IF(SUM(SUMIF([1]ข้อมูลทั้งหมด!$B$2:$B$7721,D421,[1]ข้อมูลทั้งหมด!$BU$2:$BU$7721),SUMIF([1]ข้อมูลทั้งหมด!$B$2:$B$7721,D421,[1]ข้อมูลทั้งหมด!$BV$2:$BV$7721))=0,"-",SUM(SUMIF([1]ข้อมูลทั้งหมด!$B$2:$B$7721,D421,[1]ข้อมูลทั้งหมด!$BU$2:$BU$7721),SUMIF([1]ข้อมูลทั้งหมด!$B$2:$B$7721,D421,[1]ข้อมูลทั้งหมด!$BV$2:$BV$7721)))</f>
        <v>#VALUE!</v>
      </c>
      <c r="S421" s="14" t="e">
        <f>IF(SUMIF([1]ข้อมูลทั้งหมด!$B$2:$B$7721,D421,[1]ข้อมูลทั้งหมด!$BX$2:$BX$7721)=0,"-",SUMIF([1]ข้อมูลทั้งหมด!$B$2:$B$7721,D421,[1]ข้อมูลทั้งหมด!$BX$2:$BX$7721))</f>
        <v>#VALUE!</v>
      </c>
      <c r="T421" s="8" t="e">
        <f>IF(SUMIF([1]ข้อมูลทั้งหมด!$B$2:$B$7721,D421,[1]ข้อมูลทั้งหมด!$CV$2:$CV$7721)=0,"-",SUMIF([1]ข้อมูลทั้งหมด!$B$2:$B$7721,D421,[1]ข้อมูลทั้งหมด!$CV$2:$CV$7721))</f>
        <v>#VALUE!</v>
      </c>
      <c r="U421" s="13" t="e">
        <f>IF(SUMIF([1]ข้อมูลทั้งหมด!$B$2:$B$7721,D421,[1]ข้อมูลทั้งหมด!$CW$2:$CW$7721)=0,"-",SUMIF([1]ข้อมูลทั้งหมด!$B$2:$B$7721,D421,[1]ข้อมูลทั้งหมด!$CW$2:$CW$7721))</f>
        <v>#VALUE!</v>
      </c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389"/>
      <c r="AM421" s="20"/>
      <c r="AN421" s="21"/>
      <c r="AO421" s="393"/>
      <c r="AP421" s="22"/>
      <c r="AQ421" s="22"/>
      <c r="AR421" s="22"/>
      <c r="AS421" s="394"/>
    </row>
    <row r="422" spans="1:45" s="60" customFormat="1" ht="21" hidden="1" x14ac:dyDescent="0.35">
      <c r="A422" s="524">
        <v>413</v>
      </c>
      <c r="B422" s="9">
        <v>408</v>
      </c>
      <c r="C422" s="10" t="s">
        <v>773</v>
      </c>
      <c r="D422" s="395" t="s">
        <v>774</v>
      </c>
      <c r="E422" s="8" t="e">
        <f>COUNTIFS([1]ข้อมูลทั้งหมด!$B$2:$B$7721,D422,[1]ข้อมูลทั้งหมด!$P$2:$P$7721,1)</f>
        <v>#VALUE!</v>
      </c>
      <c r="F422" s="8" t="e">
        <f>COUNTIFS([1]ข้อมูลทั้งหมด!$B$2:$B$7721,D422,[1]ข้อมูลทั้งหมด!$S$2:$S$7721,1)</f>
        <v>#VALUE!</v>
      </c>
      <c r="G422" s="8" t="e">
        <f>COUNTIFS([1]ข้อมูลทั้งหมด!$B$2:$B$7721,D422,[1]ข้อมูลทั้งหมด!$V$2:$V$7721,1)</f>
        <v>#VALUE!</v>
      </c>
      <c r="H422" s="11" t="e">
        <f t="shared" si="7"/>
        <v>#VALUE!</v>
      </c>
      <c r="I422" s="8" t="e">
        <f>SUMIFS([1]ข้อมูลทั้งหมด!$O$2:$O$7721,[1]ข้อมูลทั้งหมด!$B$2:$B$7721,D422)</f>
        <v>#VALUE!</v>
      </c>
      <c r="J422" s="8" t="e">
        <f>SUMIF([1]ข้อมูลทั้งหมด!$B$2:$B$7721,D422,[1]ข้อมูลทั้งหมด!$AN$2:$AN$7721)+(((((SUMIF([1]ข้อมูลทั้งหมด!$B$2:$B$7721,D422,[1]ข้อมูลทั้งหมด!$AO$2:$AO$7721)+((SUMIF([1]ข้อมูลทั้งหมด!$B$2:$B$7721,D422,[1]ข้อมูลทั้งหมด!$AP$2:$AP$7721)-MOD(SUMIF([1]ข้อมูลทั้งหมด!$B$2:$B$7721,D422,[1]ข้อมูลทั้งหมด!$AP$2:$AP$7721),100))/100)-K422)/4))))</f>
        <v>#VALUE!</v>
      </c>
      <c r="K422" s="8" t="e">
        <f>MOD(SUMIF([1]ข้อมูลทั้งหมด!$B$2:$B$7721,D422,[1]ข้อมูลทั้งหมด!$AO$2:$AO$7721)+((SUMIF([1]ข้อมูลทั้งหมด!$B$2:$B$7721,D422,[1]ข้อมูลทั้งหมด!$AP$2:$AP$7721)-MOD(SUMIF([1]ข้อมูลทั้งหมด!$B$2:$B$7721,D422,[1]ข้อมูลทั้งหมด!$AP$2:$AP$7721),100))/100),4)</f>
        <v>#VALUE!</v>
      </c>
      <c r="L422" s="8" t="e">
        <f>MOD(SUMIF([1]ข้อมูลทั้งหมด!$B$2:$B$7721,D422,[1]ข้อมูลทั้งหมด!$AP$2:$AP$7721),100)</f>
        <v>#VALUE!</v>
      </c>
      <c r="M422" s="12" t="e">
        <f>IF(SUM(SUMIF([1]ข้อมูลทั้งหมด!$B$2:$B$7721,D422,[1]ข้อมูลทั้งหมด!$BU$2:$BU$7721))=0,"-",SUM(SUMIF([1]ข้อมูลทั้งหมด!$B$2:$B$7721,D422,[1]ข้อมูลทั้งหมด!$BU$2:$BU$7721)))</f>
        <v>#VALUE!</v>
      </c>
      <c r="N422" s="8" t="e">
        <f>IF(SUM(SUMIF([1]ข้อมูลทั้งหมด!$B$2:$B$7721,D422,[1]ข้อมูลทั้งหมด!$AA$2:$AA$7721),SUMIF([1]ข้อมูลทั้งหมด!$B$2:$B$7721,D422,[1]ข้อมูลทั้งหมด!$AC$2:$AC$7721))=0,"-",SUM(SUMIF([1]ข้อมูลทั้งหมด!$B$2:$B$7721,D422,[1]ข้อมูลทั้งหมด!$AA$2:$AA$7721),SUMIF([1]ข้อมูลทั้งหมด!$B$2:$B$7721,D422,[1]ข้อมูลทั้งหมด!$AC$2:$AC$7721)))</f>
        <v>#VALUE!</v>
      </c>
      <c r="O422" s="13" t="e">
        <f>IF(SUM(SUMIF([1]ข้อมูลทั้งหมด!$B$2:$B$7721,D422,[1]ข้อมูลทั้งหมด!$AB$2:$AB$7721),SUMIF([1]ข้อมูลทั้งหมด!$B$2:$B$7721,D422,[1]ข้อมูลทั้งหมด!$AD$2:$AD$7721))=0,"-",SUM(SUMIF([1]ข้อมูลทั้งหมด!$B$2:$B$7721,D422,[1]ข้อมูลทั้งหมด!$AB$2:$AB$7721),SUMIF([1]ข้อมูลทั้งหมด!$B$2:$B$7721,D422,[1]ข้อมูลทั้งหมด!$AD$2:$AD$7721)))</f>
        <v>#VALUE!</v>
      </c>
      <c r="P422" s="8" t="e">
        <f>IF(SUM(SUMIF([1]ข้อมูลทั้งหมด!$B$2:$B$7721,D422,[1]ข้อมูลทั้งหมด!$AE$2:$AE$7721),SUMIF([1]ข้อมูลทั้งหมด!$B$2:$B$7721,D422,[1]ข้อมูลทั้งหมด!$AG$2:$AG$7721))=0,"-",SUM(SUMIF([1]ข้อมูลทั้งหมด!$B$2:$B$7721,D422,[1]ข้อมูลทั้งหมด!$AE$2:$AE$7721),SUMIF([1]ข้อมูลทั้งหมด!$B$2:$B$7721,D422,[1]ข้อมูลทั้งหมด!$AG$2:$AG$7721)))</f>
        <v>#VALUE!</v>
      </c>
      <c r="Q422" s="13" t="e">
        <f>IF(SUM(SUMIF([1]ข้อมูลทั้งหมด!$B$2:$B$7721,D422,[1]ข้อมูลทั้งหมด!$AF$2:$AF$7721),SUMIF([1]ข้อมูลทั้งหมด!$B$2:$B$7721,D422,[1]ข้อมูลทั้งหมด!$AH$2:$AH$7721))=0,"-",SUM(SUMIF([1]ข้อมูลทั้งหมด!$B$2:$B$7721,D422,[1]ข้อมูลทั้งหมด!$AF$2:$AF$7721),SUMIF([1]ข้อมูลทั้งหมด!$B$2:$B$7721,D422,[1]ข้อมูลทั้งหมด!$AH$2:$AH$7721)))</f>
        <v>#VALUE!</v>
      </c>
      <c r="R422" s="12" t="e">
        <f>IF(SUM(SUMIF([1]ข้อมูลทั้งหมด!$B$2:$B$7721,D422,[1]ข้อมูลทั้งหมด!$BU$2:$BU$7721),SUMIF([1]ข้อมูลทั้งหมด!$B$2:$B$7721,D422,[1]ข้อมูลทั้งหมด!$BV$2:$BV$7721))=0,"-",SUM(SUMIF([1]ข้อมูลทั้งหมด!$B$2:$B$7721,D422,[1]ข้อมูลทั้งหมด!$BU$2:$BU$7721),SUMIF([1]ข้อมูลทั้งหมด!$B$2:$B$7721,D422,[1]ข้อมูลทั้งหมด!$BV$2:$BV$7721)))</f>
        <v>#VALUE!</v>
      </c>
      <c r="S422" s="14" t="e">
        <f>IF(SUMIF([1]ข้อมูลทั้งหมด!$B$2:$B$7721,D422,[1]ข้อมูลทั้งหมด!$BX$2:$BX$7721)=0,"-",SUMIF([1]ข้อมูลทั้งหมด!$B$2:$B$7721,D422,[1]ข้อมูลทั้งหมด!$BX$2:$BX$7721))</f>
        <v>#VALUE!</v>
      </c>
      <c r="T422" s="8" t="e">
        <f>IF(SUMIF([1]ข้อมูลทั้งหมด!$B$2:$B$7721,D422,[1]ข้อมูลทั้งหมด!$CV$2:$CV$7721)=0,"-",SUMIF([1]ข้อมูลทั้งหมด!$B$2:$B$7721,D422,[1]ข้อมูลทั้งหมด!$CV$2:$CV$7721))</f>
        <v>#VALUE!</v>
      </c>
      <c r="U422" s="13" t="e">
        <f>IF(SUMIF([1]ข้อมูลทั้งหมด!$B$2:$B$7721,D422,[1]ข้อมูลทั้งหมด!$CW$2:$CW$7721)=0,"-",SUMIF([1]ข้อมูลทั้งหมด!$B$2:$B$7721,D422,[1]ข้อมูลทั้งหมด!$CW$2:$CW$7721))</f>
        <v>#VALUE!</v>
      </c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389"/>
      <c r="AM422" s="20"/>
      <c r="AN422" s="21"/>
      <c r="AO422" s="393"/>
      <c r="AP422" s="22"/>
      <c r="AQ422" s="22"/>
      <c r="AR422" s="22"/>
      <c r="AS422" s="394"/>
    </row>
    <row r="423" spans="1:45" s="60" customFormat="1" ht="21" hidden="1" x14ac:dyDescent="0.35">
      <c r="A423" s="524">
        <v>414</v>
      </c>
      <c r="B423" s="9">
        <v>409</v>
      </c>
      <c r="C423" s="10" t="s">
        <v>775</v>
      </c>
      <c r="D423" s="395" t="s">
        <v>776</v>
      </c>
      <c r="E423" s="8" t="e">
        <f>COUNTIFS([1]ข้อมูลทั้งหมด!$B$2:$B$7721,D423,[1]ข้อมูลทั้งหมด!$P$2:$P$7721,1)</f>
        <v>#VALUE!</v>
      </c>
      <c r="F423" s="8" t="e">
        <f>COUNTIFS([1]ข้อมูลทั้งหมด!$B$2:$B$7721,D423,[1]ข้อมูลทั้งหมด!$S$2:$S$7721,1)</f>
        <v>#VALUE!</v>
      </c>
      <c r="G423" s="8" t="e">
        <f>COUNTIFS([1]ข้อมูลทั้งหมด!$B$2:$B$7721,D423,[1]ข้อมูลทั้งหมด!$V$2:$V$7721,1)</f>
        <v>#VALUE!</v>
      </c>
      <c r="H423" s="11" t="e">
        <f t="shared" si="7"/>
        <v>#VALUE!</v>
      </c>
      <c r="I423" s="8" t="e">
        <f>SUMIFS([1]ข้อมูลทั้งหมด!$O$2:$O$7721,[1]ข้อมูลทั้งหมด!$B$2:$B$7721,D423)</f>
        <v>#VALUE!</v>
      </c>
      <c r="J423" s="8" t="e">
        <f>SUMIF([1]ข้อมูลทั้งหมด!$B$2:$B$7721,D423,[1]ข้อมูลทั้งหมด!$AN$2:$AN$7721)+(((((SUMIF([1]ข้อมูลทั้งหมด!$B$2:$B$7721,D423,[1]ข้อมูลทั้งหมด!$AO$2:$AO$7721)+((SUMIF([1]ข้อมูลทั้งหมด!$B$2:$B$7721,D423,[1]ข้อมูลทั้งหมด!$AP$2:$AP$7721)-MOD(SUMIF([1]ข้อมูลทั้งหมด!$B$2:$B$7721,D423,[1]ข้อมูลทั้งหมด!$AP$2:$AP$7721),100))/100)-K423)/4))))</f>
        <v>#VALUE!</v>
      </c>
      <c r="K423" s="8" t="e">
        <f>MOD(SUMIF([1]ข้อมูลทั้งหมด!$B$2:$B$7721,D423,[1]ข้อมูลทั้งหมด!$AO$2:$AO$7721)+((SUMIF([1]ข้อมูลทั้งหมด!$B$2:$B$7721,D423,[1]ข้อมูลทั้งหมด!$AP$2:$AP$7721)-MOD(SUMIF([1]ข้อมูลทั้งหมด!$B$2:$B$7721,D423,[1]ข้อมูลทั้งหมด!$AP$2:$AP$7721),100))/100),4)</f>
        <v>#VALUE!</v>
      </c>
      <c r="L423" s="8" t="e">
        <f>MOD(SUMIF([1]ข้อมูลทั้งหมด!$B$2:$B$7721,D423,[1]ข้อมูลทั้งหมด!$AP$2:$AP$7721),100)</f>
        <v>#VALUE!</v>
      </c>
      <c r="M423" s="12" t="e">
        <f>IF(SUM(SUMIF([1]ข้อมูลทั้งหมด!$B$2:$B$7721,D423,[1]ข้อมูลทั้งหมด!$BU$2:$BU$7721))=0,"-",SUM(SUMIF([1]ข้อมูลทั้งหมด!$B$2:$B$7721,D423,[1]ข้อมูลทั้งหมด!$BU$2:$BU$7721)))</f>
        <v>#VALUE!</v>
      </c>
      <c r="N423" s="8" t="e">
        <f>IF(SUM(SUMIF([1]ข้อมูลทั้งหมด!$B$2:$B$7721,D423,[1]ข้อมูลทั้งหมด!$AA$2:$AA$7721),SUMIF([1]ข้อมูลทั้งหมด!$B$2:$B$7721,D423,[1]ข้อมูลทั้งหมด!$AC$2:$AC$7721))=0,"-",SUM(SUMIF([1]ข้อมูลทั้งหมด!$B$2:$B$7721,D423,[1]ข้อมูลทั้งหมด!$AA$2:$AA$7721),SUMIF([1]ข้อมูลทั้งหมด!$B$2:$B$7721,D423,[1]ข้อมูลทั้งหมด!$AC$2:$AC$7721)))</f>
        <v>#VALUE!</v>
      </c>
      <c r="O423" s="13" t="e">
        <f>IF(SUM(SUMIF([1]ข้อมูลทั้งหมด!$B$2:$B$7721,D423,[1]ข้อมูลทั้งหมด!$AB$2:$AB$7721),SUMIF([1]ข้อมูลทั้งหมด!$B$2:$B$7721,D423,[1]ข้อมูลทั้งหมด!$AD$2:$AD$7721))=0,"-",SUM(SUMIF([1]ข้อมูลทั้งหมด!$B$2:$B$7721,D423,[1]ข้อมูลทั้งหมด!$AB$2:$AB$7721),SUMIF([1]ข้อมูลทั้งหมด!$B$2:$B$7721,D423,[1]ข้อมูลทั้งหมด!$AD$2:$AD$7721)))</f>
        <v>#VALUE!</v>
      </c>
      <c r="P423" s="8" t="e">
        <f>IF(SUM(SUMIF([1]ข้อมูลทั้งหมด!$B$2:$B$7721,D423,[1]ข้อมูลทั้งหมด!$AE$2:$AE$7721),SUMIF([1]ข้อมูลทั้งหมด!$B$2:$B$7721,D423,[1]ข้อมูลทั้งหมด!$AG$2:$AG$7721))=0,"-",SUM(SUMIF([1]ข้อมูลทั้งหมด!$B$2:$B$7721,D423,[1]ข้อมูลทั้งหมด!$AE$2:$AE$7721),SUMIF([1]ข้อมูลทั้งหมด!$B$2:$B$7721,D423,[1]ข้อมูลทั้งหมด!$AG$2:$AG$7721)))</f>
        <v>#VALUE!</v>
      </c>
      <c r="Q423" s="13" t="e">
        <f>IF(SUM(SUMIF([1]ข้อมูลทั้งหมด!$B$2:$B$7721,D423,[1]ข้อมูลทั้งหมด!$AF$2:$AF$7721),SUMIF([1]ข้อมูลทั้งหมด!$B$2:$B$7721,D423,[1]ข้อมูลทั้งหมด!$AH$2:$AH$7721))=0,"-",SUM(SUMIF([1]ข้อมูลทั้งหมด!$B$2:$B$7721,D423,[1]ข้อมูลทั้งหมด!$AF$2:$AF$7721),SUMIF([1]ข้อมูลทั้งหมด!$B$2:$B$7721,D423,[1]ข้อมูลทั้งหมด!$AH$2:$AH$7721)))</f>
        <v>#VALUE!</v>
      </c>
      <c r="R423" s="12" t="e">
        <f>IF(SUM(SUMIF([1]ข้อมูลทั้งหมด!$B$2:$B$7721,D423,[1]ข้อมูลทั้งหมด!$BU$2:$BU$7721),SUMIF([1]ข้อมูลทั้งหมด!$B$2:$B$7721,D423,[1]ข้อมูลทั้งหมด!$BV$2:$BV$7721))=0,"-",SUM(SUMIF([1]ข้อมูลทั้งหมด!$B$2:$B$7721,D423,[1]ข้อมูลทั้งหมด!$BU$2:$BU$7721),SUMIF([1]ข้อมูลทั้งหมด!$B$2:$B$7721,D423,[1]ข้อมูลทั้งหมด!$BV$2:$BV$7721)))</f>
        <v>#VALUE!</v>
      </c>
      <c r="S423" s="14" t="e">
        <f>IF(SUMIF([1]ข้อมูลทั้งหมด!$B$2:$B$7721,D423,[1]ข้อมูลทั้งหมด!$BX$2:$BX$7721)=0,"-",SUMIF([1]ข้อมูลทั้งหมด!$B$2:$B$7721,D423,[1]ข้อมูลทั้งหมด!$BX$2:$BX$7721))</f>
        <v>#VALUE!</v>
      </c>
      <c r="T423" s="8" t="e">
        <f>IF(SUMIF([1]ข้อมูลทั้งหมด!$B$2:$B$7721,D423,[1]ข้อมูลทั้งหมด!$CV$2:$CV$7721)=0,"-",SUMIF([1]ข้อมูลทั้งหมด!$B$2:$B$7721,D423,[1]ข้อมูลทั้งหมด!$CV$2:$CV$7721))</f>
        <v>#VALUE!</v>
      </c>
      <c r="U423" s="13" t="e">
        <f>IF(SUMIF([1]ข้อมูลทั้งหมด!$B$2:$B$7721,D423,[1]ข้อมูลทั้งหมด!$CW$2:$CW$7721)=0,"-",SUMIF([1]ข้อมูลทั้งหมด!$B$2:$B$7721,D423,[1]ข้อมูลทั้งหมด!$CW$2:$CW$7721))</f>
        <v>#VALUE!</v>
      </c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389"/>
      <c r="AM423" s="20"/>
      <c r="AN423" s="21"/>
      <c r="AO423" s="393"/>
      <c r="AP423" s="22"/>
      <c r="AQ423" s="22"/>
      <c r="AR423" s="22"/>
      <c r="AS423" s="394"/>
    </row>
    <row r="424" spans="1:45" s="60" customFormat="1" ht="21" hidden="1" x14ac:dyDescent="0.35">
      <c r="A424" s="524">
        <v>415</v>
      </c>
      <c r="B424" s="9">
        <v>410</v>
      </c>
      <c r="C424" s="10" t="s">
        <v>777</v>
      </c>
      <c r="D424" s="395" t="s">
        <v>778</v>
      </c>
      <c r="E424" s="8" t="e">
        <f>COUNTIFS([1]ข้อมูลทั้งหมด!$B$2:$B$7721,D424,[1]ข้อมูลทั้งหมด!$P$2:$P$7721,1)</f>
        <v>#VALUE!</v>
      </c>
      <c r="F424" s="8" t="e">
        <f>COUNTIFS([1]ข้อมูลทั้งหมด!$B$2:$B$7721,D424,[1]ข้อมูลทั้งหมด!$S$2:$S$7721,1)</f>
        <v>#VALUE!</v>
      </c>
      <c r="G424" s="8" t="e">
        <f>COUNTIFS([1]ข้อมูลทั้งหมด!$B$2:$B$7721,D424,[1]ข้อมูลทั้งหมด!$V$2:$V$7721,1)</f>
        <v>#VALUE!</v>
      </c>
      <c r="H424" s="11" t="e">
        <f t="shared" si="7"/>
        <v>#VALUE!</v>
      </c>
      <c r="I424" s="8" t="e">
        <f>SUMIFS([1]ข้อมูลทั้งหมด!$O$2:$O$7721,[1]ข้อมูลทั้งหมด!$B$2:$B$7721,D424)</f>
        <v>#VALUE!</v>
      </c>
      <c r="J424" s="8" t="e">
        <f>SUMIF([1]ข้อมูลทั้งหมด!$B$2:$B$7721,D424,[1]ข้อมูลทั้งหมด!$AN$2:$AN$7721)+(((((SUMIF([1]ข้อมูลทั้งหมด!$B$2:$B$7721,D424,[1]ข้อมูลทั้งหมด!$AO$2:$AO$7721)+((SUMIF([1]ข้อมูลทั้งหมด!$B$2:$B$7721,D424,[1]ข้อมูลทั้งหมด!$AP$2:$AP$7721)-MOD(SUMIF([1]ข้อมูลทั้งหมด!$B$2:$B$7721,D424,[1]ข้อมูลทั้งหมด!$AP$2:$AP$7721),100))/100)-K424)/4))))</f>
        <v>#VALUE!</v>
      </c>
      <c r="K424" s="8" t="e">
        <f>MOD(SUMIF([1]ข้อมูลทั้งหมด!$B$2:$B$7721,D424,[1]ข้อมูลทั้งหมด!$AO$2:$AO$7721)+((SUMIF([1]ข้อมูลทั้งหมด!$B$2:$B$7721,D424,[1]ข้อมูลทั้งหมด!$AP$2:$AP$7721)-MOD(SUMIF([1]ข้อมูลทั้งหมด!$B$2:$B$7721,D424,[1]ข้อมูลทั้งหมด!$AP$2:$AP$7721),100))/100),4)</f>
        <v>#VALUE!</v>
      </c>
      <c r="L424" s="8" t="e">
        <f>MOD(SUMIF([1]ข้อมูลทั้งหมด!$B$2:$B$7721,D424,[1]ข้อมูลทั้งหมด!$AP$2:$AP$7721),100)</f>
        <v>#VALUE!</v>
      </c>
      <c r="M424" s="12" t="e">
        <f>IF(SUM(SUMIF([1]ข้อมูลทั้งหมด!$B$2:$B$7721,D424,[1]ข้อมูลทั้งหมด!$BU$2:$BU$7721))=0,"-",SUM(SUMIF([1]ข้อมูลทั้งหมด!$B$2:$B$7721,D424,[1]ข้อมูลทั้งหมด!$BU$2:$BU$7721)))</f>
        <v>#VALUE!</v>
      </c>
      <c r="N424" s="8" t="e">
        <f>IF(SUM(SUMIF([1]ข้อมูลทั้งหมด!$B$2:$B$7721,D424,[1]ข้อมูลทั้งหมด!$AA$2:$AA$7721),SUMIF([1]ข้อมูลทั้งหมด!$B$2:$B$7721,D424,[1]ข้อมูลทั้งหมด!$AC$2:$AC$7721))=0,"-",SUM(SUMIF([1]ข้อมูลทั้งหมด!$B$2:$B$7721,D424,[1]ข้อมูลทั้งหมด!$AA$2:$AA$7721),SUMIF([1]ข้อมูลทั้งหมด!$B$2:$B$7721,D424,[1]ข้อมูลทั้งหมด!$AC$2:$AC$7721)))</f>
        <v>#VALUE!</v>
      </c>
      <c r="O424" s="13" t="e">
        <f>IF(SUM(SUMIF([1]ข้อมูลทั้งหมด!$B$2:$B$7721,D424,[1]ข้อมูลทั้งหมด!$AB$2:$AB$7721),SUMIF([1]ข้อมูลทั้งหมด!$B$2:$B$7721,D424,[1]ข้อมูลทั้งหมด!$AD$2:$AD$7721))=0,"-",SUM(SUMIF([1]ข้อมูลทั้งหมด!$B$2:$B$7721,D424,[1]ข้อมูลทั้งหมด!$AB$2:$AB$7721),SUMIF([1]ข้อมูลทั้งหมด!$B$2:$B$7721,D424,[1]ข้อมูลทั้งหมด!$AD$2:$AD$7721)))</f>
        <v>#VALUE!</v>
      </c>
      <c r="P424" s="8" t="e">
        <f>IF(SUM(SUMIF([1]ข้อมูลทั้งหมด!$B$2:$B$7721,D424,[1]ข้อมูลทั้งหมด!$AE$2:$AE$7721),SUMIF([1]ข้อมูลทั้งหมด!$B$2:$B$7721,D424,[1]ข้อมูลทั้งหมด!$AG$2:$AG$7721))=0,"-",SUM(SUMIF([1]ข้อมูลทั้งหมด!$B$2:$B$7721,D424,[1]ข้อมูลทั้งหมด!$AE$2:$AE$7721),SUMIF([1]ข้อมูลทั้งหมด!$B$2:$B$7721,D424,[1]ข้อมูลทั้งหมด!$AG$2:$AG$7721)))</f>
        <v>#VALUE!</v>
      </c>
      <c r="Q424" s="13" t="e">
        <f>IF(SUM(SUMIF([1]ข้อมูลทั้งหมด!$B$2:$B$7721,D424,[1]ข้อมูลทั้งหมด!$AF$2:$AF$7721),SUMIF([1]ข้อมูลทั้งหมด!$B$2:$B$7721,D424,[1]ข้อมูลทั้งหมด!$AH$2:$AH$7721))=0,"-",SUM(SUMIF([1]ข้อมูลทั้งหมด!$B$2:$B$7721,D424,[1]ข้อมูลทั้งหมด!$AF$2:$AF$7721),SUMIF([1]ข้อมูลทั้งหมด!$B$2:$B$7721,D424,[1]ข้อมูลทั้งหมด!$AH$2:$AH$7721)))</f>
        <v>#VALUE!</v>
      </c>
      <c r="R424" s="12" t="e">
        <f>IF(SUM(SUMIF([1]ข้อมูลทั้งหมด!$B$2:$B$7721,D424,[1]ข้อมูลทั้งหมด!$BU$2:$BU$7721),SUMIF([1]ข้อมูลทั้งหมด!$B$2:$B$7721,D424,[1]ข้อมูลทั้งหมด!$BV$2:$BV$7721))=0,"-",SUM(SUMIF([1]ข้อมูลทั้งหมด!$B$2:$B$7721,D424,[1]ข้อมูลทั้งหมด!$BU$2:$BU$7721),SUMIF([1]ข้อมูลทั้งหมด!$B$2:$B$7721,D424,[1]ข้อมูลทั้งหมด!$BV$2:$BV$7721)))</f>
        <v>#VALUE!</v>
      </c>
      <c r="S424" s="14" t="e">
        <f>IF(SUMIF([1]ข้อมูลทั้งหมด!$B$2:$B$7721,D424,[1]ข้อมูลทั้งหมด!$BX$2:$BX$7721)=0,"-",SUMIF([1]ข้อมูลทั้งหมด!$B$2:$B$7721,D424,[1]ข้อมูลทั้งหมด!$BX$2:$BX$7721))</f>
        <v>#VALUE!</v>
      </c>
      <c r="T424" s="8" t="e">
        <f>IF(SUMIF([1]ข้อมูลทั้งหมด!$B$2:$B$7721,D424,[1]ข้อมูลทั้งหมด!$CV$2:$CV$7721)=0,"-",SUMIF([1]ข้อมูลทั้งหมด!$B$2:$B$7721,D424,[1]ข้อมูลทั้งหมด!$CV$2:$CV$7721))</f>
        <v>#VALUE!</v>
      </c>
      <c r="U424" s="13" t="e">
        <f>IF(SUMIF([1]ข้อมูลทั้งหมด!$B$2:$B$7721,D424,[1]ข้อมูลทั้งหมด!$CW$2:$CW$7721)=0,"-",SUMIF([1]ข้อมูลทั้งหมด!$B$2:$B$7721,D424,[1]ข้อมูลทั้งหมด!$CW$2:$CW$7721))</f>
        <v>#VALUE!</v>
      </c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389"/>
      <c r="AM424" s="20"/>
      <c r="AN424" s="21"/>
      <c r="AO424" s="393"/>
      <c r="AP424" s="22"/>
      <c r="AQ424" s="22"/>
      <c r="AR424" s="22"/>
      <c r="AS424" s="394"/>
    </row>
    <row r="425" spans="1:45" s="60" customFormat="1" ht="21" hidden="1" x14ac:dyDescent="0.35">
      <c r="A425" s="524">
        <v>416</v>
      </c>
      <c r="B425" s="9">
        <v>411</v>
      </c>
      <c r="C425" s="10" t="s">
        <v>779</v>
      </c>
      <c r="D425" s="395" t="s">
        <v>779</v>
      </c>
      <c r="E425" s="8" t="e">
        <f>COUNTIFS([1]ข้อมูลทั้งหมด!$B$2:$B$7721,D425,[1]ข้อมูลทั้งหมด!$P$2:$P$7721,1)</f>
        <v>#VALUE!</v>
      </c>
      <c r="F425" s="8" t="e">
        <f>COUNTIFS([1]ข้อมูลทั้งหมด!$B$2:$B$7721,D425,[1]ข้อมูลทั้งหมด!$S$2:$S$7721,1)</f>
        <v>#VALUE!</v>
      </c>
      <c r="G425" s="8" t="e">
        <f>COUNTIFS([1]ข้อมูลทั้งหมด!$B$2:$B$7721,D425,[1]ข้อมูลทั้งหมด!$V$2:$V$7721,1)</f>
        <v>#VALUE!</v>
      </c>
      <c r="H425" s="11" t="e">
        <f t="shared" si="7"/>
        <v>#VALUE!</v>
      </c>
      <c r="I425" s="8" t="e">
        <f>SUMIFS([1]ข้อมูลทั้งหมด!$O$2:$O$7721,[1]ข้อมูลทั้งหมด!$B$2:$B$7721,D425)</f>
        <v>#VALUE!</v>
      </c>
      <c r="J425" s="8" t="e">
        <f>SUMIF([1]ข้อมูลทั้งหมด!$B$2:$B$7721,D425,[1]ข้อมูลทั้งหมด!$AN$2:$AN$7721)+(((((SUMIF([1]ข้อมูลทั้งหมด!$B$2:$B$7721,D425,[1]ข้อมูลทั้งหมด!$AO$2:$AO$7721)+((SUMIF([1]ข้อมูลทั้งหมด!$B$2:$B$7721,D425,[1]ข้อมูลทั้งหมด!$AP$2:$AP$7721)-MOD(SUMIF([1]ข้อมูลทั้งหมด!$B$2:$B$7721,D425,[1]ข้อมูลทั้งหมด!$AP$2:$AP$7721),100))/100)-K425)/4))))</f>
        <v>#VALUE!</v>
      </c>
      <c r="K425" s="8" t="e">
        <f>MOD(SUMIF([1]ข้อมูลทั้งหมด!$B$2:$B$7721,D425,[1]ข้อมูลทั้งหมด!$AO$2:$AO$7721)+((SUMIF([1]ข้อมูลทั้งหมด!$B$2:$B$7721,D425,[1]ข้อมูลทั้งหมด!$AP$2:$AP$7721)-MOD(SUMIF([1]ข้อมูลทั้งหมด!$B$2:$B$7721,D425,[1]ข้อมูลทั้งหมด!$AP$2:$AP$7721),100))/100),4)</f>
        <v>#VALUE!</v>
      </c>
      <c r="L425" s="8" t="e">
        <f>MOD(SUMIF([1]ข้อมูลทั้งหมด!$B$2:$B$7721,D425,[1]ข้อมูลทั้งหมด!$AP$2:$AP$7721),100)</f>
        <v>#VALUE!</v>
      </c>
      <c r="M425" s="12" t="e">
        <f>IF(SUM(SUMIF([1]ข้อมูลทั้งหมด!$B$2:$B$7721,D425,[1]ข้อมูลทั้งหมด!$BU$2:$BU$7721))=0,"-",SUM(SUMIF([1]ข้อมูลทั้งหมด!$B$2:$B$7721,D425,[1]ข้อมูลทั้งหมด!$BU$2:$BU$7721)))</f>
        <v>#VALUE!</v>
      </c>
      <c r="N425" s="8" t="e">
        <f>IF(SUM(SUMIF([1]ข้อมูลทั้งหมด!$B$2:$B$7721,D425,[1]ข้อมูลทั้งหมด!$AA$2:$AA$7721),SUMIF([1]ข้อมูลทั้งหมด!$B$2:$B$7721,D425,[1]ข้อมูลทั้งหมด!$AC$2:$AC$7721))=0,"-",SUM(SUMIF([1]ข้อมูลทั้งหมด!$B$2:$B$7721,D425,[1]ข้อมูลทั้งหมด!$AA$2:$AA$7721),SUMIF([1]ข้อมูลทั้งหมด!$B$2:$B$7721,D425,[1]ข้อมูลทั้งหมด!$AC$2:$AC$7721)))</f>
        <v>#VALUE!</v>
      </c>
      <c r="O425" s="13" t="e">
        <f>IF(SUM(SUMIF([1]ข้อมูลทั้งหมด!$B$2:$B$7721,D425,[1]ข้อมูลทั้งหมด!$AB$2:$AB$7721),SUMIF([1]ข้อมูลทั้งหมด!$B$2:$B$7721,D425,[1]ข้อมูลทั้งหมด!$AD$2:$AD$7721))=0,"-",SUM(SUMIF([1]ข้อมูลทั้งหมด!$B$2:$B$7721,D425,[1]ข้อมูลทั้งหมด!$AB$2:$AB$7721),SUMIF([1]ข้อมูลทั้งหมด!$B$2:$B$7721,D425,[1]ข้อมูลทั้งหมด!$AD$2:$AD$7721)))</f>
        <v>#VALUE!</v>
      </c>
      <c r="P425" s="8" t="e">
        <f>IF(SUM(SUMIF([1]ข้อมูลทั้งหมด!$B$2:$B$7721,D425,[1]ข้อมูลทั้งหมด!$AE$2:$AE$7721),SUMIF([1]ข้อมูลทั้งหมด!$B$2:$B$7721,D425,[1]ข้อมูลทั้งหมด!$AG$2:$AG$7721))=0,"-",SUM(SUMIF([1]ข้อมูลทั้งหมด!$B$2:$B$7721,D425,[1]ข้อมูลทั้งหมด!$AE$2:$AE$7721),SUMIF([1]ข้อมูลทั้งหมด!$B$2:$B$7721,D425,[1]ข้อมูลทั้งหมด!$AG$2:$AG$7721)))</f>
        <v>#VALUE!</v>
      </c>
      <c r="Q425" s="13" t="e">
        <f>IF(SUM(SUMIF([1]ข้อมูลทั้งหมด!$B$2:$B$7721,D425,[1]ข้อมูลทั้งหมด!$AF$2:$AF$7721),SUMIF([1]ข้อมูลทั้งหมด!$B$2:$B$7721,D425,[1]ข้อมูลทั้งหมด!$AH$2:$AH$7721))=0,"-",SUM(SUMIF([1]ข้อมูลทั้งหมด!$B$2:$B$7721,D425,[1]ข้อมูลทั้งหมด!$AF$2:$AF$7721),SUMIF([1]ข้อมูลทั้งหมด!$B$2:$B$7721,D425,[1]ข้อมูลทั้งหมด!$AH$2:$AH$7721)))</f>
        <v>#VALUE!</v>
      </c>
      <c r="R425" s="12" t="e">
        <f>IF(SUM(SUMIF([1]ข้อมูลทั้งหมด!$B$2:$B$7721,D425,[1]ข้อมูลทั้งหมด!$BU$2:$BU$7721),SUMIF([1]ข้อมูลทั้งหมด!$B$2:$B$7721,D425,[1]ข้อมูลทั้งหมด!$BV$2:$BV$7721))=0,"-",SUM(SUMIF([1]ข้อมูลทั้งหมด!$B$2:$B$7721,D425,[1]ข้อมูลทั้งหมด!$BU$2:$BU$7721),SUMIF([1]ข้อมูลทั้งหมด!$B$2:$B$7721,D425,[1]ข้อมูลทั้งหมด!$BV$2:$BV$7721)))</f>
        <v>#VALUE!</v>
      </c>
      <c r="S425" s="14" t="e">
        <f>IF(SUMIF([1]ข้อมูลทั้งหมด!$B$2:$B$7721,D425,[1]ข้อมูลทั้งหมด!$BX$2:$BX$7721)=0,"-",SUMIF([1]ข้อมูลทั้งหมด!$B$2:$B$7721,D425,[1]ข้อมูลทั้งหมด!$BX$2:$BX$7721))</f>
        <v>#VALUE!</v>
      </c>
      <c r="T425" s="8" t="e">
        <f>IF(SUMIF([1]ข้อมูลทั้งหมด!$B$2:$B$7721,D425,[1]ข้อมูลทั้งหมด!$CV$2:$CV$7721)=0,"-",SUMIF([1]ข้อมูลทั้งหมด!$B$2:$B$7721,D425,[1]ข้อมูลทั้งหมด!$CV$2:$CV$7721))</f>
        <v>#VALUE!</v>
      </c>
      <c r="U425" s="13" t="e">
        <f>IF(SUMIF([1]ข้อมูลทั้งหมด!$B$2:$B$7721,D425,[1]ข้อมูลทั้งหมด!$CW$2:$CW$7721)=0,"-",SUMIF([1]ข้อมูลทั้งหมด!$B$2:$B$7721,D425,[1]ข้อมูลทั้งหมด!$CW$2:$CW$7721))</f>
        <v>#VALUE!</v>
      </c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389"/>
      <c r="AM425" s="20"/>
      <c r="AN425" s="21"/>
      <c r="AO425" s="393"/>
      <c r="AP425" s="22"/>
      <c r="AQ425" s="22"/>
      <c r="AR425" s="22"/>
      <c r="AS425" s="394"/>
    </row>
    <row r="426" spans="1:45" s="60" customFormat="1" ht="21" hidden="1" x14ac:dyDescent="0.35">
      <c r="A426" s="524">
        <v>417</v>
      </c>
      <c r="B426" s="9">
        <v>412</v>
      </c>
      <c r="C426" s="10" t="s">
        <v>780</v>
      </c>
      <c r="D426" s="395" t="s">
        <v>780</v>
      </c>
      <c r="E426" s="8" t="e">
        <f>COUNTIFS([1]ข้อมูลทั้งหมด!$B$2:$B$7721,D426,[1]ข้อมูลทั้งหมด!$P$2:$P$7721,1)</f>
        <v>#VALUE!</v>
      </c>
      <c r="F426" s="8" t="e">
        <f>COUNTIFS([1]ข้อมูลทั้งหมด!$B$2:$B$7721,D426,[1]ข้อมูลทั้งหมด!$S$2:$S$7721,1)</f>
        <v>#VALUE!</v>
      </c>
      <c r="G426" s="8" t="e">
        <f>COUNTIFS([1]ข้อมูลทั้งหมด!$B$2:$B$7721,D426,[1]ข้อมูลทั้งหมด!$V$2:$V$7721,1)</f>
        <v>#VALUE!</v>
      </c>
      <c r="H426" s="11" t="e">
        <f t="shared" si="7"/>
        <v>#VALUE!</v>
      </c>
      <c r="I426" s="8" t="e">
        <f>SUMIFS([1]ข้อมูลทั้งหมด!$O$2:$O$7721,[1]ข้อมูลทั้งหมด!$B$2:$B$7721,D426)</f>
        <v>#VALUE!</v>
      </c>
      <c r="J426" s="8" t="e">
        <f>SUMIF([1]ข้อมูลทั้งหมด!$B$2:$B$7721,D426,[1]ข้อมูลทั้งหมด!$AN$2:$AN$7721)+(((((SUMIF([1]ข้อมูลทั้งหมด!$B$2:$B$7721,D426,[1]ข้อมูลทั้งหมด!$AO$2:$AO$7721)+((SUMIF([1]ข้อมูลทั้งหมด!$B$2:$B$7721,D426,[1]ข้อมูลทั้งหมด!$AP$2:$AP$7721)-MOD(SUMIF([1]ข้อมูลทั้งหมด!$B$2:$B$7721,D426,[1]ข้อมูลทั้งหมด!$AP$2:$AP$7721),100))/100)-K426)/4))))</f>
        <v>#VALUE!</v>
      </c>
      <c r="K426" s="8" t="e">
        <f>MOD(SUMIF([1]ข้อมูลทั้งหมด!$B$2:$B$7721,D426,[1]ข้อมูลทั้งหมด!$AO$2:$AO$7721)+((SUMIF([1]ข้อมูลทั้งหมด!$B$2:$B$7721,D426,[1]ข้อมูลทั้งหมด!$AP$2:$AP$7721)-MOD(SUMIF([1]ข้อมูลทั้งหมด!$B$2:$B$7721,D426,[1]ข้อมูลทั้งหมด!$AP$2:$AP$7721),100))/100),4)</f>
        <v>#VALUE!</v>
      </c>
      <c r="L426" s="8" t="e">
        <f>MOD(SUMIF([1]ข้อมูลทั้งหมด!$B$2:$B$7721,D426,[1]ข้อมูลทั้งหมด!$AP$2:$AP$7721),100)</f>
        <v>#VALUE!</v>
      </c>
      <c r="M426" s="12" t="e">
        <f>IF(SUM(SUMIF([1]ข้อมูลทั้งหมด!$B$2:$B$7721,D426,[1]ข้อมูลทั้งหมด!$BU$2:$BU$7721))=0,"-",SUM(SUMIF([1]ข้อมูลทั้งหมด!$B$2:$B$7721,D426,[1]ข้อมูลทั้งหมด!$BU$2:$BU$7721)))</f>
        <v>#VALUE!</v>
      </c>
      <c r="N426" s="8" t="e">
        <f>IF(SUM(SUMIF([1]ข้อมูลทั้งหมด!$B$2:$B$7721,D426,[1]ข้อมูลทั้งหมด!$AA$2:$AA$7721),SUMIF([1]ข้อมูลทั้งหมด!$B$2:$B$7721,D426,[1]ข้อมูลทั้งหมด!$AC$2:$AC$7721))=0,"-",SUM(SUMIF([1]ข้อมูลทั้งหมด!$B$2:$B$7721,D426,[1]ข้อมูลทั้งหมด!$AA$2:$AA$7721),SUMIF([1]ข้อมูลทั้งหมด!$B$2:$B$7721,D426,[1]ข้อมูลทั้งหมด!$AC$2:$AC$7721)))</f>
        <v>#VALUE!</v>
      </c>
      <c r="O426" s="13" t="e">
        <f>IF(SUM(SUMIF([1]ข้อมูลทั้งหมด!$B$2:$B$7721,D426,[1]ข้อมูลทั้งหมด!$AB$2:$AB$7721),SUMIF([1]ข้อมูลทั้งหมด!$B$2:$B$7721,D426,[1]ข้อมูลทั้งหมด!$AD$2:$AD$7721))=0,"-",SUM(SUMIF([1]ข้อมูลทั้งหมด!$B$2:$B$7721,D426,[1]ข้อมูลทั้งหมด!$AB$2:$AB$7721),SUMIF([1]ข้อมูลทั้งหมด!$B$2:$B$7721,D426,[1]ข้อมูลทั้งหมด!$AD$2:$AD$7721)))</f>
        <v>#VALUE!</v>
      </c>
      <c r="P426" s="8" t="e">
        <f>IF(SUM(SUMIF([1]ข้อมูลทั้งหมด!$B$2:$B$7721,D426,[1]ข้อมูลทั้งหมด!$AE$2:$AE$7721),SUMIF([1]ข้อมูลทั้งหมด!$B$2:$B$7721,D426,[1]ข้อมูลทั้งหมด!$AG$2:$AG$7721))=0,"-",SUM(SUMIF([1]ข้อมูลทั้งหมด!$B$2:$B$7721,D426,[1]ข้อมูลทั้งหมด!$AE$2:$AE$7721),SUMIF([1]ข้อมูลทั้งหมด!$B$2:$B$7721,D426,[1]ข้อมูลทั้งหมด!$AG$2:$AG$7721)))</f>
        <v>#VALUE!</v>
      </c>
      <c r="Q426" s="13" t="e">
        <f>IF(SUM(SUMIF([1]ข้อมูลทั้งหมด!$B$2:$B$7721,D426,[1]ข้อมูลทั้งหมด!$AF$2:$AF$7721),SUMIF([1]ข้อมูลทั้งหมด!$B$2:$B$7721,D426,[1]ข้อมูลทั้งหมด!$AH$2:$AH$7721))=0,"-",SUM(SUMIF([1]ข้อมูลทั้งหมด!$B$2:$B$7721,D426,[1]ข้อมูลทั้งหมด!$AF$2:$AF$7721),SUMIF([1]ข้อมูลทั้งหมด!$B$2:$B$7721,D426,[1]ข้อมูลทั้งหมด!$AH$2:$AH$7721)))</f>
        <v>#VALUE!</v>
      </c>
      <c r="R426" s="12" t="e">
        <f>IF(SUM(SUMIF([1]ข้อมูลทั้งหมด!$B$2:$B$7721,D426,[1]ข้อมูลทั้งหมด!$BU$2:$BU$7721),SUMIF([1]ข้อมูลทั้งหมด!$B$2:$B$7721,D426,[1]ข้อมูลทั้งหมด!$BV$2:$BV$7721))=0,"-",SUM(SUMIF([1]ข้อมูลทั้งหมด!$B$2:$B$7721,D426,[1]ข้อมูลทั้งหมด!$BU$2:$BU$7721),SUMIF([1]ข้อมูลทั้งหมด!$B$2:$B$7721,D426,[1]ข้อมูลทั้งหมด!$BV$2:$BV$7721)))</f>
        <v>#VALUE!</v>
      </c>
      <c r="S426" s="14" t="e">
        <f>IF(SUMIF([1]ข้อมูลทั้งหมด!$B$2:$B$7721,D426,[1]ข้อมูลทั้งหมด!$BX$2:$BX$7721)=0,"-",SUMIF([1]ข้อมูลทั้งหมด!$B$2:$B$7721,D426,[1]ข้อมูลทั้งหมด!$BX$2:$BX$7721))</f>
        <v>#VALUE!</v>
      </c>
      <c r="T426" s="8" t="e">
        <f>IF(SUMIF([1]ข้อมูลทั้งหมด!$B$2:$B$7721,D426,[1]ข้อมูลทั้งหมด!$CV$2:$CV$7721)=0,"-",SUMIF([1]ข้อมูลทั้งหมด!$B$2:$B$7721,D426,[1]ข้อมูลทั้งหมด!$CV$2:$CV$7721))</f>
        <v>#VALUE!</v>
      </c>
      <c r="U426" s="13" t="e">
        <f>IF(SUMIF([1]ข้อมูลทั้งหมด!$B$2:$B$7721,D426,[1]ข้อมูลทั้งหมด!$CW$2:$CW$7721)=0,"-",SUMIF([1]ข้อมูลทั้งหมด!$B$2:$B$7721,D426,[1]ข้อมูลทั้งหมด!$CW$2:$CW$7721))</f>
        <v>#VALUE!</v>
      </c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389"/>
      <c r="AM426" s="20"/>
      <c r="AN426" s="21"/>
      <c r="AO426" s="393"/>
      <c r="AP426" s="22"/>
      <c r="AQ426" s="22"/>
      <c r="AR426" s="22"/>
      <c r="AS426" s="394"/>
    </row>
    <row r="427" spans="1:45" s="60" customFormat="1" ht="21" hidden="1" x14ac:dyDescent="0.35">
      <c r="A427" s="524">
        <v>418</v>
      </c>
      <c r="B427" s="9">
        <v>413</v>
      </c>
      <c r="C427" s="10" t="s">
        <v>781</v>
      </c>
      <c r="D427" s="395" t="s">
        <v>782</v>
      </c>
      <c r="E427" s="8" t="e">
        <f>COUNTIFS([1]ข้อมูลทั้งหมด!$B$2:$B$7721,D427,[1]ข้อมูลทั้งหมด!$P$2:$P$7721,1)</f>
        <v>#VALUE!</v>
      </c>
      <c r="F427" s="8" t="e">
        <f>COUNTIFS([1]ข้อมูลทั้งหมด!$B$2:$B$7721,D427,[1]ข้อมูลทั้งหมด!$S$2:$S$7721,1)</f>
        <v>#VALUE!</v>
      </c>
      <c r="G427" s="8" t="e">
        <f>COUNTIFS([1]ข้อมูลทั้งหมด!$B$2:$B$7721,D427,[1]ข้อมูลทั้งหมด!$V$2:$V$7721,1)</f>
        <v>#VALUE!</v>
      </c>
      <c r="H427" s="11" t="e">
        <f t="shared" si="7"/>
        <v>#VALUE!</v>
      </c>
      <c r="I427" s="8" t="e">
        <f>SUMIFS([1]ข้อมูลทั้งหมด!$O$2:$O$7721,[1]ข้อมูลทั้งหมด!$B$2:$B$7721,D427)</f>
        <v>#VALUE!</v>
      </c>
      <c r="J427" s="8" t="e">
        <f>SUMIF([1]ข้อมูลทั้งหมด!$B$2:$B$7721,D427,[1]ข้อมูลทั้งหมด!$AN$2:$AN$7721)+(((((SUMIF([1]ข้อมูลทั้งหมด!$B$2:$B$7721,D427,[1]ข้อมูลทั้งหมด!$AO$2:$AO$7721)+((SUMIF([1]ข้อมูลทั้งหมด!$B$2:$B$7721,D427,[1]ข้อมูลทั้งหมด!$AP$2:$AP$7721)-MOD(SUMIF([1]ข้อมูลทั้งหมด!$B$2:$B$7721,D427,[1]ข้อมูลทั้งหมด!$AP$2:$AP$7721),100))/100)-K427)/4))))</f>
        <v>#VALUE!</v>
      </c>
      <c r="K427" s="8" t="e">
        <f>MOD(SUMIF([1]ข้อมูลทั้งหมด!$B$2:$B$7721,D427,[1]ข้อมูลทั้งหมด!$AO$2:$AO$7721)+((SUMIF([1]ข้อมูลทั้งหมด!$B$2:$B$7721,D427,[1]ข้อมูลทั้งหมด!$AP$2:$AP$7721)-MOD(SUMIF([1]ข้อมูลทั้งหมด!$B$2:$B$7721,D427,[1]ข้อมูลทั้งหมด!$AP$2:$AP$7721),100))/100),4)</f>
        <v>#VALUE!</v>
      </c>
      <c r="L427" s="8" t="e">
        <f>MOD(SUMIF([1]ข้อมูลทั้งหมด!$B$2:$B$7721,D427,[1]ข้อมูลทั้งหมด!$AP$2:$AP$7721),100)</f>
        <v>#VALUE!</v>
      </c>
      <c r="M427" s="12" t="e">
        <f>IF(SUM(SUMIF([1]ข้อมูลทั้งหมด!$B$2:$B$7721,D427,[1]ข้อมูลทั้งหมด!$BU$2:$BU$7721))=0,"-",SUM(SUMIF([1]ข้อมูลทั้งหมด!$B$2:$B$7721,D427,[1]ข้อมูลทั้งหมด!$BU$2:$BU$7721)))</f>
        <v>#VALUE!</v>
      </c>
      <c r="N427" s="8" t="e">
        <f>IF(SUM(SUMIF([1]ข้อมูลทั้งหมด!$B$2:$B$7721,D427,[1]ข้อมูลทั้งหมด!$AA$2:$AA$7721),SUMIF([1]ข้อมูลทั้งหมด!$B$2:$B$7721,D427,[1]ข้อมูลทั้งหมด!$AC$2:$AC$7721))=0,"-",SUM(SUMIF([1]ข้อมูลทั้งหมด!$B$2:$B$7721,D427,[1]ข้อมูลทั้งหมด!$AA$2:$AA$7721),SUMIF([1]ข้อมูลทั้งหมด!$B$2:$B$7721,D427,[1]ข้อมูลทั้งหมด!$AC$2:$AC$7721)))</f>
        <v>#VALUE!</v>
      </c>
      <c r="O427" s="13" t="e">
        <f>IF(SUM(SUMIF([1]ข้อมูลทั้งหมด!$B$2:$B$7721,D427,[1]ข้อมูลทั้งหมด!$AB$2:$AB$7721),SUMIF([1]ข้อมูลทั้งหมด!$B$2:$B$7721,D427,[1]ข้อมูลทั้งหมด!$AD$2:$AD$7721))=0,"-",SUM(SUMIF([1]ข้อมูลทั้งหมด!$B$2:$B$7721,D427,[1]ข้อมูลทั้งหมด!$AB$2:$AB$7721),SUMIF([1]ข้อมูลทั้งหมด!$B$2:$B$7721,D427,[1]ข้อมูลทั้งหมด!$AD$2:$AD$7721)))</f>
        <v>#VALUE!</v>
      </c>
      <c r="P427" s="8" t="e">
        <f>IF(SUM(SUMIF([1]ข้อมูลทั้งหมด!$B$2:$B$7721,D427,[1]ข้อมูลทั้งหมด!$AE$2:$AE$7721),SUMIF([1]ข้อมูลทั้งหมด!$B$2:$B$7721,D427,[1]ข้อมูลทั้งหมด!$AG$2:$AG$7721))=0,"-",SUM(SUMIF([1]ข้อมูลทั้งหมด!$B$2:$B$7721,D427,[1]ข้อมูลทั้งหมด!$AE$2:$AE$7721),SUMIF([1]ข้อมูลทั้งหมด!$B$2:$B$7721,D427,[1]ข้อมูลทั้งหมด!$AG$2:$AG$7721)))</f>
        <v>#VALUE!</v>
      </c>
      <c r="Q427" s="13" t="e">
        <f>IF(SUM(SUMIF([1]ข้อมูลทั้งหมด!$B$2:$B$7721,D427,[1]ข้อมูลทั้งหมด!$AF$2:$AF$7721),SUMIF([1]ข้อมูลทั้งหมด!$B$2:$B$7721,D427,[1]ข้อมูลทั้งหมด!$AH$2:$AH$7721))=0,"-",SUM(SUMIF([1]ข้อมูลทั้งหมด!$B$2:$B$7721,D427,[1]ข้อมูลทั้งหมด!$AF$2:$AF$7721),SUMIF([1]ข้อมูลทั้งหมด!$B$2:$B$7721,D427,[1]ข้อมูลทั้งหมด!$AH$2:$AH$7721)))</f>
        <v>#VALUE!</v>
      </c>
      <c r="R427" s="12" t="e">
        <f>IF(SUM(SUMIF([1]ข้อมูลทั้งหมด!$B$2:$B$7721,D427,[1]ข้อมูลทั้งหมด!$BU$2:$BU$7721),SUMIF([1]ข้อมูลทั้งหมด!$B$2:$B$7721,D427,[1]ข้อมูลทั้งหมด!$BV$2:$BV$7721))=0,"-",SUM(SUMIF([1]ข้อมูลทั้งหมด!$B$2:$B$7721,D427,[1]ข้อมูลทั้งหมด!$BU$2:$BU$7721),SUMIF([1]ข้อมูลทั้งหมด!$B$2:$B$7721,D427,[1]ข้อมูลทั้งหมด!$BV$2:$BV$7721)))</f>
        <v>#VALUE!</v>
      </c>
      <c r="S427" s="14" t="e">
        <f>IF(SUMIF([1]ข้อมูลทั้งหมด!$B$2:$B$7721,D427,[1]ข้อมูลทั้งหมด!$BX$2:$BX$7721)=0,"-",SUMIF([1]ข้อมูลทั้งหมด!$B$2:$B$7721,D427,[1]ข้อมูลทั้งหมด!$BX$2:$BX$7721))</f>
        <v>#VALUE!</v>
      </c>
      <c r="T427" s="8" t="e">
        <f>IF(SUMIF([1]ข้อมูลทั้งหมด!$B$2:$B$7721,D427,[1]ข้อมูลทั้งหมด!$CV$2:$CV$7721)=0,"-",SUMIF([1]ข้อมูลทั้งหมด!$B$2:$B$7721,D427,[1]ข้อมูลทั้งหมด!$CV$2:$CV$7721))</f>
        <v>#VALUE!</v>
      </c>
      <c r="U427" s="13" t="e">
        <f>IF(SUMIF([1]ข้อมูลทั้งหมด!$B$2:$B$7721,D427,[1]ข้อมูลทั้งหมด!$CW$2:$CW$7721)=0,"-",SUMIF([1]ข้อมูลทั้งหมด!$B$2:$B$7721,D427,[1]ข้อมูลทั้งหมด!$CW$2:$CW$7721))</f>
        <v>#VALUE!</v>
      </c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389"/>
      <c r="AM427" s="20"/>
      <c r="AN427" s="21"/>
      <c r="AO427" s="393"/>
      <c r="AP427" s="22"/>
      <c r="AQ427" s="22"/>
      <c r="AR427" s="22"/>
      <c r="AS427" s="394"/>
    </row>
    <row r="428" spans="1:45" s="60" customFormat="1" ht="21" hidden="1" x14ac:dyDescent="0.35">
      <c r="A428" s="524">
        <v>419</v>
      </c>
      <c r="B428" s="9">
        <v>414</v>
      </c>
      <c r="C428" s="10" t="s">
        <v>783</v>
      </c>
      <c r="D428" s="395" t="s">
        <v>784</v>
      </c>
      <c r="E428" s="8" t="e">
        <f>COUNTIFS([1]ข้อมูลทั้งหมด!$B$2:$B$7721,D428,[1]ข้อมูลทั้งหมด!$P$2:$P$7721,1)</f>
        <v>#VALUE!</v>
      </c>
      <c r="F428" s="8" t="e">
        <f>COUNTIFS([1]ข้อมูลทั้งหมด!$B$2:$B$7721,D428,[1]ข้อมูลทั้งหมด!$S$2:$S$7721,1)</f>
        <v>#VALUE!</v>
      </c>
      <c r="G428" s="8" t="e">
        <f>COUNTIFS([1]ข้อมูลทั้งหมด!$B$2:$B$7721,D428,[1]ข้อมูลทั้งหมด!$V$2:$V$7721,1)</f>
        <v>#VALUE!</v>
      </c>
      <c r="H428" s="11" t="e">
        <f t="shared" si="7"/>
        <v>#VALUE!</v>
      </c>
      <c r="I428" s="8" t="e">
        <f>SUMIFS([1]ข้อมูลทั้งหมด!$O$2:$O$7721,[1]ข้อมูลทั้งหมด!$B$2:$B$7721,D428)</f>
        <v>#VALUE!</v>
      </c>
      <c r="J428" s="8" t="e">
        <f>SUMIF([1]ข้อมูลทั้งหมด!$B$2:$B$7721,D428,[1]ข้อมูลทั้งหมด!$AN$2:$AN$7721)+(((((SUMIF([1]ข้อมูลทั้งหมด!$B$2:$B$7721,D428,[1]ข้อมูลทั้งหมด!$AO$2:$AO$7721)+((SUMIF([1]ข้อมูลทั้งหมด!$B$2:$B$7721,D428,[1]ข้อมูลทั้งหมด!$AP$2:$AP$7721)-MOD(SUMIF([1]ข้อมูลทั้งหมด!$B$2:$B$7721,D428,[1]ข้อมูลทั้งหมด!$AP$2:$AP$7721),100))/100)-K428)/4))))</f>
        <v>#VALUE!</v>
      </c>
      <c r="K428" s="8" t="e">
        <f>MOD(SUMIF([1]ข้อมูลทั้งหมด!$B$2:$B$7721,D428,[1]ข้อมูลทั้งหมด!$AO$2:$AO$7721)+((SUMIF([1]ข้อมูลทั้งหมด!$B$2:$B$7721,D428,[1]ข้อมูลทั้งหมด!$AP$2:$AP$7721)-MOD(SUMIF([1]ข้อมูลทั้งหมด!$B$2:$B$7721,D428,[1]ข้อมูลทั้งหมด!$AP$2:$AP$7721),100))/100),4)</f>
        <v>#VALUE!</v>
      </c>
      <c r="L428" s="8" t="e">
        <f>MOD(SUMIF([1]ข้อมูลทั้งหมด!$B$2:$B$7721,D428,[1]ข้อมูลทั้งหมด!$AP$2:$AP$7721),100)</f>
        <v>#VALUE!</v>
      </c>
      <c r="M428" s="12" t="e">
        <f>IF(SUM(SUMIF([1]ข้อมูลทั้งหมด!$B$2:$B$7721,D428,[1]ข้อมูลทั้งหมด!$BU$2:$BU$7721))=0,"-",SUM(SUMIF([1]ข้อมูลทั้งหมด!$B$2:$B$7721,D428,[1]ข้อมูลทั้งหมด!$BU$2:$BU$7721)))</f>
        <v>#VALUE!</v>
      </c>
      <c r="N428" s="8" t="e">
        <f>IF(SUM(SUMIF([1]ข้อมูลทั้งหมด!$B$2:$B$7721,D428,[1]ข้อมูลทั้งหมด!$AA$2:$AA$7721),SUMIF([1]ข้อมูลทั้งหมด!$B$2:$B$7721,D428,[1]ข้อมูลทั้งหมด!$AC$2:$AC$7721))=0,"-",SUM(SUMIF([1]ข้อมูลทั้งหมด!$B$2:$B$7721,D428,[1]ข้อมูลทั้งหมด!$AA$2:$AA$7721),SUMIF([1]ข้อมูลทั้งหมด!$B$2:$B$7721,D428,[1]ข้อมูลทั้งหมด!$AC$2:$AC$7721)))</f>
        <v>#VALUE!</v>
      </c>
      <c r="O428" s="13" t="e">
        <f>IF(SUM(SUMIF([1]ข้อมูลทั้งหมด!$B$2:$B$7721,D428,[1]ข้อมูลทั้งหมด!$AB$2:$AB$7721),SUMIF([1]ข้อมูลทั้งหมด!$B$2:$B$7721,D428,[1]ข้อมูลทั้งหมด!$AD$2:$AD$7721))=0,"-",SUM(SUMIF([1]ข้อมูลทั้งหมด!$B$2:$B$7721,D428,[1]ข้อมูลทั้งหมด!$AB$2:$AB$7721),SUMIF([1]ข้อมูลทั้งหมด!$B$2:$B$7721,D428,[1]ข้อมูลทั้งหมด!$AD$2:$AD$7721)))</f>
        <v>#VALUE!</v>
      </c>
      <c r="P428" s="8" t="e">
        <f>IF(SUM(SUMIF([1]ข้อมูลทั้งหมด!$B$2:$B$7721,D428,[1]ข้อมูลทั้งหมด!$AE$2:$AE$7721),SUMIF([1]ข้อมูลทั้งหมด!$B$2:$B$7721,D428,[1]ข้อมูลทั้งหมด!$AG$2:$AG$7721))=0,"-",SUM(SUMIF([1]ข้อมูลทั้งหมด!$B$2:$B$7721,D428,[1]ข้อมูลทั้งหมด!$AE$2:$AE$7721),SUMIF([1]ข้อมูลทั้งหมด!$B$2:$B$7721,D428,[1]ข้อมูลทั้งหมด!$AG$2:$AG$7721)))</f>
        <v>#VALUE!</v>
      </c>
      <c r="Q428" s="13" t="e">
        <f>IF(SUM(SUMIF([1]ข้อมูลทั้งหมด!$B$2:$B$7721,D428,[1]ข้อมูลทั้งหมด!$AF$2:$AF$7721),SUMIF([1]ข้อมูลทั้งหมด!$B$2:$B$7721,D428,[1]ข้อมูลทั้งหมด!$AH$2:$AH$7721))=0,"-",SUM(SUMIF([1]ข้อมูลทั้งหมด!$B$2:$B$7721,D428,[1]ข้อมูลทั้งหมด!$AF$2:$AF$7721),SUMIF([1]ข้อมูลทั้งหมด!$B$2:$B$7721,D428,[1]ข้อมูลทั้งหมด!$AH$2:$AH$7721)))</f>
        <v>#VALUE!</v>
      </c>
      <c r="R428" s="12" t="e">
        <f>IF(SUM(SUMIF([1]ข้อมูลทั้งหมด!$B$2:$B$7721,D428,[1]ข้อมูลทั้งหมด!$BU$2:$BU$7721),SUMIF([1]ข้อมูลทั้งหมด!$B$2:$B$7721,D428,[1]ข้อมูลทั้งหมด!$BV$2:$BV$7721))=0,"-",SUM(SUMIF([1]ข้อมูลทั้งหมด!$B$2:$B$7721,D428,[1]ข้อมูลทั้งหมด!$BU$2:$BU$7721),SUMIF([1]ข้อมูลทั้งหมด!$B$2:$B$7721,D428,[1]ข้อมูลทั้งหมด!$BV$2:$BV$7721)))</f>
        <v>#VALUE!</v>
      </c>
      <c r="S428" s="14" t="e">
        <f>IF(SUMIF([1]ข้อมูลทั้งหมด!$B$2:$B$7721,D428,[1]ข้อมูลทั้งหมด!$BX$2:$BX$7721)=0,"-",SUMIF([1]ข้อมูลทั้งหมด!$B$2:$B$7721,D428,[1]ข้อมูลทั้งหมด!$BX$2:$BX$7721))</f>
        <v>#VALUE!</v>
      </c>
      <c r="T428" s="8" t="e">
        <f>IF(SUMIF([1]ข้อมูลทั้งหมด!$B$2:$B$7721,D428,[1]ข้อมูลทั้งหมด!$CV$2:$CV$7721)=0,"-",SUMIF([1]ข้อมูลทั้งหมด!$B$2:$B$7721,D428,[1]ข้อมูลทั้งหมด!$CV$2:$CV$7721))</f>
        <v>#VALUE!</v>
      </c>
      <c r="U428" s="13" t="e">
        <f>IF(SUMIF([1]ข้อมูลทั้งหมด!$B$2:$B$7721,D428,[1]ข้อมูลทั้งหมด!$CW$2:$CW$7721)=0,"-",SUMIF([1]ข้อมูลทั้งหมด!$B$2:$B$7721,D428,[1]ข้อมูลทั้งหมด!$CW$2:$CW$7721))</f>
        <v>#VALUE!</v>
      </c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389"/>
      <c r="AM428" s="20"/>
      <c r="AN428" s="21"/>
      <c r="AO428" s="393"/>
      <c r="AP428" s="22"/>
      <c r="AQ428" s="22"/>
      <c r="AR428" s="22"/>
      <c r="AS428" s="394"/>
    </row>
    <row r="429" spans="1:45" s="60" customFormat="1" ht="21" hidden="1" x14ac:dyDescent="0.35">
      <c r="A429" s="524">
        <v>420</v>
      </c>
      <c r="B429" s="9">
        <v>415</v>
      </c>
      <c r="C429" s="10" t="s">
        <v>785</v>
      </c>
      <c r="D429" s="395" t="s">
        <v>786</v>
      </c>
      <c r="E429" s="8" t="e">
        <f>COUNTIFS([1]ข้อมูลทั้งหมด!$B$2:$B$7721,D429,[1]ข้อมูลทั้งหมด!$P$2:$P$7721,1)</f>
        <v>#VALUE!</v>
      </c>
      <c r="F429" s="8" t="e">
        <f>COUNTIFS([1]ข้อมูลทั้งหมด!$B$2:$B$7721,D429,[1]ข้อมูลทั้งหมด!$S$2:$S$7721,1)</f>
        <v>#VALUE!</v>
      </c>
      <c r="G429" s="8" t="e">
        <f>COUNTIFS([1]ข้อมูลทั้งหมด!$B$2:$B$7721,D429,[1]ข้อมูลทั้งหมด!$V$2:$V$7721,1)</f>
        <v>#VALUE!</v>
      </c>
      <c r="H429" s="11" t="e">
        <f t="shared" si="7"/>
        <v>#VALUE!</v>
      </c>
      <c r="I429" s="8" t="e">
        <f>SUMIFS([1]ข้อมูลทั้งหมด!$O$2:$O$7721,[1]ข้อมูลทั้งหมด!$B$2:$B$7721,D429)</f>
        <v>#VALUE!</v>
      </c>
      <c r="J429" s="8" t="e">
        <f>SUMIF([1]ข้อมูลทั้งหมด!$B$2:$B$7721,D429,[1]ข้อมูลทั้งหมด!$AN$2:$AN$7721)+(((((SUMIF([1]ข้อมูลทั้งหมด!$B$2:$B$7721,D429,[1]ข้อมูลทั้งหมด!$AO$2:$AO$7721)+((SUMIF([1]ข้อมูลทั้งหมด!$B$2:$B$7721,D429,[1]ข้อมูลทั้งหมด!$AP$2:$AP$7721)-MOD(SUMIF([1]ข้อมูลทั้งหมด!$B$2:$B$7721,D429,[1]ข้อมูลทั้งหมด!$AP$2:$AP$7721),100))/100)-K429)/4))))</f>
        <v>#VALUE!</v>
      </c>
      <c r="K429" s="8" t="e">
        <f>MOD(SUMIF([1]ข้อมูลทั้งหมด!$B$2:$B$7721,D429,[1]ข้อมูลทั้งหมด!$AO$2:$AO$7721)+((SUMIF([1]ข้อมูลทั้งหมด!$B$2:$B$7721,D429,[1]ข้อมูลทั้งหมด!$AP$2:$AP$7721)-MOD(SUMIF([1]ข้อมูลทั้งหมด!$B$2:$B$7721,D429,[1]ข้อมูลทั้งหมด!$AP$2:$AP$7721),100))/100),4)</f>
        <v>#VALUE!</v>
      </c>
      <c r="L429" s="8" t="e">
        <f>MOD(SUMIF([1]ข้อมูลทั้งหมด!$B$2:$B$7721,D429,[1]ข้อมูลทั้งหมด!$AP$2:$AP$7721),100)</f>
        <v>#VALUE!</v>
      </c>
      <c r="M429" s="12" t="e">
        <f>IF(SUM(SUMIF([1]ข้อมูลทั้งหมด!$B$2:$B$7721,D429,[1]ข้อมูลทั้งหมด!$BU$2:$BU$7721))=0,"-",SUM(SUMIF([1]ข้อมูลทั้งหมด!$B$2:$B$7721,D429,[1]ข้อมูลทั้งหมด!$BU$2:$BU$7721)))</f>
        <v>#VALUE!</v>
      </c>
      <c r="N429" s="8" t="e">
        <f>IF(SUM(SUMIF([1]ข้อมูลทั้งหมด!$B$2:$B$7721,D429,[1]ข้อมูลทั้งหมด!$AA$2:$AA$7721),SUMIF([1]ข้อมูลทั้งหมด!$B$2:$B$7721,D429,[1]ข้อมูลทั้งหมด!$AC$2:$AC$7721))=0,"-",SUM(SUMIF([1]ข้อมูลทั้งหมด!$B$2:$B$7721,D429,[1]ข้อมูลทั้งหมด!$AA$2:$AA$7721),SUMIF([1]ข้อมูลทั้งหมด!$B$2:$B$7721,D429,[1]ข้อมูลทั้งหมด!$AC$2:$AC$7721)))</f>
        <v>#VALUE!</v>
      </c>
      <c r="O429" s="13" t="e">
        <f>IF(SUM(SUMIF([1]ข้อมูลทั้งหมด!$B$2:$B$7721,D429,[1]ข้อมูลทั้งหมด!$AB$2:$AB$7721),SUMIF([1]ข้อมูลทั้งหมด!$B$2:$B$7721,D429,[1]ข้อมูลทั้งหมด!$AD$2:$AD$7721))=0,"-",SUM(SUMIF([1]ข้อมูลทั้งหมด!$B$2:$B$7721,D429,[1]ข้อมูลทั้งหมด!$AB$2:$AB$7721),SUMIF([1]ข้อมูลทั้งหมด!$B$2:$B$7721,D429,[1]ข้อมูลทั้งหมด!$AD$2:$AD$7721)))</f>
        <v>#VALUE!</v>
      </c>
      <c r="P429" s="8" t="e">
        <f>IF(SUM(SUMIF([1]ข้อมูลทั้งหมด!$B$2:$B$7721,D429,[1]ข้อมูลทั้งหมด!$AE$2:$AE$7721),SUMIF([1]ข้อมูลทั้งหมด!$B$2:$B$7721,D429,[1]ข้อมูลทั้งหมด!$AG$2:$AG$7721))=0,"-",SUM(SUMIF([1]ข้อมูลทั้งหมด!$B$2:$B$7721,D429,[1]ข้อมูลทั้งหมด!$AE$2:$AE$7721),SUMIF([1]ข้อมูลทั้งหมด!$B$2:$B$7721,D429,[1]ข้อมูลทั้งหมด!$AG$2:$AG$7721)))</f>
        <v>#VALUE!</v>
      </c>
      <c r="Q429" s="13" t="e">
        <f>IF(SUM(SUMIF([1]ข้อมูลทั้งหมด!$B$2:$B$7721,D429,[1]ข้อมูลทั้งหมด!$AF$2:$AF$7721),SUMIF([1]ข้อมูลทั้งหมด!$B$2:$B$7721,D429,[1]ข้อมูลทั้งหมด!$AH$2:$AH$7721))=0,"-",SUM(SUMIF([1]ข้อมูลทั้งหมด!$B$2:$B$7721,D429,[1]ข้อมูลทั้งหมด!$AF$2:$AF$7721),SUMIF([1]ข้อมูลทั้งหมด!$B$2:$B$7721,D429,[1]ข้อมูลทั้งหมด!$AH$2:$AH$7721)))</f>
        <v>#VALUE!</v>
      </c>
      <c r="R429" s="12" t="e">
        <f>IF(SUM(SUMIF([1]ข้อมูลทั้งหมด!$B$2:$B$7721,D429,[1]ข้อมูลทั้งหมด!$BU$2:$BU$7721),SUMIF([1]ข้อมูลทั้งหมด!$B$2:$B$7721,D429,[1]ข้อมูลทั้งหมด!$BV$2:$BV$7721))=0,"-",SUM(SUMIF([1]ข้อมูลทั้งหมด!$B$2:$B$7721,D429,[1]ข้อมูลทั้งหมด!$BU$2:$BU$7721),SUMIF([1]ข้อมูลทั้งหมด!$B$2:$B$7721,D429,[1]ข้อมูลทั้งหมด!$BV$2:$BV$7721)))</f>
        <v>#VALUE!</v>
      </c>
      <c r="S429" s="14" t="e">
        <f>IF(SUMIF([1]ข้อมูลทั้งหมด!$B$2:$B$7721,D429,[1]ข้อมูลทั้งหมด!$BX$2:$BX$7721)=0,"-",SUMIF([1]ข้อมูลทั้งหมด!$B$2:$B$7721,D429,[1]ข้อมูลทั้งหมด!$BX$2:$BX$7721))</f>
        <v>#VALUE!</v>
      </c>
      <c r="T429" s="8" t="e">
        <f>IF(SUMIF([1]ข้อมูลทั้งหมด!$B$2:$B$7721,D429,[1]ข้อมูลทั้งหมด!$CV$2:$CV$7721)=0,"-",SUMIF([1]ข้อมูลทั้งหมด!$B$2:$B$7721,D429,[1]ข้อมูลทั้งหมด!$CV$2:$CV$7721))</f>
        <v>#VALUE!</v>
      </c>
      <c r="U429" s="13" t="e">
        <f>IF(SUMIF([1]ข้อมูลทั้งหมด!$B$2:$B$7721,D429,[1]ข้อมูลทั้งหมด!$CW$2:$CW$7721)=0,"-",SUMIF([1]ข้อมูลทั้งหมด!$B$2:$B$7721,D429,[1]ข้อมูลทั้งหมด!$CW$2:$CW$7721))</f>
        <v>#VALUE!</v>
      </c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389"/>
      <c r="AM429" s="20"/>
      <c r="AN429" s="21"/>
      <c r="AO429" s="393"/>
      <c r="AP429" s="22"/>
      <c r="AQ429" s="22"/>
      <c r="AR429" s="22"/>
      <c r="AS429" s="394"/>
    </row>
    <row r="430" spans="1:45" s="60" customFormat="1" ht="21" hidden="1" x14ac:dyDescent="0.35">
      <c r="A430" s="524">
        <v>421</v>
      </c>
      <c r="B430" s="9">
        <v>416</v>
      </c>
      <c r="C430" s="10" t="s">
        <v>787</v>
      </c>
      <c r="D430" s="395" t="s">
        <v>787</v>
      </c>
      <c r="E430" s="8" t="e">
        <f>COUNTIFS([1]ข้อมูลทั้งหมด!$B$2:$B$7721,D430,[1]ข้อมูลทั้งหมด!$P$2:$P$7721,1)</f>
        <v>#VALUE!</v>
      </c>
      <c r="F430" s="8" t="e">
        <f>COUNTIFS([1]ข้อมูลทั้งหมด!$B$2:$B$7721,D430,[1]ข้อมูลทั้งหมด!$S$2:$S$7721,1)</f>
        <v>#VALUE!</v>
      </c>
      <c r="G430" s="8" t="e">
        <f>COUNTIFS([1]ข้อมูลทั้งหมด!$B$2:$B$7721,D430,[1]ข้อมูลทั้งหมด!$V$2:$V$7721,1)</f>
        <v>#VALUE!</v>
      </c>
      <c r="H430" s="11" t="e">
        <f t="shared" si="7"/>
        <v>#VALUE!</v>
      </c>
      <c r="I430" s="8" t="e">
        <f>SUMIFS([1]ข้อมูลทั้งหมด!$O$2:$O$7721,[1]ข้อมูลทั้งหมด!$B$2:$B$7721,D430)</f>
        <v>#VALUE!</v>
      </c>
      <c r="J430" s="8" t="e">
        <f>SUMIF([1]ข้อมูลทั้งหมด!$B$2:$B$7721,D430,[1]ข้อมูลทั้งหมด!$AN$2:$AN$7721)+(((((SUMIF([1]ข้อมูลทั้งหมด!$B$2:$B$7721,D430,[1]ข้อมูลทั้งหมด!$AO$2:$AO$7721)+((SUMIF([1]ข้อมูลทั้งหมด!$B$2:$B$7721,D430,[1]ข้อมูลทั้งหมด!$AP$2:$AP$7721)-MOD(SUMIF([1]ข้อมูลทั้งหมด!$B$2:$B$7721,D430,[1]ข้อมูลทั้งหมด!$AP$2:$AP$7721),100))/100)-K430)/4))))</f>
        <v>#VALUE!</v>
      </c>
      <c r="K430" s="8" t="e">
        <f>MOD(SUMIF([1]ข้อมูลทั้งหมด!$B$2:$B$7721,D430,[1]ข้อมูลทั้งหมด!$AO$2:$AO$7721)+((SUMIF([1]ข้อมูลทั้งหมด!$B$2:$B$7721,D430,[1]ข้อมูลทั้งหมด!$AP$2:$AP$7721)-MOD(SUMIF([1]ข้อมูลทั้งหมด!$B$2:$B$7721,D430,[1]ข้อมูลทั้งหมด!$AP$2:$AP$7721),100))/100),4)</f>
        <v>#VALUE!</v>
      </c>
      <c r="L430" s="8" t="e">
        <f>MOD(SUMIF([1]ข้อมูลทั้งหมด!$B$2:$B$7721,D430,[1]ข้อมูลทั้งหมด!$AP$2:$AP$7721),100)</f>
        <v>#VALUE!</v>
      </c>
      <c r="M430" s="12" t="e">
        <f>IF(SUM(SUMIF([1]ข้อมูลทั้งหมด!$B$2:$B$7721,D430,[1]ข้อมูลทั้งหมด!$BU$2:$BU$7721))=0,"-",SUM(SUMIF([1]ข้อมูลทั้งหมด!$B$2:$B$7721,D430,[1]ข้อมูลทั้งหมด!$BU$2:$BU$7721)))</f>
        <v>#VALUE!</v>
      </c>
      <c r="N430" s="8" t="e">
        <f>IF(SUM(SUMIF([1]ข้อมูลทั้งหมด!$B$2:$B$7721,D430,[1]ข้อมูลทั้งหมด!$AA$2:$AA$7721),SUMIF([1]ข้อมูลทั้งหมด!$B$2:$B$7721,D430,[1]ข้อมูลทั้งหมด!$AC$2:$AC$7721))=0,"-",SUM(SUMIF([1]ข้อมูลทั้งหมด!$B$2:$B$7721,D430,[1]ข้อมูลทั้งหมด!$AA$2:$AA$7721),SUMIF([1]ข้อมูลทั้งหมด!$B$2:$B$7721,D430,[1]ข้อมูลทั้งหมด!$AC$2:$AC$7721)))</f>
        <v>#VALUE!</v>
      </c>
      <c r="O430" s="13" t="e">
        <f>IF(SUM(SUMIF([1]ข้อมูลทั้งหมด!$B$2:$B$7721,D430,[1]ข้อมูลทั้งหมด!$AB$2:$AB$7721),SUMIF([1]ข้อมูลทั้งหมด!$B$2:$B$7721,D430,[1]ข้อมูลทั้งหมด!$AD$2:$AD$7721))=0,"-",SUM(SUMIF([1]ข้อมูลทั้งหมด!$B$2:$B$7721,D430,[1]ข้อมูลทั้งหมด!$AB$2:$AB$7721),SUMIF([1]ข้อมูลทั้งหมด!$B$2:$B$7721,D430,[1]ข้อมูลทั้งหมด!$AD$2:$AD$7721)))</f>
        <v>#VALUE!</v>
      </c>
      <c r="P430" s="8" t="e">
        <f>IF(SUM(SUMIF([1]ข้อมูลทั้งหมด!$B$2:$B$7721,D430,[1]ข้อมูลทั้งหมด!$AE$2:$AE$7721),SUMIF([1]ข้อมูลทั้งหมด!$B$2:$B$7721,D430,[1]ข้อมูลทั้งหมด!$AG$2:$AG$7721))=0,"-",SUM(SUMIF([1]ข้อมูลทั้งหมด!$B$2:$B$7721,D430,[1]ข้อมูลทั้งหมด!$AE$2:$AE$7721),SUMIF([1]ข้อมูลทั้งหมด!$B$2:$B$7721,D430,[1]ข้อมูลทั้งหมด!$AG$2:$AG$7721)))</f>
        <v>#VALUE!</v>
      </c>
      <c r="Q430" s="13" t="e">
        <f>IF(SUM(SUMIF([1]ข้อมูลทั้งหมด!$B$2:$B$7721,D430,[1]ข้อมูลทั้งหมด!$AF$2:$AF$7721),SUMIF([1]ข้อมูลทั้งหมด!$B$2:$B$7721,D430,[1]ข้อมูลทั้งหมด!$AH$2:$AH$7721))=0,"-",SUM(SUMIF([1]ข้อมูลทั้งหมด!$B$2:$B$7721,D430,[1]ข้อมูลทั้งหมด!$AF$2:$AF$7721),SUMIF([1]ข้อมูลทั้งหมด!$B$2:$B$7721,D430,[1]ข้อมูลทั้งหมด!$AH$2:$AH$7721)))</f>
        <v>#VALUE!</v>
      </c>
      <c r="R430" s="12" t="e">
        <f>IF(SUM(SUMIF([1]ข้อมูลทั้งหมด!$B$2:$B$7721,D430,[1]ข้อมูลทั้งหมด!$BU$2:$BU$7721),SUMIF([1]ข้อมูลทั้งหมด!$B$2:$B$7721,D430,[1]ข้อมูลทั้งหมด!$BV$2:$BV$7721))=0,"-",SUM(SUMIF([1]ข้อมูลทั้งหมด!$B$2:$B$7721,D430,[1]ข้อมูลทั้งหมด!$BU$2:$BU$7721),SUMIF([1]ข้อมูลทั้งหมด!$B$2:$B$7721,D430,[1]ข้อมูลทั้งหมด!$BV$2:$BV$7721)))</f>
        <v>#VALUE!</v>
      </c>
      <c r="S430" s="14" t="e">
        <f>IF(SUMIF([1]ข้อมูลทั้งหมด!$B$2:$B$7721,D430,[1]ข้อมูลทั้งหมด!$BX$2:$BX$7721)=0,"-",SUMIF([1]ข้อมูลทั้งหมด!$B$2:$B$7721,D430,[1]ข้อมูลทั้งหมด!$BX$2:$BX$7721))</f>
        <v>#VALUE!</v>
      </c>
      <c r="T430" s="8" t="e">
        <f>IF(SUMIF([1]ข้อมูลทั้งหมด!$B$2:$B$7721,D430,[1]ข้อมูลทั้งหมด!$CV$2:$CV$7721)=0,"-",SUMIF([1]ข้อมูลทั้งหมด!$B$2:$B$7721,D430,[1]ข้อมูลทั้งหมด!$CV$2:$CV$7721))</f>
        <v>#VALUE!</v>
      </c>
      <c r="U430" s="13" t="e">
        <f>IF(SUMIF([1]ข้อมูลทั้งหมด!$B$2:$B$7721,D430,[1]ข้อมูลทั้งหมด!$CW$2:$CW$7721)=0,"-",SUMIF([1]ข้อมูลทั้งหมด!$B$2:$B$7721,D430,[1]ข้อมูลทั้งหมด!$CW$2:$CW$7721))</f>
        <v>#VALUE!</v>
      </c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389"/>
      <c r="AM430" s="20"/>
      <c r="AN430" s="21"/>
      <c r="AO430" s="393"/>
      <c r="AP430" s="22"/>
      <c r="AQ430" s="22"/>
      <c r="AR430" s="22"/>
      <c r="AS430" s="394"/>
    </row>
    <row r="431" spans="1:45" s="60" customFormat="1" ht="21" hidden="1" x14ac:dyDescent="0.35">
      <c r="A431" s="524">
        <v>422</v>
      </c>
      <c r="B431" s="9">
        <v>418</v>
      </c>
      <c r="C431" s="10" t="s">
        <v>789</v>
      </c>
      <c r="D431" s="395" t="s">
        <v>790</v>
      </c>
      <c r="E431" s="8" t="e">
        <f>COUNTIFS([1]ข้อมูลทั้งหมด!$B$2:$B$7721,D431,[1]ข้อมูลทั้งหมด!$P$2:$P$7721,1)</f>
        <v>#VALUE!</v>
      </c>
      <c r="F431" s="8" t="e">
        <f>COUNTIFS([1]ข้อมูลทั้งหมด!$B$2:$B$7721,D431,[1]ข้อมูลทั้งหมด!$S$2:$S$7721,1)</f>
        <v>#VALUE!</v>
      </c>
      <c r="G431" s="8" t="e">
        <f>COUNTIFS([1]ข้อมูลทั้งหมด!$B$2:$B$7721,D431,[1]ข้อมูลทั้งหมด!$V$2:$V$7721,1)</f>
        <v>#VALUE!</v>
      </c>
      <c r="H431" s="11" t="e">
        <f t="shared" si="7"/>
        <v>#VALUE!</v>
      </c>
      <c r="I431" s="8" t="e">
        <f>SUMIFS([1]ข้อมูลทั้งหมด!$O$2:$O$7721,[1]ข้อมูลทั้งหมด!$B$2:$B$7721,D431)</f>
        <v>#VALUE!</v>
      </c>
      <c r="J431" s="8" t="e">
        <f>SUMIF([1]ข้อมูลทั้งหมด!$B$2:$B$7721,D431,[1]ข้อมูลทั้งหมด!$AN$2:$AN$7721)+(((((SUMIF([1]ข้อมูลทั้งหมด!$B$2:$B$7721,D431,[1]ข้อมูลทั้งหมด!$AO$2:$AO$7721)+((SUMIF([1]ข้อมูลทั้งหมด!$B$2:$B$7721,D431,[1]ข้อมูลทั้งหมด!$AP$2:$AP$7721)-MOD(SUMIF([1]ข้อมูลทั้งหมด!$B$2:$B$7721,D431,[1]ข้อมูลทั้งหมด!$AP$2:$AP$7721),100))/100)-K431)/4))))</f>
        <v>#VALUE!</v>
      </c>
      <c r="K431" s="8" t="e">
        <f>MOD(SUMIF([1]ข้อมูลทั้งหมด!$B$2:$B$7721,D431,[1]ข้อมูลทั้งหมด!$AO$2:$AO$7721)+((SUMIF([1]ข้อมูลทั้งหมด!$B$2:$B$7721,D431,[1]ข้อมูลทั้งหมด!$AP$2:$AP$7721)-MOD(SUMIF([1]ข้อมูลทั้งหมด!$B$2:$B$7721,D431,[1]ข้อมูลทั้งหมด!$AP$2:$AP$7721),100))/100),4)</f>
        <v>#VALUE!</v>
      </c>
      <c r="L431" s="8" t="e">
        <f>MOD(SUMIF([1]ข้อมูลทั้งหมด!$B$2:$B$7721,D431,[1]ข้อมูลทั้งหมด!$AP$2:$AP$7721),100)</f>
        <v>#VALUE!</v>
      </c>
      <c r="M431" s="12" t="e">
        <f>IF(SUM(SUMIF([1]ข้อมูลทั้งหมด!$B$2:$B$7721,D431,[1]ข้อมูลทั้งหมด!$BU$2:$BU$7721))=0,"-",SUM(SUMIF([1]ข้อมูลทั้งหมด!$B$2:$B$7721,D431,[1]ข้อมูลทั้งหมด!$BU$2:$BU$7721)))</f>
        <v>#VALUE!</v>
      </c>
      <c r="N431" s="8" t="e">
        <f>IF(SUM(SUMIF([1]ข้อมูลทั้งหมด!$B$2:$B$7721,D431,[1]ข้อมูลทั้งหมด!$AA$2:$AA$7721),SUMIF([1]ข้อมูลทั้งหมด!$B$2:$B$7721,D431,[1]ข้อมูลทั้งหมด!$AC$2:$AC$7721))=0,"-",SUM(SUMIF([1]ข้อมูลทั้งหมด!$B$2:$B$7721,D431,[1]ข้อมูลทั้งหมด!$AA$2:$AA$7721),SUMIF([1]ข้อมูลทั้งหมด!$B$2:$B$7721,D431,[1]ข้อมูลทั้งหมด!$AC$2:$AC$7721)))</f>
        <v>#VALUE!</v>
      </c>
      <c r="O431" s="13" t="e">
        <f>IF(SUM(SUMIF([1]ข้อมูลทั้งหมด!$B$2:$B$7721,D431,[1]ข้อมูลทั้งหมด!$AB$2:$AB$7721),SUMIF([1]ข้อมูลทั้งหมด!$B$2:$B$7721,D431,[1]ข้อมูลทั้งหมด!$AD$2:$AD$7721))=0,"-",SUM(SUMIF([1]ข้อมูลทั้งหมด!$B$2:$B$7721,D431,[1]ข้อมูลทั้งหมด!$AB$2:$AB$7721),SUMIF([1]ข้อมูลทั้งหมด!$B$2:$B$7721,D431,[1]ข้อมูลทั้งหมด!$AD$2:$AD$7721)))</f>
        <v>#VALUE!</v>
      </c>
      <c r="P431" s="8" t="e">
        <f>IF(SUM(SUMIF([1]ข้อมูลทั้งหมด!$B$2:$B$7721,D431,[1]ข้อมูลทั้งหมด!$AE$2:$AE$7721),SUMIF([1]ข้อมูลทั้งหมด!$B$2:$B$7721,D431,[1]ข้อมูลทั้งหมด!$AG$2:$AG$7721))=0,"-",SUM(SUMIF([1]ข้อมูลทั้งหมด!$B$2:$B$7721,D431,[1]ข้อมูลทั้งหมด!$AE$2:$AE$7721),SUMIF([1]ข้อมูลทั้งหมด!$B$2:$B$7721,D431,[1]ข้อมูลทั้งหมด!$AG$2:$AG$7721)))</f>
        <v>#VALUE!</v>
      </c>
      <c r="Q431" s="13" t="e">
        <f>IF(SUM(SUMIF([1]ข้อมูลทั้งหมด!$B$2:$B$7721,D431,[1]ข้อมูลทั้งหมด!$AF$2:$AF$7721),SUMIF([1]ข้อมูลทั้งหมด!$B$2:$B$7721,D431,[1]ข้อมูลทั้งหมด!$AH$2:$AH$7721))=0,"-",SUM(SUMIF([1]ข้อมูลทั้งหมด!$B$2:$B$7721,D431,[1]ข้อมูลทั้งหมด!$AF$2:$AF$7721),SUMIF([1]ข้อมูลทั้งหมด!$B$2:$B$7721,D431,[1]ข้อมูลทั้งหมด!$AH$2:$AH$7721)))</f>
        <v>#VALUE!</v>
      </c>
      <c r="R431" s="12" t="e">
        <f>IF(SUM(SUMIF([1]ข้อมูลทั้งหมด!$B$2:$B$7721,D431,[1]ข้อมูลทั้งหมด!$BU$2:$BU$7721),SUMIF([1]ข้อมูลทั้งหมด!$B$2:$B$7721,D431,[1]ข้อมูลทั้งหมด!$BV$2:$BV$7721))=0,"-",SUM(SUMIF([1]ข้อมูลทั้งหมด!$B$2:$B$7721,D431,[1]ข้อมูลทั้งหมด!$BU$2:$BU$7721),SUMIF([1]ข้อมูลทั้งหมด!$B$2:$B$7721,D431,[1]ข้อมูลทั้งหมด!$BV$2:$BV$7721)))</f>
        <v>#VALUE!</v>
      </c>
      <c r="S431" s="14" t="e">
        <f>IF(SUMIF([1]ข้อมูลทั้งหมด!$B$2:$B$7721,D431,[1]ข้อมูลทั้งหมด!$BX$2:$BX$7721)=0,"-",SUMIF([1]ข้อมูลทั้งหมด!$B$2:$B$7721,D431,[1]ข้อมูลทั้งหมด!$BX$2:$BX$7721))</f>
        <v>#VALUE!</v>
      </c>
      <c r="T431" s="8" t="e">
        <f>IF(SUMIF([1]ข้อมูลทั้งหมด!$B$2:$B$7721,D431,[1]ข้อมูลทั้งหมด!$CV$2:$CV$7721)=0,"-",SUMIF([1]ข้อมูลทั้งหมด!$B$2:$B$7721,D431,[1]ข้อมูลทั้งหมด!$CV$2:$CV$7721))</f>
        <v>#VALUE!</v>
      </c>
      <c r="U431" s="13" t="e">
        <f>IF(SUMIF([1]ข้อมูลทั้งหมด!$B$2:$B$7721,D431,[1]ข้อมูลทั้งหมด!$CW$2:$CW$7721)=0,"-",SUMIF([1]ข้อมูลทั้งหมด!$B$2:$B$7721,D431,[1]ข้อมูลทั้งหมด!$CW$2:$CW$7721))</f>
        <v>#VALUE!</v>
      </c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389"/>
      <c r="AM431" s="20"/>
      <c r="AN431" s="21"/>
      <c r="AO431" s="393"/>
      <c r="AP431" s="22"/>
      <c r="AQ431" s="22"/>
      <c r="AR431" s="22"/>
      <c r="AS431" s="394"/>
    </row>
    <row r="432" spans="1:45" s="60" customFormat="1" ht="21" hidden="1" x14ac:dyDescent="0.35">
      <c r="A432" s="524">
        <v>423</v>
      </c>
      <c r="B432" s="9">
        <v>419</v>
      </c>
      <c r="C432" s="10" t="s">
        <v>791</v>
      </c>
      <c r="D432" s="395" t="s">
        <v>792</v>
      </c>
      <c r="E432" s="8" t="e">
        <f>COUNTIFS([1]ข้อมูลทั้งหมด!$B$2:$B$7721,D432,[1]ข้อมูลทั้งหมด!$P$2:$P$7721,1)</f>
        <v>#VALUE!</v>
      </c>
      <c r="F432" s="8" t="e">
        <f>COUNTIFS([1]ข้อมูลทั้งหมด!$B$2:$B$7721,D432,[1]ข้อมูลทั้งหมด!$S$2:$S$7721,1)</f>
        <v>#VALUE!</v>
      </c>
      <c r="G432" s="8" t="e">
        <f>COUNTIFS([1]ข้อมูลทั้งหมด!$B$2:$B$7721,D432,[1]ข้อมูลทั้งหมด!$V$2:$V$7721,1)</f>
        <v>#VALUE!</v>
      </c>
      <c r="H432" s="11" t="e">
        <f t="shared" si="7"/>
        <v>#VALUE!</v>
      </c>
      <c r="I432" s="8" t="e">
        <f>SUMIFS([1]ข้อมูลทั้งหมด!$O$2:$O$7721,[1]ข้อมูลทั้งหมด!$B$2:$B$7721,D432)</f>
        <v>#VALUE!</v>
      </c>
      <c r="J432" s="8" t="e">
        <f>SUMIF([1]ข้อมูลทั้งหมด!$B$2:$B$7721,D432,[1]ข้อมูลทั้งหมด!$AN$2:$AN$7721)+(((((SUMIF([1]ข้อมูลทั้งหมด!$B$2:$B$7721,D432,[1]ข้อมูลทั้งหมด!$AO$2:$AO$7721)+((SUMIF([1]ข้อมูลทั้งหมด!$B$2:$B$7721,D432,[1]ข้อมูลทั้งหมด!$AP$2:$AP$7721)-MOD(SUMIF([1]ข้อมูลทั้งหมด!$B$2:$B$7721,D432,[1]ข้อมูลทั้งหมด!$AP$2:$AP$7721),100))/100)-K432)/4))))</f>
        <v>#VALUE!</v>
      </c>
      <c r="K432" s="8" t="e">
        <f>MOD(SUMIF([1]ข้อมูลทั้งหมด!$B$2:$B$7721,D432,[1]ข้อมูลทั้งหมด!$AO$2:$AO$7721)+((SUMIF([1]ข้อมูลทั้งหมด!$B$2:$B$7721,D432,[1]ข้อมูลทั้งหมด!$AP$2:$AP$7721)-MOD(SUMIF([1]ข้อมูลทั้งหมด!$B$2:$B$7721,D432,[1]ข้อมูลทั้งหมด!$AP$2:$AP$7721),100))/100),4)</f>
        <v>#VALUE!</v>
      </c>
      <c r="L432" s="8" t="e">
        <f>MOD(SUMIF([1]ข้อมูลทั้งหมด!$B$2:$B$7721,D432,[1]ข้อมูลทั้งหมด!$AP$2:$AP$7721),100)</f>
        <v>#VALUE!</v>
      </c>
      <c r="M432" s="12" t="e">
        <f>IF(SUM(SUMIF([1]ข้อมูลทั้งหมด!$B$2:$B$7721,D432,[1]ข้อมูลทั้งหมด!$BU$2:$BU$7721))=0,"-",SUM(SUMIF([1]ข้อมูลทั้งหมด!$B$2:$B$7721,D432,[1]ข้อมูลทั้งหมด!$BU$2:$BU$7721)))</f>
        <v>#VALUE!</v>
      </c>
      <c r="N432" s="8" t="e">
        <f>IF(SUM(SUMIF([1]ข้อมูลทั้งหมด!$B$2:$B$7721,D432,[1]ข้อมูลทั้งหมด!$AA$2:$AA$7721),SUMIF([1]ข้อมูลทั้งหมด!$B$2:$B$7721,D432,[1]ข้อมูลทั้งหมด!$AC$2:$AC$7721))=0,"-",SUM(SUMIF([1]ข้อมูลทั้งหมด!$B$2:$B$7721,D432,[1]ข้อมูลทั้งหมด!$AA$2:$AA$7721),SUMIF([1]ข้อมูลทั้งหมด!$B$2:$B$7721,D432,[1]ข้อมูลทั้งหมด!$AC$2:$AC$7721)))</f>
        <v>#VALUE!</v>
      </c>
      <c r="O432" s="13" t="e">
        <f>IF(SUM(SUMIF([1]ข้อมูลทั้งหมด!$B$2:$B$7721,D432,[1]ข้อมูลทั้งหมด!$AB$2:$AB$7721),SUMIF([1]ข้อมูลทั้งหมด!$B$2:$B$7721,D432,[1]ข้อมูลทั้งหมด!$AD$2:$AD$7721))=0,"-",SUM(SUMIF([1]ข้อมูลทั้งหมด!$B$2:$B$7721,D432,[1]ข้อมูลทั้งหมด!$AB$2:$AB$7721),SUMIF([1]ข้อมูลทั้งหมด!$B$2:$B$7721,D432,[1]ข้อมูลทั้งหมด!$AD$2:$AD$7721)))</f>
        <v>#VALUE!</v>
      </c>
      <c r="P432" s="8" t="e">
        <f>IF(SUM(SUMIF([1]ข้อมูลทั้งหมด!$B$2:$B$7721,D432,[1]ข้อมูลทั้งหมด!$AE$2:$AE$7721),SUMIF([1]ข้อมูลทั้งหมด!$B$2:$B$7721,D432,[1]ข้อมูลทั้งหมด!$AG$2:$AG$7721))=0,"-",SUM(SUMIF([1]ข้อมูลทั้งหมด!$B$2:$B$7721,D432,[1]ข้อมูลทั้งหมด!$AE$2:$AE$7721),SUMIF([1]ข้อมูลทั้งหมด!$B$2:$B$7721,D432,[1]ข้อมูลทั้งหมด!$AG$2:$AG$7721)))</f>
        <v>#VALUE!</v>
      </c>
      <c r="Q432" s="13" t="e">
        <f>IF(SUM(SUMIF([1]ข้อมูลทั้งหมด!$B$2:$B$7721,D432,[1]ข้อมูลทั้งหมด!$AF$2:$AF$7721),SUMIF([1]ข้อมูลทั้งหมด!$B$2:$B$7721,D432,[1]ข้อมูลทั้งหมด!$AH$2:$AH$7721))=0,"-",SUM(SUMIF([1]ข้อมูลทั้งหมด!$B$2:$B$7721,D432,[1]ข้อมูลทั้งหมด!$AF$2:$AF$7721),SUMIF([1]ข้อมูลทั้งหมด!$B$2:$B$7721,D432,[1]ข้อมูลทั้งหมด!$AH$2:$AH$7721)))</f>
        <v>#VALUE!</v>
      </c>
      <c r="R432" s="12" t="e">
        <f>IF(SUM(SUMIF([1]ข้อมูลทั้งหมด!$B$2:$B$7721,D432,[1]ข้อมูลทั้งหมด!$BU$2:$BU$7721),SUMIF([1]ข้อมูลทั้งหมด!$B$2:$B$7721,D432,[1]ข้อมูลทั้งหมด!$BV$2:$BV$7721))=0,"-",SUM(SUMIF([1]ข้อมูลทั้งหมด!$B$2:$B$7721,D432,[1]ข้อมูลทั้งหมด!$BU$2:$BU$7721),SUMIF([1]ข้อมูลทั้งหมด!$B$2:$B$7721,D432,[1]ข้อมูลทั้งหมด!$BV$2:$BV$7721)))</f>
        <v>#VALUE!</v>
      </c>
      <c r="S432" s="14" t="e">
        <f>IF(SUMIF([1]ข้อมูลทั้งหมด!$B$2:$B$7721,D432,[1]ข้อมูลทั้งหมด!$BX$2:$BX$7721)=0,"-",SUMIF([1]ข้อมูลทั้งหมด!$B$2:$B$7721,D432,[1]ข้อมูลทั้งหมด!$BX$2:$BX$7721))</f>
        <v>#VALUE!</v>
      </c>
      <c r="T432" s="8" t="e">
        <f>IF(SUMIF([1]ข้อมูลทั้งหมด!$B$2:$B$7721,D432,[1]ข้อมูลทั้งหมด!$CV$2:$CV$7721)=0,"-",SUMIF([1]ข้อมูลทั้งหมด!$B$2:$B$7721,D432,[1]ข้อมูลทั้งหมด!$CV$2:$CV$7721))</f>
        <v>#VALUE!</v>
      </c>
      <c r="U432" s="13" t="e">
        <f>IF(SUMIF([1]ข้อมูลทั้งหมด!$B$2:$B$7721,D432,[1]ข้อมูลทั้งหมด!$CW$2:$CW$7721)=0,"-",SUMIF([1]ข้อมูลทั้งหมด!$B$2:$B$7721,D432,[1]ข้อมูลทั้งหมด!$CW$2:$CW$7721))</f>
        <v>#VALUE!</v>
      </c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389"/>
      <c r="AM432" s="20"/>
      <c r="AN432" s="21"/>
      <c r="AO432" s="393"/>
      <c r="AP432" s="22"/>
      <c r="AQ432" s="22"/>
      <c r="AR432" s="22"/>
      <c r="AS432" s="394"/>
    </row>
    <row r="433" spans="1:45" s="60" customFormat="1" ht="21" hidden="1" x14ac:dyDescent="0.35">
      <c r="A433" s="524">
        <v>424</v>
      </c>
      <c r="B433" s="9">
        <v>420</v>
      </c>
      <c r="C433" s="10" t="s">
        <v>793</v>
      </c>
      <c r="D433" s="395" t="s">
        <v>794</v>
      </c>
      <c r="E433" s="8" t="e">
        <f>COUNTIFS([1]ข้อมูลทั้งหมด!$B$2:$B$7721,D433,[1]ข้อมูลทั้งหมด!$P$2:$P$7721,1)</f>
        <v>#VALUE!</v>
      </c>
      <c r="F433" s="8" t="e">
        <f>COUNTIFS([1]ข้อมูลทั้งหมด!$B$2:$B$7721,D433,[1]ข้อมูลทั้งหมด!$S$2:$S$7721,1)</f>
        <v>#VALUE!</v>
      </c>
      <c r="G433" s="8" t="e">
        <f>COUNTIFS([1]ข้อมูลทั้งหมด!$B$2:$B$7721,D433,[1]ข้อมูลทั้งหมด!$V$2:$V$7721,1)</f>
        <v>#VALUE!</v>
      </c>
      <c r="H433" s="11" t="e">
        <f t="shared" si="7"/>
        <v>#VALUE!</v>
      </c>
      <c r="I433" s="8" t="e">
        <f>SUMIFS([1]ข้อมูลทั้งหมด!$O$2:$O$7721,[1]ข้อมูลทั้งหมด!$B$2:$B$7721,D433)</f>
        <v>#VALUE!</v>
      </c>
      <c r="J433" s="8" t="e">
        <f>SUMIF([1]ข้อมูลทั้งหมด!$B$2:$B$7721,D433,[1]ข้อมูลทั้งหมด!$AN$2:$AN$7721)+(((((SUMIF([1]ข้อมูลทั้งหมด!$B$2:$B$7721,D433,[1]ข้อมูลทั้งหมด!$AO$2:$AO$7721)+((SUMIF([1]ข้อมูลทั้งหมด!$B$2:$B$7721,D433,[1]ข้อมูลทั้งหมด!$AP$2:$AP$7721)-MOD(SUMIF([1]ข้อมูลทั้งหมด!$B$2:$B$7721,D433,[1]ข้อมูลทั้งหมด!$AP$2:$AP$7721),100))/100)-K433)/4))))</f>
        <v>#VALUE!</v>
      </c>
      <c r="K433" s="8" t="e">
        <f>MOD(SUMIF([1]ข้อมูลทั้งหมด!$B$2:$B$7721,D433,[1]ข้อมูลทั้งหมด!$AO$2:$AO$7721)+((SUMIF([1]ข้อมูลทั้งหมด!$B$2:$B$7721,D433,[1]ข้อมูลทั้งหมด!$AP$2:$AP$7721)-MOD(SUMIF([1]ข้อมูลทั้งหมด!$B$2:$B$7721,D433,[1]ข้อมูลทั้งหมด!$AP$2:$AP$7721),100))/100),4)</f>
        <v>#VALUE!</v>
      </c>
      <c r="L433" s="8" t="e">
        <f>MOD(SUMIF([1]ข้อมูลทั้งหมด!$B$2:$B$7721,D433,[1]ข้อมูลทั้งหมด!$AP$2:$AP$7721),100)</f>
        <v>#VALUE!</v>
      </c>
      <c r="M433" s="12" t="e">
        <f>IF(SUM(SUMIF([1]ข้อมูลทั้งหมด!$B$2:$B$7721,D433,[1]ข้อมูลทั้งหมด!$BU$2:$BU$7721))=0,"-",SUM(SUMIF([1]ข้อมูลทั้งหมด!$B$2:$B$7721,D433,[1]ข้อมูลทั้งหมด!$BU$2:$BU$7721)))</f>
        <v>#VALUE!</v>
      </c>
      <c r="N433" s="8" t="e">
        <f>IF(SUM(SUMIF([1]ข้อมูลทั้งหมด!$B$2:$B$7721,D433,[1]ข้อมูลทั้งหมด!$AA$2:$AA$7721),SUMIF([1]ข้อมูลทั้งหมด!$B$2:$B$7721,D433,[1]ข้อมูลทั้งหมด!$AC$2:$AC$7721))=0,"-",SUM(SUMIF([1]ข้อมูลทั้งหมด!$B$2:$B$7721,D433,[1]ข้อมูลทั้งหมด!$AA$2:$AA$7721),SUMIF([1]ข้อมูลทั้งหมด!$B$2:$B$7721,D433,[1]ข้อมูลทั้งหมด!$AC$2:$AC$7721)))</f>
        <v>#VALUE!</v>
      </c>
      <c r="O433" s="13" t="e">
        <f>IF(SUM(SUMIF([1]ข้อมูลทั้งหมด!$B$2:$B$7721,D433,[1]ข้อมูลทั้งหมด!$AB$2:$AB$7721),SUMIF([1]ข้อมูลทั้งหมด!$B$2:$B$7721,D433,[1]ข้อมูลทั้งหมด!$AD$2:$AD$7721))=0,"-",SUM(SUMIF([1]ข้อมูลทั้งหมด!$B$2:$B$7721,D433,[1]ข้อมูลทั้งหมด!$AB$2:$AB$7721),SUMIF([1]ข้อมูลทั้งหมด!$B$2:$B$7721,D433,[1]ข้อมูลทั้งหมด!$AD$2:$AD$7721)))</f>
        <v>#VALUE!</v>
      </c>
      <c r="P433" s="8" t="e">
        <f>IF(SUM(SUMIF([1]ข้อมูลทั้งหมด!$B$2:$B$7721,D433,[1]ข้อมูลทั้งหมด!$AE$2:$AE$7721),SUMIF([1]ข้อมูลทั้งหมด!$B$2:$B$7721,D433,[1]ข้อมูลทั้งหมด!$AG$2:$AG$7721))=0,"-",SUM(SUMIF([1]ข้อมูลทั้งหมด!$B$2:$B$7721,D433,[1]ข้อมูลทั้งหมด!$AE$2:$AE$7721),SUMIF([1]ข้อมูลทั้งหมด!$B$2:$B$7721,D433,[1]ข้อมูลทั้งหมด!$AG$2:$AG$7721)))</f>
        <v>#VALUE!</v>
      </c>
      <c r="Q433" s="13" t="e">
        <f>IF(SUM(SUMIF([1]ข้อมูลทั้งหมด!$B$2:$B$7721,D433,[1]ข้อมูลทั้งหมด!$AF$2:$AF$7721),SUMIF([1]ข้อมูลทั้งหมด!$B$2:$B$7721,D433,[1]ข้อมูลทั้งหมด!$AH$2:$AH$7721))=0,"-",SUM(SUMIF([1]ข้อมูลทั้งหมด!$B$2:$B$7721,D433,[1]ข้อมูลทั้งหมด!$AF$2:$AF$7721),SUMIF([1]ข้อมูลทั้งหมด!$B$2:$B$7721,D433,[1]ข้อมูลทั้งหมด!$AH$2:$AH$7721)))</f>
        <v>#VALUE!</v>
      </c>
      <c r="R433" s="12" t="e">
        <f>IF(SUM(SUMIF([1]ข้อมูลทั้งหมด!$B$2:$B$7721,D433,[1]ข้อมูลทั้งหมด!$BU$2:$BU$7721),SUMIF([1]ข้อมูลทั้งหมด!$B$2:$B$7721,D433,[1]ข้อมูลทั้งหมด!$BV$2:$BV$7721))=0,"-",SUM(SUMIF([1]ข้อมูลทั้งหมด!$B$2:$B$7721,D433,[1]ข้อมูลทั้งหมด!$BU$2:$BU$7721),SUMIF([1]ข้อมูลทั้งหมด!$B$2:$B$7721,D433,[1]ข้อมูลทั้งหมด!$BV$2:$BV$7721)))</f>
        <v>#VALUE!</v>
      </c>
      <c r="S433" s="14" t="e">
        <f>IF(SUMIF([1]ข้อมูลทั้งหมด!$B$2:$B$7721,D433,[1]ข้อมูลทั้งหมด!$BX$2:$BX$7721)=0,"-",SUMIF([1]ข้อมูลทั้งหมด!$B$2:$B$7721,D433,[1]ข้อมูลทั้งหมด!$BX$2:$BX$7721))</f>
        <v>#VALUE!</v>
      </c>
      <c r="T433" s="8" t="e">
        <f>IF(SUMIF([1]ข้อมูลทั้งหมด!$B$2:$B$7721,D433,[1]ข้อมูลทั้งหมด!$CV$2:$CV$7721)=0,"-",SUMIF([1]ข้อมูลทั้งหมด!$B$2:$B$7721,D433,[1]ข้อมูลทั้งหมด!$CV$2:$CV$7721))</f>
        <v>#VALUE!</v>
      </c>
      <c r="U433" s="13" t="e">
        <f>IF(SUMIF([1]ข้อมูลทั้งหมด!$B$2:$B$7721,D433,[1]ข้อมูลทั้งหมด!$CW$2:$CW$7721)=0,"-",SUMIF([1]ข้อมูลทั้งหมด!$B$2:$B$7721,D433,[1]ข้อมูลทั้งหมด!$CW$2:$CW$7721))</f>
        <v>#VALUE!</v>
      </c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389"/>
      <c r="AM433" s="20"/>
      <c r="AN433" s="21"/>
      <c r="AO433" s="393"/>
      <c r="AP433" s="22"/>
      <c r="AQ433" s="22"/>
      <c r="AR433" s="22"/>
      <c r="AS433" s="394"/>
    </row>
    <row r="434" spans="1:45" s="60" customFormat="1" ht="21" hidden="1" x14ac:dyDescent="0.35">
      <c r="A434" s="524">
        <v>425</v>
      </c>
      <c r="B434" s="9">
        <v>421</v>
      </c>
      <c r="C434" s="10" t="s">
        <v>795</v>
      </c>
      <c r="D434" s="395" t="s">
        <v>796</v>
      </c>
      <c r="E434" s="8" t="e">
        <f>COUNTIFS([1]ข้อมูลทั้งหมด!$B$2:$B$7721,D434,[1]ข้อมูลทั้งหมด!$P$2:$P$7721,1)</f>
        <v>#VALUE!</v>
      </c>
      <c r="F434" s="8" t="e">
        <f>COUNTIFS([1]ข้อมูลทั้งหมด!$B$2:$B$7721,D434,[1]ข้อมูลทั้งหมด!$S$2:$S$7721,1)</f>
        <v>#VALUE!</v>
      </c>
      <c r="G434" s="8" t="e">
        <f>COUNTIFS([1]ข้อมูลทั้งหมด!$B$2:$B$7721,D434,[1]ข้อมูลทั้งหมด!$V$2:$V$7721,1)</f>
        <v>#VALUE!</v>
      </c>
      <c r="H434" s="11" t="e">
        <f t="shared" si="7"/>
        <v>#VALUE!</v>
      </c>
      <c r="I434" s="8" t="e">
        <f>SUMIFS([1]ข้อมูลทั้งหมด!$O$2:$O$7721,[1]ข้อมูลทั้งหมด!$B$2:$B$7721,D434)</f>
        <v>#VALUE!</v>
      </c>
      <c r="J434" s="8" t="e">
        <f>SUMIF([1]ข้อมูลทั้งหมด!$B$2:$B$7721,D434,[1]ข้อมูลทั้งหมด!$AN$2:$AN$7721)+(((((SUMIF([1]ข้อมูลทั้งหมด!$B$2:$B$7721,D434,[1]ข้อมูลทั้งหมด!$AO$2:$AO$7721)+((SUMIF([1]ข้อมูลทั้งหมด!$B$2:$B$7721,D434,[1]ข้อมูลทั้งหมด!$AP$2:$AP$7721)-MOD(SUMIF([1]ข้อมูลทั้งหมด!$B$2:$B$7721,D434,[1]ข้อมูลทั้งหมด!$AP$2:$AP$7721),100))/100)-K434)/4))))</f>
        <v>#VALUE!</v>
      </c>
      <c r="K434" s="8" t="e">
        <f>MOD(SUMIF([1]ข้อมูลทั้งหมด!$B$2:$B$7721,D434,[1]ข้อมูลทั้งหมด!$AO$2:$AO$7721)+((SUMIF([1]ข้อมูลทั้งหมด!$B$2:$B$7721,D434,[1]ข้อมูลทั้งหมด!$AP$2:$AP$7721)-MOD(SUMIF([1]ข้อมูลทั้งหมด!$B$2:$B$7721,D434,[1]ข้อมูลทั้งหมด!$AP$2:$AP$7721),100))/100),4)</f>
        <v>#VALUE!</v>
      </c>
      <c r="L434" s="8" t="e">
        <f>MOD(SUMIF([1]ข้อมูลทั้งหมด!$B$2:$B$7721,D434,[1]ข้อมูลทั้งหมด!$AP$2:$AP$7721),100)</f>
        <v>#VALUE!</v>
      </c>
      <c r="M434" s="12" t="e">
        <f>IF(SUM(SUMIF([1]ข้อมูลทั้งหมด!$B$2:$B$7721,D434,[1]ข้อมูลทั้งหมด!$BU$2:$BU$7721))=0,"-",SUM(SUMIF([1]ข้อมูลทั้งหมด!$B$2:$B$7721,D434,[1]ข้อมูลทั้งหมด!$BU$2:$BU$7721)))</f>
        <v>#VALUE!</v>
      </c>
      <c r="N434" s="8" t="e">
        <f>IF(SUM(SUMIF([1]ข้อมูลทั้งหมด!$B$2:$B$7721,D434,[1]ข้อมูลทั้งหมด!$AA$2:$AA$7721),SUMIF([1]ข้อมูลทั้งหมด!$B$2:$B$7721,D434,[1]ข้อมูลทั้งหมด!$AC$2:$AC$7721))=0,"-",SUM(SUMIF([1]ข้อมูลทั้งหมด!$B$2:$B$7721,D434,[1]ข้อมูลทั้งหมด!$AA$2:$AA$7721),SUMIF([1]ข้อมูลทั้งหมด!$B$2:$B$7721,D434,[1]ข้อมูลทั้งหมด!$AC$2:$AC$7721)))</f>
        <v>#VALUE!</v>
      </c>
      <c r="O434" s="13" t="e">
        <f>IF(SUM(SUMIF([1]ข้อมูลทั้งหมด!$B$2:$B$7721,D434,[1]ข้อมูลทั้งหมด!$AB$2:$AB$7721),SUMIF([1]ข้อมูลทั้งหมด!$B$2:$B$7721,D434,[1]ข้อมูลทั้งหมด!$AD$2:$AD$7721))=0,"-",SUM(SUMIF([1]ข้อมูลทั้งหมด!$B$2:$B$7721,D434,[1]ข้อมูลทั้งหมด!$AB$2:$AB$7721),SUMIF([1]ข้อมูลทั้งหมด!$B$2:$B$7721,D434,[1]ข้อมูลทั้งหมด!$AD$2:$AD$7721)))</f>
        <v>#VALUE!</v>
      </c>
      <c r="P434" s="8" t="e">
        <f>IF(SUM(SUMIF([1]ข้อมูลทั้งหมด!$B$2:$B$7721,D434,[1]ข้อมูลทั้งหมด!$AE$2:$AE$7721),SUMIF([1]ข้อมูลทั้งหมด!$B$2:$B$7721,D434,[1]ข้อมูลทั้งหมด!$AG$2:$AG$7721))=0,"-",SUM(SUMIF([1]ข้อมูลทั้งหมด!$B$2:$B$7721,D434,[1]ข้อมูลทั้งหมด!$AE$2:$AE$7721),SUMIF([1]ข้อมูลทั้งหมด!$B$2:$B$7721,D434,[1]ข้อมูลทั้งหมด!$AG$2:$AG$7721)))</f>
        <v>#VALUE!</v>
      </c>
      <c r="Q434" s="13" t="e">
        <f>IF(SUM(SUMIF([1]ข้อมูลทั้งหมด!$B$2:$B$7721,D434,[1]ข้อมูลทั้งหมด!$AF$2:$AF$7721),SUMIF([1]ข้อมูลทั้งหมด!$B$2:$B$7721,D434,[1]ข้อมูลทั้งหมด!$AH$2:$AH$7721))=0,"-",SUM(SUMIF([1]ข้อมูลทั้งหมด!$B$2:$B$7721,D434,[1]ข้อมูลทั้งหมด!$AF$2:$AF$7721),SUMIF([1]ข้อมูลทั้งหมด!$B$2:$B$7721,D434,[1]ข้อมูลทั้งหมด!$AH$2:$AH$7721)))</f>
        <v>#VALUE!</v>
      </c>
      <c r="R434" s="12" t="e">
        <f>IF(SUM(SUMIF([1]ข้อมูลทั้งหมด!$B$2:$B$7721,D434,[1]ข้อมูลทั้งหมด!$BU$2:$BU$7721),SUMIF([1]ข้อมูลทั้งหมด!$B$2:$B$7721,D434,[1]ข้อมูลทั้งหมด!$BV$2:$BV$7721))=0,"-",SUM(SUMIF([1]ข้อมูลทั้งหมด!$B$2:$B$7721,D434,[1]ข้อมูลทั้งหมด!$BU$2:$BU$7721),SUMIF([1]ข้อมูลทั้งหมด!$B$2:$B$7721,D434,[1]ข้อมูลทั้งหมด!$BV$2:$BV$7721)))</f>
        <v>#VALUE!</v>
      </c>
      <c r="S434" s="14" t="e">
        <f>IF(SUMIF([1]ข้อมูลทั้งหมด!$B$2:$B$7721,D434,[1]ข้อมูลทั้งหมด!$BX$2:$BX$7721)=0,"-",SUMIF([1]ข้อมูลทั้งหมด!$B$2:$B$7721,D434,[1]ข้อมูลทั้งหมด!$BX$2:$BX$7721))</f>
        <v>#VALUE!</v>
      </c>
      <c r="T434" s="8" t="e">
        <f>IF(SUMIF([1]ข้อมูลทั้งหมด!$B$2:$B$7721,D434,[1]ข้อมูลทั้งหมด!$CV$2:$CV$7721)=0,"-",SUMIF([1]ข้อมูลทั้งหมด!$B$2:$B$7721,D434,[1]ข้อมูลทั้งหมด!$CV$2:$CV$7721))</f>
        <v>#VALUE!</v>
      </c>
      <c r="U434" s="13" t="e">
        <f>IF(SUMIF([1]ข้อมูลทั้งหมด!$B$2:$B$7721,D434,[1]ข้อมูลทั้งหมด!$CW$2:$CW$7721)=0,"-",SUMIF([1]ข้อมูลทั้งหมด!$B$2:$B$7721,D434,[1]ข้อมูลทั้งหมด!$CW$2:$CW$7721))</f>
        <v>#VALUE!</v>
      </c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389"/>
      <c r="AM434" s="20"/>
      <c r="AN434" s="21"/>
      <c r="AO434" s="393"/>
      <c r="AP434" s="22"/>
      <c r="AQ434" s="22"/>
      <c r="AR434" s="22"/>
      <c r="AS434" s="394"/>
    </row>
    <row r="435" spans="1:45" s="60" customFormat="1" ht="21" hidden="1" x14ac:dyDescent="0.35">
      <c r="A435" s="524">
        <v>426</v>
      </c>
      <c r="B435" s="9">
        <v>422</v>
      </c>
      <c r="C435" s="10" t="s">
        <v>797</v>
      </c>
      <c r="D435" s="395" t="s">
        <v>798</v>
      </c>
      <c r="E435" s="8" t="e">
        <f>COUNTIFS([1]ข้อมูลทั้งหมด!$B$2:$B$7721,D435,[1]ข้อมูลทั้งหมด!$P$2:$P$7721,1)</f>
        <v>#VALUE!</v>
      </c>
      <c r="F435" s="8" t="e">
        <f>COUNTIFS([1]ข้อมูลทั้งหมด!$B$2:$B$7721,D435,[1]ข้อมูลทั้งหมด!$S$2:$S$7721,1)</f>
        <v>#VALUE!</v>
      </c>
      <c r="G435" s="8" t="e">
        <f>COUNTIFS([1]ข้อมูลทั้งหมด!$B$2:$B$7721,D435,[1]ข้อมูลทั้งหมด!$V$2:$V$7721,1)</f>
        <v>#VALUE!</v>
      </c>
      <c r="H435" s="11" t="e">
        <f t="shared" si="7"/>
        <v>#VALUE!</v>
      </c>
      <c r="I435" s="8" t="e">
        <f>SUMIFS([1]ข้อมูลทั้งหมด!$O$2:$O$7721,[1]ข้อมูลทั้งหมด!$B$2:$B$7721,D435)</f>
        <v>#VALUE!</v>
      </c>
      <c r="J435" s="8" t="e">
        <f>SUMIF([1]ข้อมูลทั้งหมด!$B$2:$B$7721,D435,[1]ข้อมูลทั้งหมด!$AN$2:$AN$7721)+(((((SUMIF([1]ข้อมูลทั้งหมด!$B$2:$B$7721,D435,[1]ข้อมูลทั้งหมด!$AO$2:$AO$7721)+((SUMIF([1]ข้อมูลทั้งหมด!$B$2:$B$7721,D435,[1]ข้อมูลทั้งหมด!$AP$2:$AP$7721)-MOD(SUMIF([1]ข้อมูลทั้งหมด!$B$2:$B$7721,D435,[1]ข้อมูลทั้งหมด!$AP$2:$AP$7721),100))/100)-K435)/4))))</f>
        <v>#VALUE!</v>
      </c>
      <c r="K435" s="8" t="e">
        <f>MOD(SUMIF([1]ข้อมูลทั้งหมด!$B$2:$B$7721,D435,[1]ข้อมูลทั้งหมด!$AO$2:$AO$7721)+((SUMIF([1]ข้อมูลทั้งหมด!$B$2:$B$7721,D435,[1]ข้อมูลทั้งหมด!$AP$2:$AP$7721)-MOD(SUMIF([1]ข้อมูลทั้งหมด!$B$2:$B$7721,D435,[1]ข้อมูลทั้งหมด!$AP$2:$AP$7721),100))/100),4)</f>
        <v>#VALUE!</v>
      </c>
      <c r="L435" s="8" t="e">
        <f>MOD(SUMIF([1]ข้อมูลทั้งหมด!$B$2:$B$7721,D435,[1]ข้อมูลทั้งหมด!$AP$2:$AP$7721),100)</f>
        <v>#VALUE!</v>
      </c>
      <c r="M435" s="12" t="e">
        <f>IF(SUM(SUMIF([1]ข้อมูลทั้งหมด!$B$2:$B$7721,D435,[1]ข้อมูลทั้งหมด!$BU$2:$BU$7721))=0,"-",SUM(SUMIF([1]ข้อมูลทั้งหมด!$B$2:$B$7721,D435,[1]ข้อมูลทั้งหมด!$BU$2:$BU$7721)))</f>
        <v>#VALUE!</v>
      </c>
      <c r="N435" s="8" t="e">
        <f>IF(SUM(SUMIF([1]ข้อมูลทั้งหมด!$B$2:$B$7721,D435,[1]ข้อมูลทั้งหมด!$AA$2:$AA$7721),SUMIF([1]ข้อมูลทั้งหมด!$B$2:$B$7721,D435,[1]ข้อมูลทั้งหมด!$AC$2:$AC$7721))=0,"-",SUM(SUMIF([1]ข้อมูลทั้งหมด!$B$2:$B$7721,D435,[1]ข้อมูลทั้งหมด!$AA$2:$AA$7721),SUMIF([1]ข้อมูลทั้งหมด!$B$2:$B$7721,D435,[1]ข้อมูลทั้งหมด!$AC$2:$AC$7721)))</f>
        <v>#VALUE!</v>
      </c>
      <c r="O435" s="13" t="e">
        <f>IF(SUM(SUMIF([1]ข้อมูลทั้งหมด!$B$2:$B$7721,D435,[1]ข้อมูลทั้งหมด!$AB$2:$AB$7721),SUMIF([1]ข้อมูลทั้งหมด!$B$2:$B$7721,D435,[1]ข้อมูลทั้งหมด!$AD$2:$AD$7721))=0,"-",SUM(SUMIF([1]ข้อมูลทั้งหมด!$B$2:$B$7721,D435,[1]ข้อมูลทั้งหมด!$AB$2:$AB$7721),SUMIF([1]ข้อมูลทั้งหมด!$B$2:$B$7721,D435,[1]ข้อมูลทั้งหมด!$AD$2:$AD$7721)))</f>
        <v>#VALUE!</v>
      </c>
      <c r="P435" s="8" t="e">
        <f>IF(SUM(SUMIF([1]ข้อมูลทั้งหมด!$B$2:$B$7721,D435,[1]ข้อมูลทั้งหมด!$AE$2:$AE$7721),SUMIF([1]ข้อมูลทั้งหมด!$B$2:$B$7721,D435,[1]ข้อมูลทั้งหมด!$AG$2:$AG$7721))=0,"-",SUM(SUMIF([1]ข้อมูลทั้งหมด!$B$2:$B$7721,D435,[1]ข้อมูลทั้งหมด!$AE$2:$AE$7721),SUMIF([1]ข้อมูลทั้งหมด!$B$2:$B$7721,D435,[1]ข้อมูลทั้งหมด!$AG$2:$AG$7721)))</f>
        <v>#VALUE!</v>
      </c>
      <c r="Q435" s="13" t="e">
        <f>IF(SUM(SUMIF([1]ข้อมูลทั้งหมด!$B$2:$B$7721,D435,[1]ข้อมูลทั้งหมด!$AF$2:$AF$7721),SUMIF([1]ข้อมูลทั้งหมด!$B$2:$B$7721,D435,[1]ข้อมูลทั้งหมด!$AH$2:$AH$7721))=0,"-",SUM(SUMIF([1]ข้อมูลทั้งหมด!$B$2:$B$7721,D435,[1]ข้อมูลทั้งหมด!$AF$2:$AF$7721),SUMIF([1]ข้อมูลทั้งหมด!$B$2:$B$7721,D435,[1]ข้อมูลทั้งหมด!$AH$2:$AH$7721)))</f>
        <v>#VALUE!</v>
      </c>
      <c r="R435" s="12" t="e">
        <f>IF(SUM(SUMIF([1]ข้อมูลทั้งหมด!$B$2:$B$7721,D435,[1]ข้อมูลทั้งหมด!$BU$2:$BU$7721),SUMIF([1]ข้อมูลทั้งหมด!$B$2:$B$7721,D435,[1]ข้อมูลทั้งหมด!$BV$2:$BV$7721))=0,"-",SUM(SUMIF([1]ข้อมูลทั้งหมด!$B$2:$B$7721,D435,[1]ข้อมูลทั้งหมด!$BU$2:$BU$7721),SUMIF([1]ข้อมูลทั้งหมด!$B$2:$B$7721,D435,[1]ข้อมูลทั้งหมด!$BV$2:$BV$7721)))</f>
        <v>#VALUE!</v>
      </c>
      <c r="S435" s="14" t="e">
        <f>IF(SUMIF([1]ข้อมูลทั้งหมด!$B$2:$B$7721,D435,[1]ข้อมูลทั้งหมด!$BX$2:$BX$7721)=0,"-",SUMIF([1]ข้อมูลทั้งหมด!$B$2:$B$7721,D435,[1]ข้อมูลทั้งหมด!$BX$2:$BX$7721))</f>
        <v>#VALUE!</v>
      </c>
      <c r="T435" s="8" t="e">
        <f>IF(SUMIF([1]ข้อมูลทั้งหมด!$B$2:$B$7721,D435,[1]ข้อมูลทั้งหมด!$CV$2:$CV$7721)=0,"-",SUMIF([1]ข้อมูลทั้งหมด!$B$2:$B$7721,D435,[1]ข้อมูลทั้งหมด!$CV$2:$CV$7721))</f>
        <v>#VALUE!</v>
      </c>
      <c r="U435" s="13" t="e">
        <f>IF(SUMIF([1]ข้อมูลทั้งหมด!$B$2:$B$7721,D435,[1]ข้อมูลทั้งหมด!$CW$2:$CW$7721)=0,"-",SUMIF([1]ข้อมูลทั้งหมด!$B$2:$B$7721,D435,[1]ข้อมูลทั้งหมด!$CW$2:$CW$7721))</f>
        <v>#VALUE!</v>
      </c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389"/>
      <c r="AM435" s="20"/>
      <c r="AN435" s="21"/>
      <c r="AO435" s="393"/>
      <c r="AP435" s="22"/>
      <c r="AQ435" s="22"/>
      <c r="AR435" s="22"/>
      <c r="AS435" s="394"/>
    </row>
    <row r="436" spans="1:45" s="60" customFormat="1" ht="21" hidden="1" x14ac:dyDescent="0.35">
      <c r="A436" s="524">
        <v>427</v>
      </c>
      <c r="B436" s="9">
        <v>423</v>
      </c>
      <c r="C436" s="10" t="s">
        <v>799</v>
      </c>
      <c r="D436" s="395" t="s">
        <v>800</v>
      </c>
      <c r="E436" s="8" t="e">
        <f>COUNTIFS([1]ข้อมูลทั้งหมด!$B$2:$B$7721,D436,[1]ข้อมูลทั้งหมด!$P$2:$P$7721,1)</f>
        <v>#VALUE!</v>
      </c>
      <c r="F436" s="8" t="e">
        <f>COUNTIFS([1]ข้อมูลทั้งหมด!$B$2:$B$7721,D436,[1]ข้อมูลทั้งหมด!$S$2:$S$7721,1)</f>
        <v>#VALUE!</v>
      </c>
      <c r="G436" s="8" t="e">
        <f>COUNTIFS([1]ข้อมูลทั้งหมด!$B$2:$B$7721,D436,[1]ข้อมูลทั้งหมด!$V$2:$V$7721,1)</f>
        <v>#VALUE!</v>
      </c>
      <c r="H436" s="11" t="e">
        <f t="shared" si="7"/>
        <v>#VALUE!</v>
      </c>
      <c r="I436" s="8" t="e">
        <f>SUMIFS([1]ข้อมูลทั้งหมด!$O$2:$O$7721,[1]ข้อมูลทั้งหมด!$B$2:$B$7721,D436)</f>
        <v>#VALUE!</v>
      </c>
      <c r="J436" s="8" t="e">
        <f>SUMIF([1]ข้อมูลทั้งหมด!$B$2:$B$7721,D436,[1]ข้อมูลทั้งหมด!$AN$2:$AN$7721)+(((((SUMIF([1]ข้อมูลทั้งหมด!$B$2:$B$7721,D436,[1]ข้อมูลทั้งหมด!$AO$2:$AO$7721)+((SUMIF([1]ข้อมูลทั้งหมด!$B$2:$B$7721,D436,[1]ข้อมูลทั้งหมด!$AP$2:$AP$7721)-MOD(SUMIF([1]ข้อมูลทั้งหมด!$B$2:$B$7721,D436,[1]ข้อมูลทั้งหมด!$AP$2:$AP$7721),100))/100)-K436)/4))))</f>
        <v>#VALUE!</v>
      </c>
      <c r="K436" s="8" t="e">
        <f>MOD(SUMIF([1]ข้อมูลทั้งหมด!$B$2:$B$7721,D436,[1]ข้อมูลทั้งหมด!$AO$2:$AO$7721)+((SUMIF([1]ข้อมูลทั้งหมด!$B$2:$B$7721,D436,[1]ข้อมูลทั้งหมด!$AP$2:$AP$7721)-MOD(SUMIF([1]ข้อมูลทั้งหมด!$B$2:$B$7721,D436,[1]ข้อมูลทั้งหมด!$AP$2:$AP$7721),100))/100),4)</f>
        <v>#VALUE!</v>
      </c>
      <c r="L436" s="8" t="e">
        <f>MOD(SUMIF([1]ข้อมูลทั้งหมด!$B$2:$B$7721,D436,[1]ข้อมูลทั้งหมด!$AP$2:$AP$7721),100)</f>
        <v>#VALUE!</v>
      </c>
      <c r="M436" s="12" t="e">
        <f>IF(SUM(SUMIF([1]ข้อมูลทั้งหมด!$B$2:$B$7721,D436,[1]ข้อมูลทั้งหมด!$BU$2:$BU$7721))=0,"-",SUM(SUMIF([1]ข้อมูลทั้งหมด!$B$2:$B$7721,D436,[1]ข้อมูลทั้งหมด!$BU$2:$BU$7721)))</f>
        <v>#VALUE!</v>
      </c>
      <c r="N436" s="8" t="e">
        <f>IF(SUM(SUMIF([1]ข้อมูลทั้งหมด!$B$2:$B$7721,D436,[1]ข้อมูลทั้งหมด!$AA$2:$AA$7721),SUMIF([1]ข้อมูลทั้งหมด!$B$2:$B$7721,D436,[1]ข้อมูลทั้งหมด!$AC$2:$AC$7721))=0,"-",SUM(SUMIF([1]ข้อมูลทั้งหมด!$B$2:$B$7721,D436,[1]ข้อมูลทั้งหมด!$AA$2:$AA$7721),SUMIF([1]ข้อมูลทั้งหมด!$B$2:$B$7721,D436,[1]ข้อมูลทั้งหมด!$AC$2:$AC$7721)))</f>
        <v>#VALUE!</v>
      </c>
      <c r="O436" s="13" t="e">
        <f>IF(SUM(SUMIF([1]ข้อมูลทั้งหมด!$B$2:$B$7721,D436,[1]ข้อมูลทั้งหมด!$AB$2:$AB$7721),SUMIF([1]ข้อมูลทั้งหมด!$B$2:$B$7721,D436,[1]ข้อมูลทั้งหมด!$AD$2:$AD$7721))=0,"-",SUM(SUMIF([1]ข้อมูลทั้งหมด!$B$2:$B$7721,D436,[1]ข้อมูลทั้งหมด!$AB$2:$AB$7721),SUMIF([1]ข้อมูลทั้งหมด!$B$2:$B$7721,D436,[1]ข้อมูลทั้งหมด!$AD$2:$AD$7721)))</f>
        <v>#VALUE!</v>
      </c>
      <c r="P436" s="8" t="e">
        <f>IF(SUM(SUMIF([1]ข้อมูลทั้งหมด!$B$2:$B$7721,D436,[1]ข้อมูลทั้งหมด!$AE$2:$AE$7721),SUMIF([1]ข้อมูลทั้งหมด!$B$2:$B$7721,D436,[1]ข้อมูลทั้งหมด!$AG$2:$AG$7721))=0,"-",SUM(SUMIF([1]ข้อมูลทั้งหมด!$B$2:$B$7721,D436,[1]ข้อมูลทั้งหมด!$AE$2:$AE$7721),SUMIF([1]ข้อมูลทั้งหมด!$B$2:$B$7721,D436,[1]ข้อมูลทั้งหมด!$AG$2:$AG$7721)))</f>
        <v>#VALUE!</v>
      </c>
      <c r="Q436" s="13" t="e">
        <f>IF(SUM(SUMIF([1]ข้อมูลทั้งหมด!$B$2:$B$7721,D436,[1]ข้อมูลทั้งหมด!$AF$2:$AF$7721),SUMIF([1]ข้อมูลทั้งหมด!$B$2:$B$7721,D436,[1]ข้อมูลทั้งหมด!$AH$2:$AH$7721))=0,"-",SUM(SUMIF([1]ข้อมูลทั้งหมด!$B$2:$B$7721,D436,[1]ข้อมูลทั้งหมด!$AF$2:$AF$7721),SUMIF([1]ข้อมูลทั้งหมด!$B$2:$B$7721,D436,[1]ข้อมูลทั้งหมด!$AH$2:$AH$7721)))</f>
        <v>#VALUE!</v>
      </c>
      <c r="R436" s="12" t="e">
        <f>IF(SUM(SUMIF([1]ข้อมูลทั้งหมด!$B$2:$B$7721,D436,[1]ข้อมูลทั้งหมด!$BU$2:$BU$7721),SUMIF([1]ข้อมูลทั้งหมด!$B$2:$B$7721,D436,[1]ข้อมูลทั้งหมด!$BV$2:$BV$7721))=0,"-",SUM(SUMIF([1]ข้อมูลทั้งหมด!$B$2:$B$7721,D436,[1]ข้อมูลทั้งหมด!$BU$2:$BU$7721),SUMIF([1]ข้อมูลทั้งหมด!$B$2:$B$7721,D436,[1]ข้อมูลทั้งหมด!$BV$2:$BV$7721)))</f>
        <v>#VALUE!</v>
      </c>
      <c r="S436" s="14" t="e">
        <f>IF(SUMIF([1]ข้อมูลทั้งหมด!$B$2:$B$7721,D436,[1]ข้อมูลทั้งหมด!$BX$2:$BX$7721)=0,"-",SUMIF([1]ข้อมูลทั้งหมด!$B$2:$B$7721,D436,[1]ข้อมูลทั้งหมด!$BX$2:$BX$7721))</f>
        <v>#VALUE!</v>
      </c>
      <c r="T436" s="8" t="e">
        <f>IF(SUMIF([1]ข้อมูลทั้งหมด!$B$2:$B$7721,D436,[1]ข้อมูลทั้งหมด!$CV$2:$CV$7721)=0,"-",SUMIF([1]ข้อมูลทั้งหมด!$B$2:$B$7721,D436,[1]ข้อมูลทั้งหมด!$CV$2:$CV$7721))</f>
        <v>#VALUE!</v>
      </c>
      <c r="U436" s="13" t="e">
        <f>IF(SUMIF([1]ข้อมูลทั้งหมด!$B$2:$B$7721,D436,[1]ข้อมูลทั้งหมด!$CW$2:$CW$7721)=0,"-",SUMIF([1]ข้อมูลทั้งหมด!$B$2:$B$7721,D436,[1]ข้อมูลทั้งหมด!$CW$2:$CW$7721))</f>
        <v>#VALUE!</v>
      </c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389"/>
      <c r="AM436" s="20"/>
      <c r="AN436" s="21"/>
      <c r="AO436" s="393"/>
      <c r="AP436" s="22"/>
      <c r="AQ436" s="22"/>
      <c r="AR436" s="22"/>
      <c r="AS436" s="394"/>
    </row>
    <row r="437" spans="1:45" s="60" customFormat="1" ht="21" hidden="1" x14ac:dyDescent="0.35">
      <c r="A437" s="524">
        <v>428</v>
      </c>
      <c r="B437" s="9">
        <v>424</v>
      </c>
      <c r="C437" s="10" t="s">
        <v>801</v>
      </c>
      <c r="D437" s="395" t="s">
        <v>802</v>
      </c>
      <c r="E437" s="8" t="e">
        <f>COUNTIFS([1]ข้อมูลทั้งหมด!$B$2:$B$7721,D437,[1]ข้อมูลทั้งหมด!$P$2:$P$7721,1)</f>
        <v>#VALUE!</v>
      </c>
      <c r="F437" s="8" t="e">
        <f>COUNTIFS([1]ข้อมูลทั้งหมด!$B$2:$B$7721,D437,[1]ข้อมูลทั้งหมด!$S$2:$S$7721,1)</f>
        <v>#VALUE!</v>
      </c>
      <c r="G437" s="8" t="e">
        <f>COUNTIFS([1]ข้อมูลทั้งหมด!$B$2:$B$7721,D437,[1]ข้อมูลทั้งหมด!$V$2:$V$7721,1)</f>
        <v>#VALUE!</v>
      </c>
      <c r="H437" s="11" t="e">
        <f t="shared" si="7"/>
        <v>#VALUE!</v>
      </c>
      <c r="I437" s="8" t="e">
        <f>SUMIFS([1]ข้อมูลทั้งหมด!$O$2:$O$7721,[1]ข้อมูลทั้งหมด!$B$2:$B$7721,D437)</f>
        <v>#VALUE!</v>
      </c>
      <c r="J437" s="8" t="e">
        <f>SUMIF([1]ข้อมูลทั้งหมด!$B$2:$B$7721,D437,[1]ข้อมูลทั้งหมด!$AN$2:$AN$7721)+(((((SUMIF([1]ข้อมูลทั้งหมด!$B$2:$B$7721,D437,[1]ข้อมูลทั้งหมด!$AO$2:$AO$7721)+((SUMIF([1]ข้อมูลทั้งหมด!$B$2:$B$7721,D437,[1]ข้อมูลทั้งหมด!$AP$2:$AP$7721)-MOD(SUMIF([1]ข้อมูลทั้งหมด!$B$2:$B$7721,D437,[1]ข้อมูลทั้งหมด!$AP$2:$AP$7721),100))/100)-K437)/4))))</f>
        <v>#VALUE!</v>
      </c>
      <c r="K437" s="8" t="e">
        <f>MOD(SUMIF([1]ข้อมูลทั้งหมด!$B$2:$B$7721,D437,[1]ข้อมูลทั้งหมด!$AO$2:$AO$7721)+((SUMIF([1]ข้อมูลทั้งหมด!$B$2:$B$7721,D437,[1]ข้อมูลทั้งหมด!$AP$2:$AP$7721)-MOD(SUMIF([1]ข้อมูลทั้งหมด!$B$2:$B$7721,D437,[1]ข้อมูลทั้งหมด!$AP$2:$AP$7721),100))/100),4)</f>
        <v>#VALUE!</v>
      </c>
      <c r="L437" s="8" t="e">
        <f>MOD(SUMIF([1]ข้อมูลทั้งหมด!$B$2:$B$7721,D437,[1]ข้อมูลทั้งหมด!$AP$2:$AP$7721),100)</f>
        <v>#VALUE!</v>
      </c>
      <c r="M437" s="12" t="e">
        <f>IF(SUM(SUMIF([1]ข้อมูลทั้งหมด!$B$2:$B$7721,D437,[1]ข้อมูลทั้งหมด!$BU$2:$BU$7721))=0,"-",SUM(SUMIF([1]ข้อมูลทั้งหมด!$B$2:$B$7721,D437,[1]ข้อมูลทั้งหมด!$BU$2:$BU$7721)))</f>
        <v>#VALUE!</v>
      </c>
      <c r="N437" s="8" t="e">
        <f>IF(SUM(SUMIF([1]ข้อมูลทั้งหมด!$B$2:$B$7721,D437,[1]ข้อมูลทั้งหมด!$AA$2:$AA$7721),SUMIF([1]ข้อมูลทั้งหมด!$B$2:$B$7721,D437,[1]ข้อมูลทั้งหมด!$AC$2:$AC$7721))=0,"-",SUM(SUMIF([1]ข้อมูลทั้งหมด!$B$2:$B$7721,D437,[1]ข้อมูลทั้งหมด!$AA$2:$AA$7721),SUMIF([1]ข้อมูลทั้งหมด!$B$2:$B$7721,D437,[1]ข้อมูลทั้งหมด!$AC$2:$AC$7721)))</f>
        <v>#VALUE!</v>
      </c>
      <c r="O437" s="13" t="e">
        <f>IF(SUM(SUMIF([1]ข้อมูลทั้งหมด!$B$2:$B$7721,D437,[1]ข้อมูลทั้งหมด!$AB$2:$AB$7721),SUMIF([1]ข้อมูลทั้งหมด!$B$2:$B$7721,D437,[1]ข้อมูลทั้งหมด!$AD$2:$AD$7721))=0,"-",SUM(SUMIF([1]ข้อมูลทั้งหมด!$B$2:$B$7721,D437,[1]ข้อมูลทั้งหมด!$AB$2:$AB$7721),SUMIF([1]ข้อมูลทั้งหมด!$B$2:$B$7721,D437,[1]ข้อมูลทั้งหมด!$AD$2:$AD$7721)))</f>
        <v>#VALUE!</v>
      </c>
      <c r="P437" s="8" t="e">
        <f>IF(SUM(SUMIF([1]ข้อมูลทั้งหมด!$B$2:$B$7721,D437,[1]ข้อมูลทั้งหมด!$AE$2:$AE$7721),SUMIF([1]ข้อมูลทั้งหมด!$B$2:$B$7721,D437,[1]ข้อมูลทั้งหมด!$AG$2:$AG$7721))=0,"-",SUM(SUMIF([1]ข้อมูลทั้งหมด!$B$2:$B$7721,D437,[1]ข้อมูลทั้งหมด!$AE$2:$AE$7721),SUMIF([1]ข้อมูลทั้งหมด!$B$2:$B$7721,D437,[1]ข้อมูลทั้งหมด!$AG$2:$AG$7721)))</f>
        <v>#VALUE!</v>
      </c>
      <c r="Q437" s="13" t="e">
        <f>IF(SUM(SUMIF([1]ข้อมูลทั้งหมด!$B$2:$B$7721,D437,[1]ข้อมูลทั้งหมด!$AF$2:$AF$7721),SUMIF([1]ข้อมูลทั้งหมด!$B$2:$B$7721,D437,[1]ข้อมูลทั้งหมด!$AH$2:$AH$7721))=0,"-",SUM(SUMIF([1]ข้อมูลทั้งหมด!$B$2:$B$7721,D437,[1]ข้อมูลทั้งหมด!$AF$2:$AF$7721),SUMIF([1]ข้อมูลทั้งหมด!$B$2:$B$7721,D437,[1]ข้อมูลทั้งหมด!$AH$2:$AH$7721)))</f>
        <v>#VALUE!</v>
      </c>
      <c r="R437" s="12" t="e">
        <f>IF(SUM(SUMIF([1]ข้อมูลทั้งหมด!$B$2:$B$7721,D437,[1]ข้อมูลทั้งหมด!$BU$2:$BU$7721),SUMIF([1]ข้อมูลทั้งหมด!$B$2:$B$7721,D437,[1]ข้อมูลทั้งหมด!$BV$2:$BV$7721))=0,"-",SUM(SUMIF([1]ข้อมูลทั้งหมด!$B$2:$B$7721,D437,[1]ข้อมูลทั้งหมด!$BU$2:$BU$7721),SUMIF([1]ข้อมูลทั้งหมด!$B$2:$B$7721,D437,[1]ข้อมูลทั้งหมด!$BV$2:$BV$7721)))</f>
        <v>#VALUE!</v>
      </c>
      <c r="S437" s="14" t="e">
        <f>IF(SUMIF([1]ข้อมูลทั้งหมด!$B$2:$B$7721,D437,[1]ข้อมูลทั้งหมด!$BX$2:$BX$7721)=0,"-",SUMIF([1]ข้อมูลทั้งหมด!$B$2:$B$7721,D437,[1]ข้อมูลทั้งหมด!$BX$2:$BX$7721))</f>
        <v>#VALUE!</v>
      </c>
      <c r="T437" s="8" t="e">
        <f>IF(SUMIF([1]ข้อมูลทั้งหมด!$B$2:$B$7721,D437,[1]ข้อมูลทั้งหมด!$CV$2:$CV$7721)=0,"-",SUMIF([1]ข้อมูลทั้งหมด!$B$2:$B$7721,D437,[1]ข้อมูลทั้งหมด!$CV$2:$CV$7721))</f>
        <v>#VALUE!</v>
      </c>
      <c r="U437" s="13" t="e">
        <f>IF(SUMIF([1]ข้อมูลทั้งหมด!$B$2:$B$7721,D437,[1]ข้อมูลทั้งหมด!$CW$2:$CW$7721)=0,"-",SUMIF([1]ข้อมูลทั้งหมด!$B$2:$B$7721,D437,[1]ข้อมูลทั้งหมด!$CW$2:$CW$7721))</f>
        <v>#VALUE!</v>
      </c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389"/>
      <c r="AM437" s="20"/>
      <c r="AN437" s="21"/>
      <c r="AO437" s="393"/>
      <c r="AP437" s="22"/>
      <c r="AQ437" s="22"/>
      <c r="AR437" s="22"/>
      <c r="AS437" s="394"/>
    </row>
    <row r="438" spans="1:45" s="60" customFormat="1" ht="21" hidden="1" x14ac:dyDescent="0.35">
      <c r="A438" s="524">
        <v>429</v>
      </c>
      <c r="B438" s="9">
        <v>425</v>
      </c>
      <c r="C438" s="10" t="s">
        <v>803</v>
      </c>
      <c r="D438" s="395" t="s">
        <v>804</v>
      </c>
      <c r="E438" s="8" t="e">
        <f>COUNTIFS([1]ข้อมูลทั้งหมด!$B$2:$B$7721,D438,[1]ข้อมูลทั้งหมด!$P$2:$P$7721,1)</f>
        <v>#VALUE!</v>
      </c>
      <c r="F438" s="8" t="e">
        <f>COUNTIFS([1]ข้อมูลทั้งหมด!$B$2:$B$7721,D438,[1]ข้อมูลทั้งหมด!$S$2:$S$7721,1)</f>
        <v>#VALUE!</v>
      </c>
      <c r="G438" s="8" t="e">
        <f>COUNTIFS([1]ข้อมูลทั้งหมด!$B$2:$B$7721,D438,[1]ข้อมูลทั้งหมด!$V$2:$V$7721,1)</f>
        <v>#VALUE!</v>
      </c>
      <c r="H438" s="11" t="e">
        <f t="shared" si="7"/>
        <v>#VALUE!</v>
      </c>
      <c r="I438" s="8" t="e">
        <f>SUMIFS([1]ข้อมูลทั้งหมด!$O$2:$O$7721,[1]ข้อมูลทั้งหมด!$B$2:$B$7721,D438)</f>
        <v>#VALUE!</v>
      </c>
      <c r="J438" s="8" t="e">
        <f>SUMIF([1]ข้อมูลทั้งหมด!$B$2:$B$7721,D438,[1]ข้อมูลทั้งหมด!$AN$2:$AN$7721)+(((((SUMIF([1]ข้อมูลทั้งหมด!$B$2:$B$7721,D438,[1]ข้อมูลทั้งหมด!$AO$2:$AO$7721)+((SUMIF([1]ข้อมูลทั้งหมด!$B$2:$B$7721,D438,[1]ข้อมูลทั้งหมด!$AP$2:$AP$7721)-MOD(SUMIF([1]ข้อมูลทั้งหมด!$B$2:$B$7721,D438,[1]ข้อมูลทั้งหมด!$AP$2:$AP$7721),100))/100)-K438)/4))))</f>
        <v>#VALUE!</v>
      </c>
      <c r="K438" s="8" t="e">
        <f>MOD(SUMIF([1]ข้อมูลทั้งหมด!$B$2:$B$7721,D438,[1]ข้อมูลทั้งหมด!$AO$2:$AO$7721)+((SUMIF([1]ข้อมูลทั้งหมด!$B$2:$B$7721,D438,[1]ข้อมูลทั้งหมด!$AP$2:$AP$7721)-MOD(SUMIF([1]ข้อมูลทั้งหมด!$B$2:$B$7721,D438,[1]ข้อมูลทั้งหมด!$AP$2:$AP$7721),100))/100),4)</f>
        <v>#VALUE!</v>
      </c>
      <c r="L438" s="8" t="e">
        <f>MOD(SUMIF([1]ข้อมูลทั้งหมด!$B$2:$B$7721,D438,[1]ข้อมูลทั้งหมด!$AP$2:$AP$7721),100)</f>
        <v>#VALUE!</v>
      </c>
      <c r="M438" s="12" t="e">
        <f>IF(SUM(SUMIF([1]ข้อมูลทั้งหมด!$B$2:$B$7721,D438,[1]ข้อมูลทั้งหมด!$BU$2:$BU$7721))=0,"-",SUM(SUMIF([1]ข้อมูลทั้งหมด!$B$2:$B$7721,D438,[1]ข้อมูลทั้งหมด!$BU$2:$BU$7721)))</f>
        <v>#VALUE!</v>
      </c>
      <c r="N438" s="8" t="e">
        <f>IF(SUM(SUMIF([1]ข้อมูลทั้งหมด!$B$2:$B$7721,D438,[1]ข้อมูลทั้งหมด!$AA$2:$AA$7721),SUMIF([1]ข้อมูลทั้งหมด!$B$2:$B$7721,D438,[1]ข้อมูลทั้งหมด!$AC$2:$AC$7721))=0,"-",SUM(SUMIF([1]ข้อมูลทั้งหมด!$B$2:$B$7721,D438,[1]ข้อมูลทั้งหมด!$AA$2:$AA$7721),SUMIF([1]ข้อมูลทั้งหมด!$B$2:$B$7721,D438,[1]ข้อมูลทั้งหมด!$AC$2:$AC$7721)))</f>
        <v>#VALUE!</v>
      </c>
      <c r="O438" s="13" t="e">
        <f>IF(SUM(SUMIF([1]ข้อมูลทั้งหมด!$B$2:$B$7721,D438,[1]ข้อมูลทั้งหมด!$AB$2:$AB$7721),SUMIF([1]ข้อมูลทั้งหมด!$B$2:$B$7721,D438,[1]ข้อมูลทั้งหมด!$AD$2:$AD$7721))=0,"-",SUM(SUMIF([1]ข้อมูลทั้งหมด!$B$2:$B$7721,D438,[1]ข้อมูลทั้งหมด!$AB$2:$AB$7721),SUMIF([1]ข้อมูลทั้งหมด!$B$2:$B$7721,D438,[1]ข้อมูลทั้งหมด!$AD$2:$AD$7721)))</f>
        <v>#VALUE!</v>
      </c>
      <c r="P438" s="8" t="e">
        <f>IF(SUM(SUMIF([1]ข้อมูลทั้งหมด!$B$2:$B$7721,D438,[1]ข้อมูลทั้งหมด!$AE$2:$AE$7721),SUMIF([1]ข้อมูลทั้งหมด!$B$2:$B$7721,D438,[1]ข้อมูลทั้งหมด!$AG$2:$AG$7721))=0,"-",SUM(SUMIF([1]ข้อมูลทั้งหมด!$B$2:$B$7721,D438,[1]ข้อมูลทั้งหมด!$AE$2:$AE$7721),SUMIF([1]ข้อมูลทั้งหมด!$B$2:$B$7721,D438,[1]ข้อมูลทั้งหมด!$AG$2:$AG$7721)))</f>
        <v>#VALUE!</v>
      </c>
      <c r="Q438" s="13" t="e">
        <f>IF(SUM(SUMIF([1]ข้อมูลทั้งหมด!$B$2:$B$7721,D438,[1]ข้อมูลทั้งหมด!$AF$2:$AF$7721),SUMIF([1]ข้อมูลทั้งหมด!$B$2:$B$7721,D438,[1]ข้อมูลทั้งหมด!$AH$2:$AH$7721))=0,"-",SUM(SUMIF([1]ข้อมูลทั้งหมด!$B$2:$B$7721,D438,[1]ข้อมูลทั้งหมด!$AF$2:$AF$7721),SUMIF([1]ข้อมูลทั้งหมด!$B$2:$B$7721,D438,[1]ข้อมูลทั้งหมด!$AH$2:$AH$7721)))</f>
        <v>#VALUE!</v>
      </c>
      <c r="R438" s="12" t="e">
        <f>IF(SUM(SUMIF([1]ข้อมูลทั้งหมด!$B$2:$B$7721,D438,[1]ข้อมูลทั้งหมด!$BU$2:$BU$7721),SUMIF([1]ข้อมูลทั้งหมด!$B$2:$B$7721,D438,[1]ข้อมูลทั้งหมด!$BV$2:$BV$7721))=0,"-",SUM(SUMIF([1]ข้อมูลทั้งหมด!$B$2:$B$7721,D438,[1]ข้อมูลทั้งหมด!$BU$2:$BU$7721),SUMIF([1]ข้อมูลทั้งหมด!$B$2:$B$7721,D438,[1]ข้อมูลทั้งหมด!$BV$2:$BV$7721)))</f>
        <v>#VALUE!</v>
      </c>
      <c r="S438" s="14" t="e">
        <f>IF(SUMIF([1]ข้อมูลทั้งหมด!$B$2:$B$7721,D438,[1]ข้อมูลทั้งหมด!$BX$2:$BX$7721)=0,"-",SUMIF([1]ข้อมูลทั้งหมด!$B$2:$B$7721,D438,[1]ข้อมูลทั้งหมด!$BX$2:$BX$7721))</f>
        <v>#VALUE!</v>
      </c>
      <c r="T438" s="8" t="e">
        <f>IF(SUMIF([1]ข้อมูลทั้งหมด!$B$2:$B$7721,D438,[1]ข้อมูลทั้งหมด!$CV$2:$CV$7721)=0,"-",SUMIF([1]ข้อมูลทั้งหมด!$B$2:$B$7721,D438,[1]ข้อมูลทั้งหมด!$CV$2:$CV$7721))</f>
        <v>#VALUE!</v>
      </c>
      <c r="U438" s="13" t="e">
        <f>IF(SUMIF([1]ข้อมูลทั้งหมด!$B$2:$B$7721,D438,[1]ข้อมูลทั้งหมด!$CW$2:$CW$7721)=0,"-",SUMIF([1]ข้อมูลทั้งหมด!$B$2:$B$7721,D438,[1]ข้อมูลทั้งหมด!$CW$2:$CW$7721))</f>
        <v>#VALUE!</v>
      </c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389"/>
      <c r="AM438" s="20"/>
      <c r="AN438" s="21"/>
      <c r="AO438" s="393"/>
      <c r="AP438" s="22"/>
      <c r="AQ438" s="22"/>
      <c r="AR438" s="22"/>
      <c r="AS438" s="394"/>
    </row>
    <row r="439" spans="1:45" s="60" customFormat="1" ht="21" hidden="1" x14ac:dyDescent="0.35">
      <c r="A439" s="524">
        <v>430</v>
      </c>
      <c r="B439" s="9">
        <v>426</v>
      </c>
      <c r="C439" s="10" t="s">
        <v>805</v>
      </c>
      <c r="D439" s="395" t="s">
        <v>806</v>
      </c>
      <c r="E439" s="8" t="e">
        <f>COUNTIFS([1]ข้อมูลทั้งหมด!$B$2:$B$7721,D439,[1]ข้อมูลทั้งหมด!$P$2:$P$7721,1)</f>
        <v>#VALUE!</v>
      </c>
      <c r="F439" s="8" t="e">
        <f>COUNTIFS([1]ข้อมูลทั้งหมด!$B$2:$B$7721,D439,[1]ข้อมูลทั้งหมด!$S$2:$S$7721,1)</f>
        <v>#VALUE!</v>
      </c>
      <c r="G439" s="8" t="e">
        <f>COUNTIFS([1]ข้อมูลทั้งหมด!$B$2:$B$7721,D439,[1]ข้อมูลทั้งหมด!$V$2:$V$7721,1)</f>
        <v>#VALUE!</v>
      </c>
      <c r="H439" s="11" t="e">
        <f t="shared" si="7"/>
        <v>#VALUE!</v>
      </c>
      <c r="I439" s="8" t="e">
        <f>SUMIFS([1]ข้อมูลทั้งหมด!$O$2:$O$7721,[1]ข้อมูลทั้งหมด!$B$2:$B$7721,D439)</f>
        <v>#VALUE!</v>
      </c>
      <c r="J439" s="8" t="e">
        <f>SUMIF([1]ข้อมูลทั้งหมด!$B$2:$B$7721,D439,[1]ข้อมูลทั้งหมด!$AN$2:$AN$7721)+(((((SUMIF([1]ข้อมูลทั้งหมด!$B$2:$B$7721,D439,[1]ข้อมูลทั้งหมด!$AO$2:$AO$7721)+((SUMIF([1]ข้อมูลทั้งหมด!$B$2:$B$7721,D439,[1]ข้อมูลทั้งหมด!$AP$2:$AP$7721)-MOD(SUMIF([1]ข้อมูลทั้งหมด!$B$2:$B$7721,D439,[1]ข้อมูลทั้งหมด!$AP$2:$AP$7721),100))/100)-K439)/4))))</f>
        <v>#VALUE!</v>
      </c>
      <c r="K439" s="8" t="e">
        <f>MOD(SUMIF([1]ข้อมูลทั้งหมด!$B$2:$B$7721,D439,[1]ข้อมูลทั้งหมด!$AO$2:$AO$7721)+((SUMIF([1]ข้อมูลทั้งหมด!$B$2:$B$7721,D439,[1]ข้อมูลทั้งหมด!$AP$2:$AP$7721)-MOD(SUMIF([1]ข้อมูลทั้งหมด!$B$2:$B$7721,D439,[1]ข้อมูลทั้งหมด!$AP$2:$AP$7721),100))/100),4)</f>
        <v>#VALUE!</v>
      </c>
      <c r="L439" s="8" t="e">
        <f>MOD(SUMIF([1]ข้อมูลทั้งหมด!$B$2:$B$7721,D439,[1]ข้อมูลทั้งหมด!$AP$2:$AP$7721),100)</f>
        <v>#VALUE!</v>
      </c>
      <c r="M439" s="12" t="e">
        <f>IF(SUM(SUMIF([1]ข้อมูลทั้งหมด!$B$2:$B$7721,D439,[1]ข้อมูลทั้งหมด!$BU$2:$BU$7721))=0,"-",SUM(SUMIF([1]ข้อมูลทั้งหมด!$B$2:$B$7721,D439,[1]ข้อมูลทั้งหมด!$BU$2:$BU$7721)))</f>
        <v>#VALUE!</v>
      </c>
      <c r="N439" s="8" t="e">
        <f>IF(SUM(SUMIF([1]ข้อมูลทั้งหมด!$B$2:$B$7721,D439,[1]ข้อมูลทั้งหมด!$AA$2:$AA$7721),SUMIF([1]ข้อมูลทั้งหมด!$B$2:$B$7721,D439,[1]ข้อมูลทั้งหมด!$AC$2:$AC$7721))=0,"-",SUM(SUMIF([1]ข้อมูลทั้งหมด!$B$2:$B$7721,D439,[1]ข้อมูลทั้งหมด!$AA$2:$AA$7721),SUMIF([1]ข้อมูลทั้งหมด!$B$2:$B$7721,D439,[1]ข้อมูลทั้งหมด!$AC$2:$AC$7721)))</f>
        <v>#VALUE!</v>
      </c>
      <c r="O439" s="13" t="e">
        <f>IF(SUM(SUMIF([1]ข้อมูลทั้งหมด!$B$2:$B$7721,D439,[1]ข้อมูลทั้งหมด!$AB$2:$AB$7721),SUMIF([1]ข้อมูลทั้งหมด!$B$2:$B$7721,D439,[1]ข้อมูลทั้งหมด!$AD$2:$AD$7721))=0,"-",SUM(SUMIF([1]ข้อมูลทั้งหมด!$B$2:$B$7721,D439,[1]ข้อมูลทั้งหมด!$AB$2:$AB$7721),SUMIF([1]ข้อมูลทั้งหมด!$B$2:$B$7721,D439,[1]ข้อมูลทั้งหมด!$AD$2:$AD$7721)))</f>
        <v>#VALUE!</v>
      </c>
      <c r="P439" s="8" t="e">
        <f>IF(SUM(SUMIF([1]ข้อมูลทั้งหมด!$B$2:$B$7721,D439,[1]ข้อมูลทั้งหมด!$AE$2:$AE$7721),SUMIF([1]ข้อมูลทั้งหมด!$B$2:$B$7721,D439,[1]ข้อมูลทั้งหมด!$AG$2:$AG$7721))=0,"-",SUM(SUMIF([1]ข้อมูลทั้งหมด!$B$2:$B$7721,D439,[1]ข้อมูลทั้งหมด!$AE$2:$AE$7721),SUMIF([1]ข้อมูลทั้งหมด!$B$2:$B$7721,D439,[1]ข้อมูลทั้งหมด!$AG$2:$AG$7721)))</f>
        <v>#VALUE!</v>
      </c>
      <c r="Q439" s="13" t="e">
        <f>IF(SUM(SUMIF([1]ข้อมูลทั้งหมด!$B$2:$B$7721,D439,[1]ข้อมูลทั้งหมด!$AF$2:$AF$7721),SUMIF([1]ข้อมูลทั้งหมด!$B$2:$B$7721,D439,[1]ข้อมูลทั้งหมด!$AH$2:$AH$7721))=0,"-",SUM(SUMIF([1]ข้อมูลทั้งหมด!$B$2:$B$7721,D439,[1]ข้อมูลทั้งหมด!$AF$2:$AF$7721),SUMIF([1]ข้อมูลทั้งหมด!$B$2:$B$7721,D439,[1]ข้อมูลทั้งหมด!$AH$2:$AH$7721)))</f>
        <v>#VALUE!</v>
      </c>
      <c r="R439" s="12" t="e">
        <f>IF(SUM(SUMIF([1]ข้อมูลทั้งหมด!$B$2:$B$7721,D439,[1]ข้อมูลทั้งหมด!$BU$2:$BU$7721),SUMIF([1]ข้อมูลทั้งหมด!$B$2:$B$7721,D439,[1]ข้อมูลทั้งหมด!$BV$2:$BV$7721))=0,"-",SUM(SUMIF([1]ข้อมูลทั้งหมด!$B$2:$B$7721,D439,[1]ข้อมูลทั้งหมด!$BU$2:$BU$7721),SUMIF([1]ข้อมูลทั้งหมด!$B$2:$B$7721,D439,[1]ข้อมูลทั้งหมด!$BV$2:$BV$7721)))</f>
        <v>#VALUE!</v>
      </c>
      <c r="S439" s="14" t="e">
        <f>IF(SUMIF([1]ข้อมูลทั้งหมด!$B$2:$B$7721,D439,[1]ข้อมูลทั้งหมด!$BX$2:$BX$7721)=0,"-",SUMIF([1]ข้อมูลทั้งหมด!$B$2:$B$7721,D439,[1]ข้อมูลทั้งหมด!$BX$2:$BX$7721))</f>
        <v>#VALUE!</v>
      </c>
      <c r="T439" s="8" t="e">
        <f>IF(SUMIF([1]ข้อมูลทั้งหมด!$B$2:$B$7721,D439,[1]ข้อมูลทั้งหมด!$CV$2:$CV$7721)=0,"-",SUMIF([1]ข้อมูลทั้งหมด!$B$2:$B$7721,D439,[1]ข้อมูลทั้งหมด!$CV$2:$CV$7721))</f>
        <v>#VALUE!</v>
      </c>
      <c r="U439" s="13" t="e">
        <f>IF(SUMIF([1]ข้อมูลทั้งหมด!$B$2:$B$7721,D439,[1]ข้อมูลทั้งหมด!$CW$2:$CW$7721)=0,"-",SUMIF([1]ข้อมูลทั้งหมด!$B$2:$B$7721,D439,[1]ข้อมูลทั้งหมด!$CW$2:$CW$7721))</f>
        <v>#VALUE!</v>
      </c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389"/>
      <c r="AM439" s="20"/>
      <c r="AN439" s="21"/>
      <c r="AO439" s="393"/>
      <c r="AP439" s="22"/>
      <c r="AQ439" s="22"/>
      <c r="AR439" s="22"/>
      <c r="AS439" s="394"/>
    </row>
    <row r="440" spans="1:45" s="60" customFormat="1" ht="21" hidden="1" x14ac:dyDescent="0.35">
      <c r="A440" s="524">
        <v>431</v>
      </c>
      <c r="B440" s="9">
        <v>427</v>
      </c>
      <c r="C440" s="10" t="s">
        <v>807</v>
      </c>
      <c r="D440" s="395" t="s">
        <v>808</v>
      </c>
      <c r="E440" s="8" t="e">
        <f>COUNTIFS([1]ข้อมูลทั้งหมด!$B$2:$B$7721,D440,[1]ข้อมูลทั้งหมด!$P$2:$P$7721,1)</f>
        <v>#VALUE!</v>
      </c>
      <c r="F440" s="8" t="e">
        <f>COUNTIFS([1]ข้อมูลทั้งหมด!$B$2:$B$7721,D440,[1]ข้อมูลทั้งหมด!$S$2:$S$7721,1)</f>
        <v>#VALUE!</v>
      </c>
      <c r="G440" s="8" t="e">
        <f>COUNTIFS([1]ข้อมูลทั้งหมด!$B$2:$B$7721,D440,[1]ข้อมูลทั้งหมด!$V$2:$V$7721,1)</f>
        <v>#VALUE!</v>
      </c>
      <c r="H440" s="11" t="e">
        <f t="shared" si="7"/>
        <v>#VALUE!</v>
      </c>
      <c r="I440" s="8" t="e">
        <f>SUMIFS([1]ข้อมูลทั้งหมด!$O$2:$O$7721,[1]ข้อมูลทั้งหมด!$B$2:$B$7721,D440)</f>
        <v>#VALUE!</v>
      </c>
      <c r="J440" s="8" t="e">
        <f>SUMIF([1]ข้อมูลทั้งหมด!$B$2:$B$7721,D440,[1]ข้อมูลทั้งหมด!$AN$2:$AN$7721)+(((((SUMIF([1]ข้อมูลทั้งหมด!$B$2:$B$7721,D440,[1]ข้อมูลทั้งหมด!$AO$2:$AO$7721)+((SUMIF([1]ข้อมูลทั้งหมด!$B$2:$B$7721,D440,[1]ข้อมูลทั้งหมด!$AP$2:$AP$7721)-MOD(SUMIF([1]ข้อมูลทั้งหมด!$B$2:$B$7721,D440,[1]ข้อมูลทั้งหมด!$AP$2:$AP$7721),100))/100)-K440)/4))))</f>
        <v>#VALUE!</v>
      </c>
      <c r="K440" s="8" t="e">
        <f>MOD(SUMIF([1]ข้อมูลทั้งหมด!$B$2:$B$7721,D440,[1]ข้อมูลทั้งหมด!$AO$2:$AO$7721)+((SUMIF([1]ข้อมูลทั้งหมด!$B$2:$B$7721,D440,[1]ข้อมูลทั้งหมด!$AP$2:$AP$7721)-MOD(SUMIF([1]ข้อมูลทั้งหมด!$B$2:$B$7721,D440,[1]ข้อมูลทั้งหมด!$AP$2:$AP$7721),100))/100),4)</f>
        <v>#VALUE!</v>
      </c>
      <c r="L440" s="8" t="e">
        <f>MOD(SUMIF([1]ข้อมูลทั้งหมด!$B$2:$B$7721,D440,[1]ข้อมูลทั้งหมด!$AP$2:$AP$7721),100)</f>
        <v>#VALUE!</v>
      </c>
      <c r="M440" s="12" t="e">
        <f>IF(SUM(SUMIF([1]ข้อมูลทั้งหมด!$B$2:$B$7721,D440,[1]ข้อมูลทั้งหมด!$BU$2:$BU$7721))=0,"-",SUM(SUMIF([1]ข้อมูลทั้งหมด!$B$2:$B$7721,D440,[1]ข้อมูลทั้งหมด!$BU$2:$BU$7721)))</f>
        <v>#VALUE!</v>
      </c>
      <c r="N440" s="8" t="e">
        <f>IF(SUM(SUMIF([1]ข้อมูลทั้งหมด!$B$2:$B$7721,D440,[1]ข้อมูลทั้งหมด!$AA$2:$AA$7721),SUMIF([1]ข้อมูลทั้งหมด!$B$2:$B$7721,D440,[1]ข้อมูลทั้งหมด!$AC$2:$AC$7721))=0,"-",SUM(SUMIF([1]ข้อมูลทั้งหมด!$B$2:$B$7721,D440,[1]ข้อมูลทั้งหมด!$AA$2:$AA$7721),SUMIF([1]ข้อมูลทั้งหมด!$B$2:$B$7721,D440,[1]ข้อมูลทั้งหมด!$AC$2:$AC$7721)))</f>
        <v>#VALUE!</v>
      </c>
      <c r="O440" s="13" t="e">
        <f>IF(SUM(SUMIF([1]ข้อมูลทั้งหมด!$B$2:$B$7721,D440,[1]ข้อมูลทั้งหมด!$AB$2:$AB$7721),SUMIF([1]ข้อมูลทั้งหมด!$B$2:$B$7721,D440,[1]ข้อมูลทั้งหมด!$AD$2:$AD$7721))=0,"-",SUM(SUMIF([1]ข้อมูลทั้งหมด!$B$2:$B$7721,D440,[1]ข้อมูลทั้งหมด!$AB$2:$AB$7721),SUMIF([1]ข้อมูลทั้งหมด!$B$2:$B$7721,D440,[1]ข้อมูลทั้งหมด!$AD$2:$AD$7721)))</f>
        <v>#VALUE!</v>
      </c>
      <c r="P440" s="8" t="e">
        <f>IF(SUM(SUMIF([1]ข้อมูลทั้งหมด!$B$2:$B$7721,D440,[1]ข้อมูลทั้งหมด!$AE$2:$AE$7721),SUMIF([1]ข้อมูลทั้งหมด!$B$2:$B$7721,D440,[1]ข้อมูลทั้งหมด!$AG$2:$AG$7721))=0,"-",SUM(SUMIF([1]ข้อมูลทั้งหมด!$B$2:$B$7721,D440,[1]ข้อมูลทั้งหมด!$AE$2:$AE$7721),SUMIF([1]ข้อมูลทั้งหมด!$B$2:$B$7721,D440,[1]ข้อมูลทั้งหมด!$AG$2:$AG$7721)))</f>
        <v>#VALUE!</v>
      </c>
      <c r="Q440" s="13" t="e">
        <f>IF(SUM(SUMIF([1]ข้อมูลทั้งหมด!$B$2:$B$7721,D440,[1]ข้อมูลทั้งหมด!$AF$2:$AF$7721),SUMIF([1]ข้อมูลทั้งหมด!$B$2:$B$7721,D440,[1]ข้อมูลทั้งหมด!$AH$2:$AH$7721))=0,"-",SUM(SUMIF([1]ข้อมูลทั้งหมด!$B$2:$B$7721,D440,[1]ข้อมูลทั้งหมด!$AF$2:$AF$7721),SUMIF([1]ข้อมูลทั้งหมด!$B$2:$B$7721,D440,[1]ข้อมูลทั้งหมด!$AH$2:$AH$7721)))</f>
        <v>#VALUE!</v>
      </c>
      <c r="R440" s="12" t="e">
        <f>IF(SUM(SUMIF([1]ข้อมูลทั้งหมด!$B$2:$B$7721,D440,[1]ข้อมูลทั้งหมด!$BU$2:$BU$7721),SUMIF([1]ข้อมูลทั้งหมด!$B$2:$B$7721,D440,[1]ข้อมูลทั้งหมด!$BV$2:$BV$7721))=0,"-",SUM(SUMIF([1]ข้อมูลทั้งหมด!$B$2:$B$7721,D440,[1]ข้อมูลทั้งหมด!$BU$2:$BU$7721),SUMIF([1]ข้อมูลทั้งหมด!$B$2:$B$7721,D440,[1]ข้อมูลทั้งหมด!$BV$2:$BV$7721)))</f>
        <v>#VALUE!</v>
      </c>
      <c r="S440" s="14" t="e">
        <f>IF(SUMIF([1]ข้อมูลทั้งหมด!$B$2:$B$7721,D440,[1]ข้อมูลทั้งหมด!$BX$2:$BX$7721)=0,"-",SUMIF([1]ข้อมูลทั้งหมด!$B$2:$B$7721,D440,[1]ข้อมูลทั้งหมด!$BX$2:$BX$7721))</f>
        <v>#VALUE!</v>
      </c>
      <c r="T440" s="8" t="e">
        <f>IF(SUMIF([1]ข้อมูลทั้งหมด!$B$2:$B$7721,D440,[1]ข้อมูลทั้งหมด!$CV$2:$CV$7721)=0,"-",SUMIF([1]ข้อมูลทั้งหมด!$B$2:$B$7721,D440,[1]ข้อมูลทั้งหมด!$CV$2:$CV$7721))</f>
        <v>#VALUE!</v>
      </c>
      <c r="U440" s="13" t="e">
        <f>IF(SUMIF([1]ข้อมูลทั้งหมด!$B$2:$B$7721,D440,[1]ข้อมูลทั้งหมด!$CW$2:$CW$7721)=0,"-",SUMIF([1]ข้อมูลทั้งหมด!$B$2:$B$7721,D440,[1]ข้อมูลทั้งหมด!$CW$2:$CW$7721))</f>
        <v>#VALUE!</v>
      </c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389"/>
      <c r="AM440" s="20"/>
      <c r="AN440" s="21"/>
      <c r="AO440" s="393"/>
      <c r="AP440" s="22"/>
      <c r="AQ440" s="22"/>
      <c r="AR440" s="22"/>
      <c r="AS440" s="394"/>
    </row>
    <row r="441" spans="1:45" s="60" customFormat="1" ht="21" hidden="1" x14ac:dyDescent="0.35">
      <c r="A441" s="524">
        <v>432</v>
      </c>
      <c r="B441" s="9">
        <v>428</v>
      </c>
      <c r="C441" s="10" t="s">
        <v>809</v>
      </c>
      <c r="D441" s="395" t="s">
        <v>810</v>
      </c>
      <c r="E441" s="8" t="e">
        <f>COUNTIFS([1]ข้อมูลทั้งหมด!$B$2:$B$7721,D441,[1]ข้อมูลทั้งหมด!$P$2:$P$7721,1)</f>
        <v>#VALUE!</v>
      </c>
      <c r="F441" s="8" t="e">
        <f>COUNTIFS([1]ข้อมูลทั้งหมด!$B$2:$B$7721,D441,[1]ข้อมูลทั้งหมด!$S$2:$S$7721,1)</f>
        <v>#VALUE!</v>
      </c>
      <c r="G441" s="8" t="e">
        <f>COUNTIFS([1]ข้อมูลทั้งหมด!$B$2:$B$7721,D441,[1]ข้อมูลทั้งหมด!$V$2:$V$7721,1)</f>
        <v>#VALUE!</v>
      </c>
      <c r="H441" s="11" t="e">
        <f t="shared" si="7"/>
        <v>#VALUE!</v>
      </c>
      <c r="I441" s="8" t="e">
        <f>SUMIFS([1]ข้อมูลทั้งหมด!$O$2:$O$7721,[1]ข้อมูลทั้งหมด!$B$2:$B$7721,D441)</f>
        <v>#VALUE!</v>
      </c>
      <c r="J441" s="8" t="e">
        <f>SUMIF([1]ข้อมูลทั้งหมด!$B$2:$B$7721,D441,[1]ข้อมูลทั้งหมด!$AN$2:$AN$7721)+(((((SUMIF([1]ข้อมูลทั้งหมด!$B$2:$B$7721,D441,[1]ข้อมูลทั้งหมด!$AO$2:$AO$7721)+((SUMIF([1]ข้อมูลทั้งหมด!$B$2:$B$7721,D441,[1]ข้อมูลทั้งหมด!$AP$2:$AP$7721)-MOD(SUMIF([1]ข้อมูลทั้งหมด!$B$2:$B$7721,D441,[1]ข้อมูลทั้งหมด!$AP$2:$AP$7721),100))/100)-K441)/4))))</f>
        <v>#VALUE!</v>
      </c>
      <c r="K441" s="8" t="e">
        <f>MOD(SUMIF([1]ข้อมูลทั้งหมด!$B$2:$B$7721,D441,[1]ข้อมูลทั้งหมด!$AO$2:$AO$7721)+((SUMIF([1]ข้อมูลทั้งหมด!$B$2:$B$7721,D441,[1]ข้อมูลทั้งหมด!$AP$2:$AP$7721)-MOD(SUMIF([1]ข้อมูลทั้งหมด!$B$2:$B$7721,D441,[1]ข้อมูลทั้งหมด!$AP$2:$AP$7721),100))/100),4)</f>
        <v>#VALUE!</v>
      </c>
      <c r="L441" s="8" t="e">
        <f>MOD(SUMIF([1]ข้อมูลทั้งหมด!$B$2:$B$7721,D441,[1]ข้อมูลทั้งหมด!$AP$2:$AP$7721),100)</f>
        <v>#VALUE!</v>
      </c>
      <c r="M441" s="12" t="e">
        <f>IF(SUM(SUMIF([1]ข้อมูลทั้งหมด!$B$2:$B$7721,D441,[1]ข้อมูลทั้งหมด!$BU$2:$BU$7721))=0,"-",SUM(SUMIF([1]ข้อมูลทั้งหมด!$B$2:$B$7721,D441,[1]ข้อมูลทั้งหมด!$BU$2:$BU$7721)))</f>
        <v>#VALUE!</v>
      </c>
      <c r="N441" s="8" t="e">
        <f>IF(SUM(SUMIF([1]ข้อมูลทั้งหมด!$B$2:$B$7721,D441,[1]ข้อมูลทั้งหมด!$AA$2:$AA$7721),SUMIF([1]ข้อมูลทั้งหมด!$B$2:$B$7721,D441,[1]ข้อมูลทั้งหมด!$AC$2:$AC$7721))=0,"-",SUM(SUMIF([1]ข้อมูลทั้งหมด!$B$2:$B$7721,D441,[1]ข้อมูลทั้งหมด!$AA$2:$AA$7721),SUMIF([1]ข้อมูลทั้งหมด!$B$2:$B$7721,D441,[1]ข้อมูลทั้งหมด!$AC$2:$AC$7721)))</f>
        <v>#VALUE!</v>
      </c>
      <c r="O441" s="13" t="e">
        <f>IF(SUM(SUMIF([1]ข้อมูลทั้งหมด!$B$2:$B$7721,D441,[1]ข้อมูลทั้งหมด!$AB$2:$AB$7721),SUMIF([1]ข้อมูลทั้งหมด!$B$2:$B$7721,D441,[1]ข้อมูลทั้งหมด!$AD$2:$AD$7721))=0,"-",SUM(SUMIF([1]ข้อมูลทั้งหมด!$B$2:$B$7721,D441,[1]ข้อมูลทั้งหมด!$AB$2:$AB$7721),SUMIF([1]ข้อมูลทั้งหมด!$B$2:$B$7721,D441,[1]ข้อมูลทั้งหมด!$AD$2:$AD$7721)))</f>
        <v>#VALUE!</v>
      </c>
      <c r="P441" s="8" t="e">
        <f>IF(SUM(SUMIF([1]ข้อมูลทั้งหมด!$B$2:$B$7721,D441,[1]ข้อมูลทั้งหมด!$AE$2:$AE$7721),SUMIF([1]ข้อมูลทั้งหมด!$B$2:$B$7721,D441,[1]ข้อมูลทั้งหมด!$AG$2:$AG$7721))=0,"-",SUM(SUMIF([1]ข้อมูลทั้งหมด!$B$2:$B$7721,D441,[1]ข้อมูลทั้งหมด!$AE$2:$AE$7721),SUMIF([1]ข้อมูลทั้งหมด!$B$2:$B$7721,D441,[1]ข้อมูลทั้งหมด!$AG$2:$AG$7721)))</f>
        <v>#VALUE!</v>
      </c>
      <c r="Q441" s="13" t="e">
        <f>IF(SUM(SUMIF([1]ข้อมูลทั้งหมด!$B$2:$B$7721,D441,[1]ข้อมูลทั้งหมด!$AF$2:$AF$7721),SUMIF([1]ข้อมูลทั้งหมด!$B$2:$B$7721,D441,[1]ข้อมูลทั้งหมด!$AH$2:$AH$7721))=0,"-",SUM(SUMIF([1]ข้อมูลทั้งหมด!$B$2:$B$7721,D441,[1]ข้อมูลทั้งหมด!$AF$2:$AF$7721),SUMIF([1]ข้อมูลทั้งหมด!$B$2:$B$7721,D441,[1]ข้อมูลทั้งหมด!$AH$2:$AH$7721)))</f>
        <v>#VALUE!</v>
      </c>
      <c r="R441" s="12" t="e">
        <f>IF(SUM(SUMIF([1]ข้อมูลทั้งหมด!$B$2:$B$7721,D441,[1]ข้อมูลทั้งหมด!$BU$2:$BU$7721),SUMIF([1]ข้อมูลทั้งหมด!$B$2:$B$7721,D441,[1]ข้อมูลทั้งหมด!$BV$2:$BV$7721))=0,"-",SUM(SUMIF([1]ข้อมูลทั้งหมด!$B$2:$B$7721,D441,[1]ข้อมูลทั้งหมด!$BU$2:$BU$7721),SUMIF([1]ข้อมูลทั้งหมด!$B$2:$B$7721,D441,[1]ข้อมูลทั้งหมด!$BV$2:$BV$7721)))</f>
        <v>#VALUE!</v>
      </c>
      <c r="S441" s="14" t="e">
        <f>IF(SUMIF([1]ข้อมูลทั้งหมด!$B$2:$B$7721,D441,[1]ข้อมูลทั้งหมด!$BX$2:$BX$7721)=0,"-",SUMIF([1]ข้อมูลทั้งหมด!$B$2:$B$7721,D441,[1]ข้อมูลทั้งหมด!$BX$2:$BX$7721))</f>
        <v>#VALUE!</v>
      </c>
      <c r="T441" s="8" t="e">
        <f>IF(SUMIF([1]ข้อมูลทั้งหมด!$B$2:$B$7721,D441,[1]ข้อมูลทั้งหมด!$CV$2:$CV$7721)=0,"-",SUMIF([1]ข้อมูลทั้งหมด!$B$2:$B$7721,D441,[1]ข้อมูลทั้งหมด!$CV$2:$CV$7721))</f>
        <v>#VALUE!</v>
      </c>
      <c r="U441" s="13" t="e">
        <f>IF(SUMIF([1]ข้อมูลทั้งหมด!$B$2:$B$7721,D441,[1]ข้อมูลทั้งหมด!$CW$2:$CW$7721)=0,"-",SUMIF([1]ข้อมูลทั้งหมด!$B$2:$B$7721,D441,[1]ข้อมูลทั้งหมด!$CW$2:$CW$7721))</f>
        <v>#VALUE!</v>
      </c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389"/>
      <c r="AM441" s="20"/>
      <c r="AN441" s="21"/>
      <c r="AO441" s="393"/>
      <c r="AP441" s="22"/>
      <c r="AQ441" s="22"/>
      <c r="AR441" s="22"/>
      <c r="AS441" s="394"/>
    </row>
    <row r="442" spans="1:45" s="60" customFormat="1" ht="21" hidden="1" x14ac:dyDescent="0.35">
      <c r="A442" s="524">
        <v>433</v>
      </c>
      <c r="B442" s="9">
        <v>429</v>
      </c>
      <c r="C442" s="10" t="s">
        <v>811</v>
      </c>
      <c r="D442" s="395" t="s">
        <v>812</v>
      </c>
      <c r="E442" s="8" t="e">
        <f>COUNTIFS([1]ข้อมูลทั้งหมด!$B$2:$B$7721,D442,[1]ข้อมูลทั้งหมด!$P$2:$P$7721,1)</f>
        <v>#VALUE!</v>
      </c>
      <c r="F442" s="8" t="e">
        <f>COUNTIFS([1]ข้อมูลทั้งหมด!$B$2:$B$7721,D442,[1]ข้อมูลทั้งหมด!$S$2:$S$7721,1)</f>
        <v>#VALUE!</v>
      </c>
      <c r="G442" s="8" t="e">
        <f>COUNTIFS([1]ข้อมูลทั้งหมด!$B$2:$B$7721,D442,[1]ข้อมูลทั้งหมด!$V$2:$V$7721,1)</f>
        <v>#VALUE!</v>
      </c>
      <c r="H442" s="11" t="e">
        <f t="shared" si="7"/>
        <v>#VALUE!</v>
      </c>
      <c r="I442" s="8" t="e">
        <f>SUMIFS([1]ข้อมูลทั้งหมด!$O$2:$O$7721,[1]ข้อมูลทั้งหมด!$B$2:$B$7721,D442)</f>
        <v>#VALUE!</v>
      </c>
      <c r="J442" s="8" t="e">
        <f>SUMIF([1]ข้อมูลทั้งหมด!$B$2:$B$7721,D442,[1]ข้อมูลทั้งหมด!$AN$2:$AN$7721)+(((((SUMIF([1]ข้อมูลทั้งหมด!$B$2:$B$7721,D442,[1]ข้อมูลทั้งหมด!$AO$2:$AO$7721)+((SUMIF([1]ข้อมูลทั้งหมด!$B$2:$B$7721,D442,[1]ข้อมูลทั้งหมด!$AP$2:$AP$7721)-MOD(SUMIF([1]ข้อมูลทั้งหมด!$B$2:$B$7721,D442,[1]ข้อมูลทั้งหมด!$AP$2:$AP$7721),100))/100)-K442)/4))))</f>
        <v>#VALUE!</v>
      </c>
      <c r="K442" s="8" t="e">
        <f>MOD(SUMIF([1]ข้อมูลทั้งหมด!$B$2:$B$7721,D442,[1]ข้อมูลทั้งหมด!$AO$2:$AO$7721)+((SUMIF([1]ข้อมูลทั้งหมด!$B$2:$B$7721,D442,[1]ข้อมูลทั้งหมด!$AP$2:$AP$7721)-MOD(SUMIF([1]ข้อมูลทั้งหมด!$B$2:$B$7721,D442,[1]ข้อมูลทั้งหมด!$AP$2:$AP$7721),100))/100),4)</f>
        <v>#VALUE!</v>
      </c>
      <c r="L442" s="8" t="e">
        <f>MOD(SUMIF([1]ข้อมูลทั้งหมด!$B$2:$B$7721,D442,[1]ข้อมูลทั้งหมด!$AP$2:$AP$7721),100)</f>
        <v>#VALUE!</v>
      </c>
      <c r="M442" s="12" t="e">
        <f>IF(SUM(SUMIF([1]ข้อมูลทั้งหมด!$B$2:$B$7721,D442,[1]ข้อมูลทั้งหมด!$BU$2:$BU$7721))=0,"-",SUM(SUMIF([1]ข้อมูลทั้งหมด!$B$2:$B$7721,D442,[1]ข้อมูลทั้งหมด!$BU$2:$BU$7721)))</f>
        <v>#VALUE!</v>
      </c>
      <c r="N442" s="8" t="e">
        <f>IF(SUM(SUMIF([1]ข้อมูลทั้งหมด!$B$2:$B$7721,D442,[1]ข้อมูลทั้งหมด!$AA$2:$AA$7721),SUMIF([1]ข้อมูลทั้งหมด!$B$2:$B$7721,D442,[1]ข้อมูลทั้งหมด!$AC$2:$AC$7721))=0,"-",SUM(SUMIF([1]ข้อมูลทั้งหมด!$B$2:$B$7721,D442,[1]ข้อมูลทั้งหมด!$AA$2:$AA$7721),SUMIF([1]ข้อมูลทั้งหมด!$B$2:$B$7721,D442,[1]ข้อมูลทั้งหมด!$AC$2:$AC$7721)))</f>
        <v>#VALUE!</v>
      </c>
      <c r="O442" s="13" t="e">
        <f>IF(SUM(SUMIF([1]ข้อมูลทั้งหมด!$B$2:$B$7721,D442,[1]ข้อมูลทั้งหมด!$AB$2:$AB$7721),SUMIF([1]ข้อมูลทั้งหมด!$B$2:$B$7721,D442,[1]ข้อมูลทั้งหมด!$AD$2:$AD$7721))=0,"-",SUM(SUMIF([1]ข้อมูลทั้งหมด!$B$2:$B$7721,D442,[1]ข้อมูลทั้งหมด!$AB$2:$AB$7721),SUMIF([1]ข้อมูลทั้งหมด!$B$2:$B$7721,D442,[1]ข้อมูลทั้งหมด!$AD$2:$AD$7721)))</f>
        <v>#VALUE!</v>
      </c>
      <c r="P442" s="8" t="e">
        <f>IF(SUM(SUMIF([1]ข้อมูลทั้งหมด!$B$2:$B$7721,D442,[1]ข้อมูลทั้งหมด!$AE$2:$AE$7721),SUMIF([1]ข้อมูลทั้งหมด!$B$2:$B$7721,D442,[1]ข้อมูลทั้งหมด!$AG$2:$AG$7721))=0,"-",SUM(SUMIF([1]ข้อมูลทั้งหมด!$B$2:$B$7721,D442,[1]ข้อมูลทั้งหมด!$AE$2:$AE$7721),SUMIF([1]ข้อมูลทั้งหมด!$B$2:$B$7721,D442,[1]ข้อมูลทั้งหมด!$AG$2:$AG$7721)))</f>
        <v>#VALUE!</v>
      </c>
      <c r="Q442" s="13" t="e">
        <f>IF(SUM(SUMIF([1]ข้อมูลทั้งหมด!$B$2:$B$7721,D442,[1]ข้อมูลทั้งหมด!$AF$2:$AF$7721),SUMIF([1]ข้อมูลทั้งหมด!$B$2:$B$7721,D442,[1]ข้อมูลทั้งหมด!$AH$2:$AH$7721))=0,"-",SUM(SUMIF([1]ข้อมูลทั้งหมด!$B$2:$B$7721,D442,[1]ข้อมูลทั้งหมด!$AF$2:$AF$7721),SUMIF([1]ข้อมูลทั้งหมด!$B$2:$B$7721,D442,[1]ข้อมูลทั้งหมด!$AH$2:$AH$7721)))</f>
        <v>#VALUE!</v>
      </c>
      <c r="R442" s="12" t="e">
        <f>IF(SUM(SUMIF([1]ข้อมูลทั้งหมด!$B$2:$B$7721,D442,[1]ข้อมูลทั้งหมด!$BU$2:$BU$7721),SUMIF([1]ข้อมูลทั้งหมด!$B$2:$B$7721,D442,[1]ข้อมูลทั้งหมด!$BV$2:$BV$7721))=0,"-",SUM(SUMIF([1]ข้อมูลทั้งหมด!$B$2:$B$7721,D442,[1]ข้อมูลทั้งหมด!$BU$2:$BU$7721),SUMIF([1]ข้อมูลทั้งหมด!$B$2:$B$7721,D442,[1]ข้อมูลทั้งหมด!$BV$2:$BV$7721)))</f>
        <v>#VALUE!</v>
      </c>
      <c r="S442" s="14" t="e">
        <f>IF(SUMIF([1]ข้อมูลทั้งหมด!$B$2:$B$7721,D442,[1]ข้อมูลทั้งหมด!$BX$2:$BX$7721)=0,"-",SUMIF([1]ข้อมูลทั้งหมด!$B$2:$B$7721,D442,[1]ข้อมูลทั้งหมด!$BX$2:$BX$7721))</f>
        <v>#VALUE!</v>
      </c>
      <c r="T442" s="8" t="e">
        <f>IF(SUMIF([1]ข้อมูลทั้งหมด!$B$2:$B$7721,D442,[1]ข้อมูลทั้งหมด!$CV$2:$CV$7721)=0,"-",SUMIF([1]ข้อมูลทั้งหมด!$B$2:$B$7721,D442,[1]ข้อมูลทั้งหมด!$CV$2:$CV$7721))</f>
        <v>#VALUE!</v>
      </c>
      <c r="U442" s="13" t="e">
        <f>IF(SUMIF([1]ข้อมูลทั้งหมด!$B$2:$B$7721,D442,[1]ข้อมูลทั้งหมด!$CW$2:$CW$7721)=0,"-",SUMIF([1]ข้อมูลทั้งหมด!$B$2:$B$7721,D442,[1]ข้อมูลทั้งหมด!$CW$2:$CW$7721))</f>
        <v>#VALUE!</v>
      </c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389"/>
      <c r="AM442" s="20"/>
      <c r="AN442" s="21"/>
      <c r="AO442" s="393"/>
      <c r="AP442" s="22"/>
      <c r="AQ442" s="22"/>
      <c r="AR442" s="22"/>
      <c r="AS442" s="394"/>
    </row>
    <row r="443" spans="1:45" s="60" customFormat="1" ht="21" hidden="1" x14ac:dyDescent="0.35">
      <c r="A443" s="524">
        <v>434</v>
      </c>
      <c r="B443" s="9">
        <v>430</v>
      </c>
      <c r="C443" s="10" t="s">
        <v>813</v>
      </c>
      <c r="D443" s="395" t="s">
        <v>814</v>
      </c>
      <c r="E443" s="8" t="e">
        <f>COUNTIFS([1]ข้อมูลทั้งหมด!$B$2:$B$7721,D443,[1]ข้อมูลทั้งหมด!$P$2:$P$7721,1)</f>
        <v>#VALUE!</v>
      </c>
      <c r="F443" s="8" t="e">
        <f>COUNTIFS([1]ข้อมูลทั้งหมด!$B$2:$B$7721,D443,[1]ข้อมูลทั้งหมด!$S$2:$S$7721,1)</f>
        <v>#VALUE!</v>
      </c>
      <c r="G443" s="8" t="e">
        <f>COUNTIFS([1]ข้อมูลทั้งหมด!$B$2:$B$7721,D443,[1]ข้อมูลทั้งหมด!$V$2:$V$7721,1)</f>
        <v>#VALUE!</v>
      </c>
      <c r="H443" s="11" t="e">
        <f t="shared" si="7"/>
        <v>#VALUE!</v>
      </c>
      <c r="I443" s="8" t="e">
        <f>SUMIFS([1]ข้อมูลทั้งหมด!$O$2:$O$7721,[1]ข้อมูลทั้งหมด!$B$2:$B$7721,D443)</f>
        <v>#VALUE!</v>
      </c>
      <c r="J443" s="8" t="e">
        <f>SUMIF([1]ข้อมูลทั้งหมด!$B$2:$B$7721,D443,[1]ข้อมูลทั้งหมด!$AN$2:$AN$7721)+(((((SUMIF([1]ข้อมูลทั้งหมด!$B$2:$B$7721,D443,[1]ข้อมูลทั้งหมด!$AO$2:$AO$7721)+((SUMIF([1]ข้อมูลทั้งหมด!$B$2:$B$7721,D443,[1]ข้อมูลทั้งหมด!$AP$2:$AP$7721)-MOD(SUMIF([1]ข้อมูลทั้งหมด!$B$2:$B$7721,D443,[1]ข้อมูลทั้งหมด!$AP$2:$AP$7721),100))/100)-K443)/4))))</f>
        <v>#VALUE!</v>
      </c>
      <c r="K443" s="8" t="e">
        <f>MOD(SUMIF([1]ข้อมูลทั้งหมด!$B$2:$B$7721,D443,[1]ข้อมูลทั้งหมด!$AO$2:$AO$7721)+((SUMIF([1]ข้อมูลทั้งหมด!$B$2:$B$7721,D443,[1]ข้อมูลทั้งหมด!$AP$2:$AP$7721)-MOD(SUMIF([1]ข้อมูลทั้งหมด!$B$2:$B$7721,D443,[1]ข้อมูลทั้งหมด!$AP$2:$AP$7721),100))/100),4)</f>
        <v>#VALUE!</v>
      </c>
      <c r="L443" s="8" t="e">
        <f>MOD(SUMIF([1]ข้อมูลทั้งหมด!$B$2:$B$7721,D443,[1]ข้อมูลทั้งหมด!$AP$2:$AP$7721),100)</f>
        <v>#VALUE!</v>
      </c>
      <c r="M443" s="12" t="e">
        <f>IF(SUM(SUMIF([1]ข้อมูลทั้งหมด!$B$2:$B$7721,D443,[1]ข้อมูลทั้งหมด!$BU$2:$BU$7721))=0,"-",SUM(SUMIF([1]ข้อมูลทั้งหมด!$B$2:$B$7721,D443,[1]ข้อมูลทั้งหมด!$BU$2:$BU$7721)))</f>
        <v>#VALUE!</v>
      </c>
      <c r="N443" s="8" t="e">
        <f>IF(SUM(SUMIF([1]ข้อมูลทั้งหมด!$B$2:$B$7721,D443,[1]ข้อมูลทั้งหมด!$AA$2:$AA$7721),SUMIF([1]ข้อมูลทั้งหมด!$B$2:$B$7721,D443,[1]ข้อมูลทั้งหมด!$AC$2:$AC$7721))=0,"-",SUM(SUMIF([1]ข้อมูลทั้งหมด!$B$2:$B$7721,D443,[1]ข้อมูลทั้งหมด!$AA$2:$AA$7721),SUMIF([1]ข้อมูลทั้งหมด!$B$2:$B$7721,D443,[1]ข้อมูลทั้งหมด!$AC$2:$AC$7721)))</f>
        <v>#VALUE!</v>
      </c>
      <c r="O443" s="13" t="e">
        <f>IF(SUM(SUMIF([1]ข้อมูลทั้งหมด!$B$2:$B$7721,D443,[1]ข้อมูลทั้งหมด!$AB$2:$AB$7721),SUMIF([1]ข้อมูลทั้งหมด!$B$2:$B$7721,D443,[1]ข้อมูลทั้งหมด!$AD$2:$AD$7721))=0,"-",SUM(SUMIF([1]ข้อมูลทั้งหมด!$B$2:$B$7721,D443,[1]ข้อมูลทั้งหมด!$AB$2:$AB$7721),SUMIF([1]ข้อมูลทั้งหมด!$B$2:$B$7721,D443,[1]ข้อมูลทั้งหมด!$AD$2:$AD$7721)))</f>
        <v>#VALUE!</v>
      </c>
      <c r="P443" s="8" t="e">
        <f>IF(SUM(SUMIF([1]ข้อมูลทั้งหมด!$B$2:$B$7721,D443,[1]ข้อมูลทั้งหมด!$AE$2:$AE$7721),SUMIF([1]ข้อมูลทั้งหมด!$B$2:$B$7721,D443,[1]ข้อมูลทั้งหมด!$AG$2:$AG$7721))=0,"-",SUM(SUMIF([1]ข้อมูลทั้งหมด!$B$2:$B$7721,D443,[1]ข้อมูลทั้งหมด!$AE$2:$AE$7721),SUMIF([1]ข้อมูลทั้งหมด!$B$2:$B$7721,D443,[1]ข้อมูลทั้งหมด!$AG$2:$AG$7721)))</f>
        <v>#VALUE!</v>
      </c>
      <c r="Q443" s="13" t="e">
        <f>IF(SUM(SUMIF([1]ข้อมูลทั้งหมด!$B$2:$B$7721,D443,[1]ข้อมูลทั้งหมด!$AF$2:$AF$7721),SUMIF([1]ข้อมูลทั้งหมด!$B$2:$B$7721,D443,[1]ข้อมูลทั้งหมด!$AH$2:$AH$7721))=0,"-",SUM(SUMIF([1]ข้อมูลทั้งหมด!$B$2:$B$7721,D443,[1]ข้อมูลทั้งหมด!$AF$2:$AF$7721),SUMIF([1]ข้อมูลทั้งหมด!$B$2:$B$7721,D443,[1]ข้อมูลทั้งหมด!$AH$2:$AH$7721)))</f>
        <v>#VALUE!</v>
      </c>
      <c r="R443" s="12" t="e">
        <f>IF(SUM(SUMIF([1]ข้อมูลทั้งหมด!$B$2:$B$7721,D443,[1]ข้อมูลทั้งหมด!$BU$2:$BU$7721),SUMIF([1]ข้อมูลทั้งหมด!$B$2:$B$7721,D443,[1]ข้อมูลทั้งหมด!$BV$2:$BV$7721))=0,"-",SUM(SUMIF([1]ข้อมูลทั้งหมด!$B$2:$B$7721,D443,[1]ข้อมูลทั้งหมด!$BU$2:$BU$7721),SUMIF([1]ข้อมูลทั้งหมด!$B$2:$B$7721,D443,[1]ข้อมูลทั้งหมด!$BV$2:$BV$7721)))</f>
        <v>#VALUE!</v>
      </c>
      <c r="S443" s="14" t="e">
        <f>IF(SUMIF([1]ข้อมูลทั้งหมด!$B$2:$B$7721,D443,[1]ข้อมูลทั้งหมด!$BX$2:$BX$7721)=0,"-",SUMIF([1]ข้อมูลทั้งหมด!$B$2:$B$7721,D443,[1]ข้อมูลทั้งหมด!$BX$2:$BX$7721))</f>
        <v>#VALUE!</v>
      </c>
      <c r="T443" s="8" t="e">
        <f>IF(SUMIF([1]ข้อมูลทั้งหมด!$B$2:$B$7721,D443,[1]ข้อมูลทั้งหมด!$CV$2:$CV$7721)=0,"-",SUMIF([1]ข้อมูลทั้งหมด!$B$2:$B$7721,D443,[1]ข้อมูลทั้งหมด!$CV$2:$CV$7721))</f>
        <v>#VALUE!</v>
      </c>
      <c r="U443" s="13" t="e">
        <f>IF(SUMIF([1]ข้อมูลทั้งหมด!$B$2:$B$7721,D443,[1]ข้อมูลทั้งหมด!$CW$2:$CW$7721)=0,"-",SUMIF([1]ข้อมูลทั้งหมด!$B$2:$B$7721,D443,[1]ข้อมูลทั้งหมด!$CW$2:$CW$7721))</f>
        <v>#VALUE!</v>
      </c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389"/>
      <c r="AM443" s="20"/>
      <c r="AN443" s="21"/>
      <c r="AO443" s="393"/>
      <c r="AP443" s="22"/>
      <c r="AQ443" s="22"/>
      <c r="AR443" s="22"/>
      <c r="AS443" s="394"/>
    </row>
    <row r="444" spans="1:45" s="60" customFormat="1" ht="21" hidden="1" x14ac:dyDescent="0.35">
      <c r="A444" s="524">
        <v>435</v>
      </c>
      <c r="B444" s="9">
        <v>431</v>
      </c>
      <c r="C444" s="10" t="s">
        <v>815</v>
      </c>
      <c r="D444" s="395" t="s">
        <v>816</v>
      </c>
      <c r="E444" s="8" t="e">
        <f>COUNTIFS([1]ข้อมูลทั้งหมด!$B$2:$B$7721,D444,[1]ข้อมูลทั้งหมด!$P$2:$P$7721,1)</f>
        <v>#VALUE!</v>
      </c>
      <c r="F444" s="8" t="e">
        <f>COUNTIFS([1]ข้อมูลทั้งหมด!$B$2:$B$7721,D444,[1]ข้อมูลทั้งหมด!$S$2:$S$7721,1)</f>
        <v>#VALUE!</v>
      </c>
      <c r="G444" s="8" t="e">
        <f>COUNTIFS([1]ข้อมูลทั้งหมด!$B$2:$B$7721,D444,[1]ข้อมูลทั้งหมด!$V$2:$V$7721,1)</f>
        <v>#VALUE!</v>
      </c>
      <c r="H444" s="11" t="e">
        <f t="shared" si="7"/>
        <v>#VALUE!</v>
      </c>
      <c r="I444" s="8" t="e">
        <f>SUMIFS([1]ข้อมูลทั้งหมด!$O$2:$O$7721,[1]ข้อมูลทั้งหมด!$B$2:$B$7721,D444)</f>
        <v>#VALUE!</v>
      </c>
      <c r="J444" s="8" t="e">
        <f>SUMIF([1]ข้อมูลทั้งหมด!$B$2:$B$7721,D444,[1]ข้อมูลทั้งหมด!$AN$2:$AN$7721)+(((((SUMIF([1]ข้อมูลทั้งหมด!$B$2:$B$7721,D444,[1]ข้อมูลทั้งหมด!$AO$2:$AO$7721)+((SUMIF([1]ข้อมูลทั้งหมด!$B$2:$B$7721,D444,[1]ข้อมูลทั้งหมด!$AP$2:$AP$7721)-MOD(SUMIF([1]ข้อมูลทั้งหมด!$B$2:$B$7721,D444,[1]ข้อมูลทั้งหมด!$AP$2:$AP$7721),100))/100)-K444)/4))))</f>
        <v>#VALUE!</v>
      </c>
      <c r="K444" s="8" t="e">
        <f>MOD(SUMIF([1]ข้อมูลทั้งหมด!$B$2:$B$7721,D444,[1]ข้อมูลทั้งหมด!$AO$2:$AO$7721)+((SUMIF([1]ข้อมูลทั้งหมด!$B$2:$B$7721,D444,[1]ข้อมูลทั้งหมด!$AP$2:$AP$7721)-MOD(SUMIF([1]ข้อมูลทั้งหมด!$B$2:$B$7721,D444,[1]ข้อมูลทั้งหมด!$AP$2:$AP$7721),100))/100),4)</f>
        <v>#VALUE!</v>
      </c>
      <c r="L444" s="8" t="e">
        <f>MOD(SUMIF([1]ข้อมูลทั้งหมด!$B$2:$B$7721,D444,[1]ข้อมูลทั้งหมด!$AP$2:$AP$7721),100)</f>
        <v>#VALUE!</v>
      </c>
      <c r="M444" s="12" t="e">
        <f>IF(SUM(SUMIF([1]ข้อมูลทั้งหมด!$B$2:$B$7721,D444,[1]ข้อมูลทั้งหมด!$BU$2:$BU$7721))=0,"-",SUM(SUMIF([1]ข้อมูลทั้งหมด!$B$2:$B$7721,D444,[1]ข้อมูลทั้งหมด!$BU$2:$BU$7721)))</f>
        <v>#VALUE!</v>
      </c>
      <c r="N444" s="8" t="e">
        <f>IF(SUM(SUMIF([1]ข้อมูลทั้งหมด!$B$2:$B$7721,D444,[1]ข้อมูลทั้งหมด!$AA$2:$AA$7721),SUMIF([1]ข้อมูลทั้งหมด!$B$2:$B$7721,D444,[1]ข้อมูลทั้งหมด!$AC$2:$AC$7721))=0,"-",SUM(SUMIF([1]ข้อมูลทั้งหมด!$B$2:$B$7721,D444,[1]ข้อมูลทั้งหมด!$AA$2:$AA$7721),SUMIF([1]ข้อมูลทั้งหมด!$B$2:$B$7721,D444,[1]ข้อมูลทั้งหมด!$AC$2:$AC$7721)))</f>
        <v>#VALUE!</v>
      </c>
      <c r="O444" s="13" t="e">
        <f>IF(SUM(SUMIF([1]ข้อมูลทั้งหมด!$B$2:$B$7721,D444,[1]ข้อมูลทั้งหมด!$AB$2:$AB$7721),SUMIF([1]ข้อมูลทั้งหมด!$B$2:$B$7721,D444,[1]ข้อมูลทั้งหมด!$AD$2:$AD$7721))=0,"-",SUM(SUMIF([1]ข้อมูลทั้งหมด!$B$2:$B$7721,D444,[1]ข้อมูลทั้งหมด!$AB$2:$AB$7721),SUMIF([1]ข้อมูลทั้งหมด!$B$2:$B$7721,D444,[1]ข้อมูลทั้งหมด!$AD$2:$AD$7721)))</f>
        <v>#VALUE!</v>
      </c>
      <c r="P444" s="8" t="e">
        <f>IF(SUM(SUMIF([1]ข้อมูลทั้งหมด!$B$2:$B$7721,D444,[1]ข้อมูลทั้งหมด!$AE$2:$AE$7721),SUMIF([1]ข้อมูลทั้งหมด!$B$2:$B$7721,D444,[1]ข้อมูลทั้งหมด!$AG$2:$AG$7721))=0,"-",SUM(SUMIF([1]ข้อมูลทั้งหมด!$B$2:$B$7721,D444,[1]ข้อมูลทั้งหมด!$AE$2:$AE$7721),SUMIF([1]ข้อมูลทั้งหมด!$B$2:$B$7721,D444,[1]ข้อมูลทั้งหมด!$AG$2:$AG$7721)))</f>
        <v>#VALUE!</v>
      </c>
      <c r="Q444" s="13" t="e">
        <f>IF(SUM(SUMIF([1]ข้อมูลทั้งหมด!$B$2:$B$7721,D444,[1]ข้อมูลทั้งหมด!$AF$2:$AF$7721),SUMIF([1]ข้อมูลทั้งหมด!$B$2:$B$7721,D444,[1]ข้อมูลทั้งหมด!$AH$2:$AH$7721))=0,"-",SUM(SUMIF([1]ข้อมูลทั้งหมด!$B$2:$B$7721,D444,[1]ข้อมูลทั้งหมด!$AF$2:$AF$7721),SUMIF([1]ข้อมูลทั้งหมด!$B$2:$B$7721,D444,[1]ข้อมูลทั้งหมด!$AH$2:$AH$7721)))</f>
        <v>#VALUE!</v>
      </c>
      <c r="R444" s="12" t="e">
        <f>IF(SUM(SUMIF([1]ข้อมูลทั้งหมด!$B$2:$B$7721,D444,[1]ข้อมูลทั้งหมด!$BU$2:$BU$7721),SUMIF([1]ข้อมูลทั้งหมด!$B$2:$B$7721,D444,[1]ข้อมูลทั้งหมด!$BV$2:$BV$7721))=0,"-",SUM(SUMIF([1]ข้อมูลทั้งหมด!$B$2:$B$7721,D444,[1]ข้อมูลทั้งหมด!$BU$2:$BU$7721),SUMIF([1]ข้อมูลทั้งหมด!$B$2:$B$7721,D444,[1]ข้อมูลทั้งหมด!$BV$2:$BV$7721)))</f>
        <v>#VALUE!</v>
      </c>
      <c r="S444" s="14" t="e">
        <f>IF(SUMIF([1]ข้อมูลทั้งหมด!$B$2:$B$7721,D444,[1]ข้อมูลทั้งหมด!$BX$2:$BX$7721)=0,"-",SUMIF([1]ข้อมูลทั้งหมด!$B$2:$B$7721,D444,[1]ข้อมูลทั้งหมด!$BX$2:$BX$7721))</f>
        <v>#VALUE!</v>
      </c>
      <c r="T444" s="8" t="e">
        <f>IF(SUMIF([1]ข้อมูลทั้งหมด!$B$2:$B$7721,D444,[1]ข้อมูลทั้งหมด!$CV$2:$CV$7721)=0,"-",SUMIF([1]ข้อมูลทั้งหมด!$B$2:$B$7721,D444,[1]ข้อมูลทั้งหมด!$CV$2:$CV$7721))</f>
        <v>#VALUE!</v>
      </c>
      <c r="U444" s="13" t="e">
        <f>IF(SUMIF([1]ข้อมูลทั้งหมด!$B$2:$B$7721,D444,[1]ข้อมูลทั้งหมด!$CW$2:$CW$7721)=0,"-",SUMIF([1]ข้อมูลทั้งหมด!$B$2:$B$7721,D444,[1]ข้อมูลทั้งหมด!$CW$2:$CW$7721))</f>
        <v>#VALUE!</v>
      </c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389"/>
      <c r="AM444" s="20"/>
      <c r="AN444" s="21"/>
      <c r="AO444" s="393"/>
      <c r="AP444" s="22"/>
      <c r="AQ444" s="22"/>
      <c r="AR444" s="22"/>
      <c r="AS444" s="394"/>
    </row>
    <row r="445" spans="1:45" s="60" customFormat="1" ht="21" hidden="1" x14ac:dyDescent="0.35">
      <c r="A445" s="524">
        <v>436</v>
      </c>
      <c r="B445" s="9">
        <v>432</v>
      </c>
      <c r="C445" s="10" t="s">
        <v>817</v>
      </c>
      <c r="D445" s="395" t="s">
        <v>818</v>
      </c>
      <c r="E445" s="8" t="e">
        <f>COUNTIFS([1]ข้อมูลทั้งหมด!$B$2:$B$7721,D445,[1]ข้อมูลทั้งหมด!$P$2:$P$7721,1)</f>
        <v>#VALUE!</v>
      </c>
      <c r="F445" s="8" t="e">
        <f>COUNTIFS([1]ข้อมูลทั้งหมด!$B$2:$B$7721,D445,[1]ข้อมูลทั้งหมด!$S$2:$S$7721,1)</f>
        <v>#VALUE!</v>
      </c>
      <c r="G445" s="8" t="e">
        <f>COUNTIFS([1]ข้อมูลทั้งหมด!$B$2:$B$7721,D445,[1]ข้อมูลทั้งหมด!$V$2:$V$7721,1)</f>
        <v>#VALUE!</v>
      </c>
      <c r="H445" s="11" t="e">
        <f t="shared" si="7"/>
        <v>#VALUE!</v>
      </c>
      <c r="I445" s="8" t="e">
        <f>SUMIFS([1]ข้อมูลทั้งหมด!$O$2:$O$7721,[1]ข้อมูลทั้งหมด!$B$2:$B$7721,D445)</f>
        <v>#VALUE!</v>
      </c>
      <c r="J445" s="8" t="e">
        <f>SUMIF([1]ข้อมูลทั้งหมด!$B$2:$B$7721,D445,[1]ข้อมูลทั้งหมด!$AN$2:$AN$7721)+(((((SUMIF([1]ข้อมูลทั้งหมด!$B$2:$B$7721,D445,[1]ข้อมูลทั้งหมด!$AO$2:$AO$7721)+((SUMIF([1]ข้อมูลทั้งหมด!$B$2:$B$7721,D445,[1]ข้อมูลทั้งหมด!$AP$2:$AP$7721)-MOD(SUMIF([1]ข้อมูลทั้งหมด!$B$2:$B$7721,D445,[1]ข้อมูลทั้งหมด!$AP$2:$AP$7721),100))/100)-K445)/4))))</f>
        <v>#VALUE!</v>
      </c>
      <c r="K445" s="8" t="e">
        <f>MOD(SUMIF([1]ข้อมูลทั้งหมด!$B$2:$B$7721,D445,[1]ข้อมูลทั้งหมด!$AO$2:$AO$7721)+((SUMIF([1]ข้อมูลทั้งหมด!$B$2:$B$7721,D445,[1]ข้อมูลทั้งหมด!$AP$2:$AP$7721)-MOD(SUMIF([1]ข้อมูลทั้งหมด!$B$2:$B$7721,D445,[1]ข้อมูลทั้งหมด!$AP$2:$AP$7721),100))/100),4)</f>
        <v>#VALUE!</v>
      </c>
      <c r="L445" s="8" t="e">
        <f>MOD(SUMIF([1]ข้อมูลทั้งหมด!$B$2:$B$7721,D445,[1]ข้อมูลทั้งหมด!$AP$2:$AP$7721),100)</f>
        <v>#VALUE!</v>
      </c>
      <c r="M445" s="12" t="e">
        <f>IF(SUM(SUMIF([1]ข้อมูลทั้งหมด!$B$2:$B$7721,D445,[1]ข้อมูลทั้งหมด!$BU$2:$BU$7721))=0,"-",SUM(SUMIF([1]ข้อมูลทั้งหมด!$B$2:$B$7721,D445,[1]ข้อมูลทั้งหมด!$BU$2:$BU$7721)))</f>
        <v>#VALUE!</v>
      </c>
      <c r="N445" s="8" t="e">
        <f>IF(SUM(SUMIF([1]ข้อมูลทั้งหมด!$B$2:$B$7721,D445,[1]ข้อมูลทั้งหมด!$AA$2:$AA$7721),SUMIF([1]ข้อมูลทั้งหมด!$B$2:$B$7721,D445,[1]ข้อมูลทั้งหมด!$AC$2:$AC$7721))=0,"-",SUM(SUMIF([1]ข้อมูลทั้งหมด!$B$2:$B$7721,D445,[1]ข้อมูลทั้งหมด!$AA$2:$AA$7721),SUMIF([1]ข้อมูลทั้งหมด!$B$2:$B$7721,D445,[1]ข้อมูลทั้งหมด!$AC$2:$AC$7721)))</f>
        <v>#VALUE!</v>
      </c>
      <c r="O445" s="13" t="e">
        <f>IF(SUM(SUMIF([1]ข้อมูลทั้งหมด!$B$2:$B$7721,D445,[1]ข้อมูลทั้งหมด!$AB$2:$AB$7721),SUMIF([1]ข้อมูลทั้งหมด!$B$2:$B$7721,D445,[1]ข้อมูลทั้งหมด!$AD$2:$AD$7721))=0,"-",SUM(SUMIF([1]ข้อมูลทั้งหมด!$B$2:$B$7721,D445,[1]ข้อมูลทั้งหมด!$AB$2:$AB$7721),SUMIF([1]ข้อมูลทั้งหมด!$B$2:$B$7721,D445,[1]ข้อมูลทั้งหมด!$AD$2:$AD$7721)))</f>
        <v>#VALUE!</v>
      </c>
      <c r="P445" s="8" t="e">
        <f>IF(SUM(SUMIF([1]ข้อมูลทั้งหมด!$B$2:$B$7721,D445,[1]ข้อมูลทั้งหมด!$AE$2:$AE$7721),SUMIF([1]ข้อมูลทั้งหมด!$B$2:$B$7721,D445,[1]ข้อมูลทั้งหมด!$AG$2:$AG$7721))=0,"-",SUM(SUMIF([1]ข้อมูลทั้งหมด!$B$2:$B$7721,D445,[1]ข้อมูลทั้งหมด!$AE$2:$AE$7721),SUMIF([1]ข้อมูลทั้งหมด!$B$2:$B$7721,D445,[1]ข้อมูลทั้งหมด!$AG$2:$AG$7721)))</f>
        <v>#VALUE!</v>
      </c>
      <c r="Q445" s="13" t="e">
        <f>IF(SUM(SUMIF([1]ข้อมูลทั้งหมด!$B$2:$B$7721,D445,[1]ข้อมูลทั้งหมด!$AF$2:$AF$7721),SUMIF([1]ข้อมูลทั้งหมด!$B$2:$B$7721,D445,[1]ข้อมูลทั้งหมด!$AH$2:$AH$7721))=0,"-",SUM(SUMIF([1]ข้อมูลทั้งหมด!$B$2:$B$7721,D445,[1]ข้อมูลทั้งหมด!$AF$2:$AF$7721),SUMIF([1]ข้อมูลทั้งหมด!$B$2:$B$7721,D445,[1]ข้อมูลทั้งหมด!$AH$2:$AH$7721)))</f>
        <v>#VALUE!</v>
      </c>
      <c r="R445" s="12" t="e">
        <f>IF(SUM(SUMIF([1]ข้อมูลทั้งหมด!$B$2:$B$7721,D445,[1]ข้อมูลทั้งหมด!$BU$2:$BU$7721),SUMIF([1]ข้อมูลทั้งหมด!$B$2:$B$7721,D445,[1]ข้อมูลทั้งหมด!$BV$2:$BV$7721))=0,"-",SUM(SUMIF([1]ข้อมูลทั้งหมด!$B$2:$B$7721,D445,[1]ข้อมูลทั้งหมด!$BU$2:$BU$7721),SUMIF([1]ข้อมูลทั้งหมด!$B$2:$B$7721,D445,[1]ข้อมูลทั้งหมด!$BV$2:$BV$7721)))</f>
        <v>#VALUE!</v>
      </c>
      <c r="S445" s="14" t="e">
        <f>IF(SUMIF([1]ข้อมูลทั้งหมด!$B$2:$B$7721,D445,[1]ข้อมูลทั้งหมด!$BX$2:$BX$7721)=0,"-",SUMIF([1]ข้อมูลทั้งหมด!$B$2:$B$7721,D445,[1]ข้อมูลทั้งหมด!$BX$2:$BX$7721))</f>
        <v>#VALUE!</v>
      </c>
      <c r="T445" s="8" t="e">
        <f>IF(SUMIF([1]ข้อมูลทั้งหมด!$B$2:$B$7721,D445,[1]ข้อมูลทั้งหมด!$CV$2:$CV$7721)=0,"-",SUMIF([1]ข้อมูลทั้งหมด!$B$2:$B$7721,D445,[1]ข้อมูลทั้งหมด!$CV$2:$CV$7721))</f>
        <v>#VALUE!</v>
      </c>
      <c r="U445" s="13" t="e">
        <f>IF(SUMIF([1]ข้อมูลทั้งหมด!$B$2:$B$7721,D445,[1]ข้อมูลทั้งหมด!$CW$2:$CW$7721)=0,"-",SUMIF([1]ข้อมูลทั้งหมด!$B$2:$B$7721,D445,[1]ข้อมูลทั้งหมด!$CW$2:$CW$7721))</f>
        <v>#VALUE!</v>
      </c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389"/>
      <c r="AM445" s="20"/>
      <c r="AN445" s="21"/>
      <c r="AO445" s="393"/>
      <c r="AP445" s="22"/>
      <c r="AQ445" s="22"/>
      <c r="AR445" s="22"/>
      <c r="AS445" s="394"/>
    </row>
    <row r="446" spans="1:45" s="60" customFormat="1" ht="21" hidden="1" x14ac:dyDescent="0.35">
      <c r="A446" s="524">
        <v>437</v>
      </c>
      <c r="B446" s="9">
        <v>433</v>
      </c>
      <c r="C446" s="10" t="s">
        <v>819</v>
      </c>
      <c r="D446" s="395" t="s">
        <v>820</v>
      </c>
      <c r="E446" s="8" t="e">
        <f>COUNTIFS([1]ข้อมูลทั้งหมด!$B$2:$B$7721,D446,[1]ข้อมูลทั้งหมด!$P$2:$P$7721,1)</f>
        <v>#VALUE!</v>
      </c>
      <c r="F446" s="8" t="e">
        <f>COUNTIFS([1]ข้อมูลทั้งหมด!$B$2:$B$7721,D446,[1]ข้อมูลทั้งหมด!$S$2:$S$7721,1)</f>
        <v>#VALUE!</v>
      </c>
      <c r="G446" s="8" t="e">
        <f>COUNTIFS([1]ข้อมูลทั้งหมด!$B$2:$B$7721,D446,[1]ข้อมูลทั้งหมด!$V$2:$V$7721,1)</f>
        <v>#VALUE!</v>
      </c>
      <c r="H446" s="11" t="e">
        <f t="shared" si="7"/>
        <v>#VALUE!</v>
      </c>
      <c r="I446" s="8" t="e">
        <f>SUMIFS([1]ข้อมูลทั้งหมด!$O$2:$O$7721,[1]ข้อมูลทั้งหมด!$B$2:$B$7721,D446)</f>
        <v>#VALUE!</v>
      </c>
      <c r="J446" s="8" t="e">
        <f>SUMIF([1]ข้อมูลทั้งหมด!$B$2:$B$7721,D446,[1]ข้อมูลทั้งหมด!$AN$2:$AN$7721)+(((((SUMIF([1]ข้อมูลทั้งหมด!$B$2:$B$7721,D446,[1]ข้อมูลทั้งหมด!$AO$2:$AO$7721)+((SUMIF([1]ข้อมูลทั้งหมด!$B$2:$B$7721,D446,[1]ข้อมูลทั้งหมด!$AP$2:$AP$7721)-MOD(SUMIF([1]ข้อมูลทั้งหมด!$B$2:$B$7721,D446,[1]ข้อมูลทั้งหมด!$AP$2:$AP$7721),100))/100)-K446)/4))))</f>
        <v>#VALUE!</v>
      </c>
      <c r="K446" s="8" t="e">
        <f>MOD(SUMIF([1]ข้อมูลทั้งหมด!$B$2:$B$7721,D446,[1]ข้อมูลทั้งหมด!$AO$2:$AO$7721)+((SUMIF([1]ข้อมูลทั้งหมด!$B$2:$B$7721,D446,[1]ข้อมูลทั้งหมด!$AP$2:$AP$7721)-MOD(SUMIF([1]ข้อมูลทั้งหมด!$B$2:$B$7721,D446,[1]ข้อมูลทั้งหมด!$AP$2:$AP$7721),100))/100),4)</f>
        <v>#VALUE!</v>
      </c>
      <c r="L446" s="8" t="e">
        <f>MOD(SUMIF([1]ข้อมูลทั้งหมด!$B$2:$B$7721,D446,[1]ข้อมูลทั้งหมด!$AP$2:$AP$7721),100)</f>
        <v>#VALUE!</v>
      </c>
      <c r="M446" s="12" t="e">
        <f>IF(SUM(SUMIF([1]ข้อมูลทั้งหมด!$B$2:$B$7721,D446,[1]ข้อมูลทั้งหมด!$BU$2:$BU$7721))=0,"-",SUM(SUMIF([1]ข้อมูลทั้งหมด!$B$2:$B$7721,D446,[1]ข้อมูลทั้งหมด!$BU$2:$BU$7721)))</f>
        <v>#VALUE!</v>
      </c>
      <c r="N446" s="8" t="e">
        <f>IF(SUM(SUMIF([1]ข้อมูลทั้งหมด!$B$2:$B$7721,D446,[1]ข้อมูลทั้งหมด!$AA$2:$AA$7721),SUMIF([1]ข้อมูลทั้งหมด!$B$2:$B$7721,D446,[1]ข้อมูลทั้งหมด!$AC$2:$AC$7721))=0,"-",SUM(SUMIF([1]ข้อมูลทั้งหมด!$B$2:$B$7721,D446,[1]ข้อมูลทั้งหมด!$AA$2:$AA$7721),SUMIF([1]ข้อมูลทั้งหมด!$B$2:$B$7721,D446,[1]ข้อมูลทั้งหมด!$AC$2:$AC$7721)))</f>
        <v>#VALUE!</v>
      </c>
      <c r="O446" s="13" t="e">
        <f>IF(SUM(SUMIF([1]ข้อมูลทั้งหมด!$B$2:$B$7721,D446,[1]ข้อมูลทั้งหมด!$AB$2:$AB$7721),SUMIF([1]ข้อมูลทั้งหมด!$B$2:$B$7721,D446,[1]ข้อมูลทั้งหมด!$AD$2:$AD$7721))=0,"-",SUM(SUMIF([1]ข้อมูลทั้งหมด!$B$2:$B$7721,D446,[1]ข้อมูลทั้งหมด!$AB$2:$AB$7721),SUMIF([1]ข้อมูลทั้งหมด!$B$2:$B$7721,D446,[1]ข้อมูลทั้งหมด!$AD$2:$AD$7721)))</f>
        <v>#VALUE!</v>
      </c>
      <c r="P446" s="8" t="e">
        <f>IF(SUM(SUMIF([1]ข้อมูลทั้งหมด!$B$2:$B$7721,D446,[1]ข้อมูลทั้งหมด!$AE$2:$AE$7721),SUMIF([1]ข้อมูลทั้งหมด!$B$2:$B$7721,D446,[1]ข้อมูลทั้งหมด!$AG$2:$AG$7721))=0,"-",SUM(SUMIF([1]ข้อมูลทั้งหมด!$B$2:$B$7721,D446,[1]ข้อมูลทั้งหมด!$AE$2:$AE$7721),SUMIF([1]ข้อมูลทั้งหมด!$B$2:$B$7721,D446,[1]ข้อมูลทั้งหมด!$AG$2:$AG$7721)))</f>
        <v>#VALUE!</v>
      </c>
      <c r="Q446" s="13" t="e">
        <f>IF(SUM(SUMIF([1]ข้อมูลทั้งหมด!$B$2:$B$7721,D446,[1]ข้อมูลทั้งหมด!$AF$2:$AF$7721),SUMIF([1]ข้อมูลทั้งหมด!$B$2:$B$7721,D446,[1]ข้อมูลทั้งหมด!$AH$2:$AH$7721))=0,"-",SUM(SUMIF([1]ข้อมูลทั้งหมด!$B$2:$B$7721,D446,[1]ข้อมูลทั้งหมด!$AF$2:$AF$7721),SUMIF([1]ข้อมูลทั้งหมด!$B$2:$B$7721,D446,[1]ข้อมูลทั้งหมด!$AH$2:$AH$7721)))</f>
        <v>#VALUE!</v>
      </c>
      <c r="R446" s="12" t="e">
        <f>IF(SUM(SUMIF([1]ข้อมูลทั้งหมด!$B$2:$B$7721,D446,[1]ข้อมูลทั้งหมด!$BU$2:$BU$7721),SUMIF([1]ข้อมูลทั้งหมด!$B$2:$B$7721,D446,[1]ข้อมูลทั้งหมด!$BV$2:$BV$7721))=0,"-",SUM(SUMIF([1]ข้อมูลทั้งหมด!$B$2:$B$7721,D446,[1]ข้อมูลทั้งหมด!$BU$2:$BU$7721),SUMIF([1]ข้อมูลทั้งหมด!$B$2:$B$7721,D446,[1]ข้อมูลทั้งหมด!$BV$2:$BV$7721)))</f>
        <v>#VALUE!</v>
      </c>
      <c r="S446" s="14" t="e">
        <f>IF(SUMIF([1]ข้อมูลทั้งหมด!$B$2:$B$7721,D446,[1]ข้อมูลทั้งหมด!$BX$2:$BX$7721)=0,"-",SUMIF([1]ข้อมูลทั้งหมด!$B$2:$B$7721,D446,[1]ข้อมูลทั้งหมด!$BX$2:$BX$7721))</f>
        <v>#VALUE!</v>
      </c>
      <c r="T446" s="8" t="e">
        <f>IF(SUMIF([1]ข้อมูลทั้งหมด!$B$2:$B$7721,D446,[1]ข้อมูลทั้งหมด!$CV$2:$CV$7721)=0,"-",SUMIF([1]ข้อมูลทั้งหมด!$B$2:$B$7721,D446,[1]ข้อมูลทั้งหมด!$CV$2:$CV$7721))</f>
        <v>#VALUE!</v>
      </c>
      <c r="U446" s="13" t="e">
        <f>IF(SUMIF([1]ข้อมูลทั้งหมด!$B$2:$B$7721,D446,[1]ข้อมูลทั้งหมด!$CW$2:$CW$7721)=0,"-",SUMIF([1]ข้อมูลทั้งหมด!$B$2:$B$7721,D446,[1]ข้อมูลทั้งหมด!$CW$2:$CW$7721))</f>
        <v>#VALUE!</v>
      </c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389"/>
      <c r="AM446" s="20"/>
      <c r="AN446" s="21"/>
      <c r="AO446" s="393"/>
      <c r="AP446" s="22"/>
      <c r="AQ446" s="22"/>
      <c r="AR446" s="22"/>
      <c r="AS446" s="394"/>
    </row>
    <row r="447" spans="1:45" s="60" customFormat="1" ht="21" hidden="1" x14ac:dyDescent="0.35">
      <c r="A447" s="524">
        <v>438</v>
      </c>
      <c r="B447" s="9">
        <v>434</v>
      </c>
      <c r="C447" s="10" t="s">
        <v>821</v>
      </c>
      <c r="D447" s="395" t="s">
        <v>822</v>
      </c>
      <c r="E447" s="8" t="e">
        <f>COUNTIFS([1]ข้อมูลทั้งหมด!$B$2:$B$7721,D447,[1]ข้อมูลทั้งหมด!$P$2:$P$7721,1)</f>
        <v>#VALUE!</v>
      </c>
      <c r="F447" s="8" t="e">
        <f>COUNTIFS([1]ข้อมูลทั้งหมด!$B$2:$B$7721,D447,[1]ข้อมูลทั้งหมด!$S$2:$S$7721,1)</f>
        <v>#VALUE!</v>
      </c>
      <c r="G447" s="8" t="e">
        <f>COUNTIFS([1]ข้อมูลทั้งหมด!$B$2:$B$7721,D447,[1]ข้อมูลทั้งหมด!$V$2:$V$7721,1)</f>
        <v>#VALUE!</v>
      </c>
      <c r="H447" s="11" t="e">
        <f t="shared" si="7"/>
        <v>#VALUE!</v>
      </c>
      <c r="I447" s="8" t="e">
        <f>SUMIFS([1]ข้อมูลทั้งหมด!$O$2:$O$7721,[1]ข้อมูลทั้งหมด!$B$2:$B$7721,D447)</f>
        <v>#VALUE!</v>
      </c>
      <c r="J447" s="8" t="e">
        <f>SUMIF([1]ข้อมูลทั้งหมด!$B$2:$B$7721,D447,[1]ข้อมูลทั้งหมด!$AN$2:$AN$7721)+(((((SUMIF([1]ข้อมูลทั้งหมด!$B$2:$B$7721,D447,[1]ข้อมูลทั้งหมด!$AO$2:$AO$7721)+((SUMIF([1]ข้อมูลทั้งหมด!$B$2:$B$7721,D447,[1]ข้อมูลทั้งหมด!$AP$2:$AP$7721)-MOD(SUMIF([1]ข้อมูลทั้งหมด!$B$2:$B$7721,D447,[1]ข้อมูลทั้งหมด!$AP$2:$AP$7721),100))/100)-K447)/4))))</f>
        <v>#VALUE!</v>
      </c>
      <c r="K447" s="8" t="e">
        <f>MOD(SUMIF([1]ข้อมูลทั้งหมด!$B$2:$B$7721,D447,[1]ข้อมูลทั้งหมด!$AO$2:$AO$7721)+((SUMIF([1]ข้อมูลทั้งหมด!$B$2:$B$7721,D447,[1]ข้อมูลทั้งหมด!$AP$2:$AP$7721)-MOD(SUMIF([1]ข้อมูลทั้งหมด!$B$2:$B$7721,D447,[1]ข้อมูลทั้งหมด!$AP$2:$AP$7721),100))/100),4)</f>
        <v>#VALUE!</v>
      </c>
      <c r="L447" s="8" t="e">
        <f>MOD(SUMIF([1]ข้อมูลทั้งหมด!$B$2:$B$7721,D447,[1]ข้อมูลทั้งหมด!$AP$2:$AP$7721),100)</f>
        <v>#VALUE!</v>
      </c>
      <c r="M447" s="12" t="e">
        <f>IF(SUM(SUMIF([1]ข้อมูลทั้งหมด!$B$2:$B$7721,D447,[1]ข้อมูลทั้งหมด!$BU$2:$BU$7721))=0,"-",SUM(SUMIF([1]ข้อมูลทั้งหมด!$B$2:$B$7721,D447,[1]ข้อมูลทั้งหมด!$BU$2:$BU$7721)))</f>
        <v>#VALUE!</v>
      </c>
      <c r="N447" s="8" t="e">
        <f>IF(SUM(SUMIF([1]ข้อมูลทั้งหมด!$B$2:$B$7721,D447,[1]ข้อมูลทั้งหมด!$AA$2:$AA$7721),SUMIF([1]ข้อมูลทั้งหมด!$B$2:$B$7721,D447,[1]ข้อมูลทั้งหมด!$AC$2:$AC$7721))=0,"-",SUM(SUMIF([1]ข้อมูลทั้งหมด!$B$2:$B$7721,D447,[1]ข้อมูลทั้งหมด!$AA$2:$AA$7721),SUMIF([1]ข้อมูลทั้งหมด!$B$2:$B$7721,D447,[1]ข้อมูลทั้งหมด!$AC$2:$AC$7721)))</f>
        <v>#VALUE!</v>
      </c>
      <c r="O447" s="13" t="e">
        <f>IF(SUM(SUMIF([1]ข้อมูลทั้งหมด!$B$2:$B$7721,D447,[1]ข้อมูลทั้งหมด!$AB$2:$AB$7721),SUMIF([1]ข้อมูลทั้งหมด!$B$2:$B$7721,D447,[1]ข้อมูลทั้งหมด!$AD$2:$AD$7721))=0,"-",SUM(SUMIF([1]ข้อมูลทั้งหมด!$B$2:$B$7721,D447,[1]ข้อมูลทั้งหมด!$AB$2:$AB$7721),SUMIF([1]ข้อมูลทั้งหมด!$B$2:$B$7721,D447,[1]ข้อมูลทั้งหมด!$AD$2:$AD$7721)))</f>
        <v>#VALUE!</v>
      </c>
      <c r="P447" s="8" t="e">
        <f>IF(SUM(SUMIF([1]ข้อมูลทั้งหมด!$B$2:$B$7721,D447,[1]ข้อมูลทั้งหมด!$AE$2:$AE$7721),SUMIF([1]ข้อมูลทั้งหมด!$B$2:$B$7721,D447,[1]ข้อมูลทั้งหมด!$AG$2:$AG$7721))=0,"-",SUM(SUMIF([1]ข้อมูลทั้งหมด!$B$2:$B$7721,D447,[1]ข้อมูลทั้งหมด!$AE$2:$AE$7721),SUMIF([1]ข้อมูลทั้งหมด!$B$2:$B$7721,D447,[1]ข้อมูลทั้งหมด!$AG$2:$AG$7721)))</f>
        <v>#VALUE!</v>
      </c>
      <c r="Q447" s="13" t="e">
        <f>IF(SUM(SUMIF([1]ข้อมูลทั้งหมด!$B$2:$B$7721,D447,[1]ข้อมูลทั้งหมด!$AF$2:$AF$7721),SUMIF([1]ข้อมูลทั้งหมด!$B$2:$B$7721,D447,[1]ข้อมูลทั้งหมด!$AH$2:$AH$7721))=0,"-",SUM(SUMIF([1]ข้อมูลทั้งหมด!$B$2:$B$7721,D447,[1]ข้อมูลทั้งหมด!$AF$2:$AF$7721),SUMIF([1]ข้อมูลทั้งหมด!$B$2:$B$7721,D447,[1]ข้อมูลทั้งหมด!$AH$2:$AH$7721)))</f>
        <v>#VALUE!</v>
      </c>
      <c r="R447" s="12" t="e">
        <f>IF(SUM(SUMIF([1]ข้อมูลทั้งหมด!$B$2:$B$7721,D447,[1]ข้อมูลทั้งหมด!$BU$2:$BU$7721),SUMIF([1]ข้อมูลทั้งหมด!$B$2:$B$7721,D447,[1]ข้อมูลทั้งหมด!$BV$2:$BV$7721))=0,"-",SUM(SUMIF([1]ข้อมูลทั้งหมด!$B$2:$B$7721,D447,[1]ข้อมูลทั้งหมด!$BU$2:$BU$7721),SUMIF([1]ข้อมูลทั้งหมด!$B$2:$B$7721,D447,[1]ข้อมูลทั้งหมด!$BV$2:$BV$7721)))</f>
        <v>#VALUE!</v>
      </c>
      <c r="S447" s="14" t="e">
        <f>IF(SUMIF([1]ข้อมูลทั้งหมด!$B$2:$B$7721,D447,[1]ข้อมูลทั้งหมด!$BX$2:$BX$7721)=0,"-",SUMIF([1]ข้อมูลทั้งหมด!$B$2:$B$7721,D447,[1]ข้อมูลทั้งหมด!$BX$2:$BX$7721))</f>
        <v>#VALUE!</v>
      </c>
      <c r="T447" s="8" t="e">
        <f>IF(SUMIF([1]ข้อมูลทั้งหมด!$B$2:$B$7721,D447,[1]ข้อมูลทั้งหมด!$CV$2:$CV$7721)=0,"-",SUMIF([1]ข้อมูลทั้งหมด!$B$2:$B$7721,D447,[1]ข้อมูลทั้งหมด!$CV$2:$CV$7721))</f>
        <v>#VALUE!</v>
      </c>
      <c r="U447" s="13" t="e">
        <f>IF(SUMIF([1]ข้อมูลทั้งหมด!$B$2:$B$7721,D447,[1]ข้อมูลทั้งหมด!$CW$2:$CW$7721)=0,"-",SUMIF([1]ข้อมูลทั้งหมด!$B$2:$B$7721,D447,[1]ข้อมูลทั้งหมด!$CW$2:$CW$7721))</f>
        <v>#VALUE!</v>
      </c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389"/>
      <c r="AM447" s="20"/>
      <c r="AN447" s="21"/>
      <c r="AO447" s="393"/>
      <c r="AP447" s="22"/>
      <c r="AQ447" s="22"/>
      <c r="AR447" s="22"/>
      <c r="AS447" s="394"/>
    </row>
    <row r="448" spans="1:45" s="60" customFormat="1" ht="21" hidden="1" x14ac:dyDescent="0.35">
      <c r="A448" s="524">
        <v>439</v>
      </c>
      <c r="B448" s="9">
        <v>435</v>
      </c>
      <c r="C448" s="10" t="s">
        <v>823</v>
      </c>
      <c r="D448" s="395" t="s">
        <v>824</v>
      </c>
      <c r="E448" s="8" t="e">
        <f>COUNTIFS([1]ข้อมูลทั้งหมด!$B$2:$B$7721,D448,[1]ข้อมูลทั้งหมด!$P$2:$P$7721,1)</f>
        <v>#VALUE!</v>
      </c>
      <c r="F448" s="8" t="e">
        <f>COUNTIFS([1]ข้อมูลทั้งหมด!$B$2:$B$7721,D448,[1]ข้อมูลทั้งหมด!$S$2:$S$7721,1)</f>
        <v>#VALUE!</v>
      </c>
      <c r="G448" s="8" t="e">
        <f>COUNTIFS([1]ข้อมูลทั้งหมด!$B$2:$B$7721,D448,[1]ข้อมูลทั้งหมด!$V$2:$V$7721,1)</f>
        <v>#VALUE!</v>
      </c>
      <c r="H448" s="11" t="e">
        <f t="shared" si="7"/>
        <v>#VALUE!</v>
      </c>
      <c r="I448" s="8" t="e">
        <f>SUMIFS([1]ข้อมูลทั้งหมด!$O$2:$O$7721,[1]ข้อมูลทั้งหมด!$B$2:$B$7721,D448)</f>
        <v>#VALUE!</v>
      </c>
      <c r="J448" s="8" t="e">
        <f>SUMIF([1]ข้อมูลทั้งหมด!$B$2:$B$7721,D448,[1]ข้อมูลทั้งหมด!$AN$2:$AN$7721)+(((((SUMIF([1]ข้อมูลทั้งหมด!$B$2:$B$7721,D448,[1]ข้อมูลทั้งหมด!$AO$2:$AO$7721)+((SUMIF([1]ข้อมูลทั้งหมด!$B$2:$B$7721,D448,[1]ข้อมูลทั้งหมด!$AP$2:$AP$7721)-MOD(SUMIF([1]ข้อมูลทั้งหมด!$B$2:$B$7721,D448,[1]ข้อมูลทั้งหมด!$AP$2:$AP$7721),100))/100)-K448)/4))))</f>
        <v>#VALUE!</v>
      </c>
      <c r="K448" s="8" t="e">
        <f>MOD(SUMIF([1]ข้อมูลทั้งหมด!$B$2:$B$7721,D448,[1]ข้อมูลทั้งหมด!$AO$2:$AO$7721)+((SUMIF([1]ข้อมูลทั้งหมด!$B$2:$B$7721,D448,[1]ข้อมูลทั้งหมด!$AP$2:$AP$7721)-MOD(SUMIF([1]ข้อมูลทั้งหมด!$B$2:$B$7721,D448,[1]ข้อมูลทั้งหมด!$AP$2:$AP$7721),100))/100),4)</f>
        <v>#VALUE!</v>
      </c>
      <c r="L448" s="8" t="e">
        <f>MOD(SUMIF([1]ข้อมูลทั้งหมด!$B$2:$B$7721,D448,[1]ข้อมูลทั้งหมด!$AP$2:$AP$7721),100)</f>
        <v>#VALUE!</v>
      </c>
      <c r="M448" s="12" t="e">
        <f>IF(SUM(SUMIF([1]ข้อมูลทั้งหมด!$B$2:$B$7721,D448,[1]ข้อมูลทั้งหมด!$BU$2:$BU$7721))=0,"-",SUM(SUMIF([1]ข้อมูลทั้งหมด!$B$2:$B$7721,D448,[1]ข้อมูลทั้งหมด!$BU$2:$BU$7721)))</f>
        <v>#VALUE!</v>
      </c>
      <c r="N448" s="8" t="e">
        <f>IF(SUM(SUMIF([1]ข้อมูลทั้งหมด!$B$2:$B$7721,D448,[1]ข้อมูลทั้งหมด!$AA$2:$AA$7721),SUMIF([1]ข้อมูลทั้งหมด!$B$2:$B$7721,D448,[1]ข้อมูลทั้งหมด!$AC$2:$AC$7721))=0,"-",SUM(SUMIF([1]ข้อมูลทั้งหมด!$B$2:$B$7721,D448,[1]ข้อมูลทั้งหมด!$AA$2:$AA$7721),SUMIF([1]ข้อมูลทั้งหมด!$B$2:$B$7721,D448,[1]ข้อมูลทั้งหมด!$AC$2:$AC$7721)))</f>
        <v>#VALUE!</v>
      </c>
      <c r="O448" s="13" t="e">
        <f>IF(SUM(SUMIF([1]ข้อมูลทั้งหมด!$B$2:$B$7721,D448,[1]ข้อมูลทั้งหมด!$AB$2:$AB$7721),SUMIF([1]ข้อมูลทั้งหมด!$B$2:$B$7721,D448,[1]ข้อมูลทั้งหมด!$AD$2:$AD$7721))=0,"-",SUM(SUMIF([1]ข้อมูลทั้งหมด!$B$2:$B$7721,D448,[1]ข้อมูลทั้งหมด!$AB$2:$AB$7721),SUMIF([1]ข้อมูลทั้งหมด!$B$2:$B$7721,D448,[1]ข้อมูลทั้งหมด!$AD$2:$AD$7721)))</f>
        <v>#VALUE!</v>
      </c>
      <c r="P448" s="8" t="e">
        <f>IF(SUM(SUMIF([1]ข้อมูลทั้งหมด!$B$2:$B$7721,D448,[1]ข้อมูลทั้งหมด!$AE$2:$AE$7721),SUMIF([1]ข้อมูลทั้งหมด!$B$2:$B$7721,D448,[1]ข้อมูลทั้งหมด!$AG$2:$AG$7721))=0,"-",SUM(SUMIF([1]ข้อมูลทั้งหมด!$B$2:$B$7721,D448,[1]ข้อมูลทั้งหมด!$AE$2:$AE$7721),SUMIF([1]ข้อมูลทั้งหมด!$B$2:$B$7721,D448,[1]ข้อมูลทั้งหมด!$AG$2:$AG$7721)))</f>
        <v>#VALUE!</v>
      </c>
      <c r="Q448" s="13" t="e">
        <f>IF(SUM(SUMIF([1]ข้อมูลทั้งหมด!$B$2:$B$7721,D448,[1]ข้อมูลทั้งหมด!$AF$2:$AF$7721),SUMIF([1]ข้อมูลทั้งหมด!$B$2:$B$7721,D448,[1]ข้อมูลทั้งหมด!$AH$2:$AH$7721))=0,"-",SUM(SUMIF([1]ข้อมูลทั้งหมด!$B$2:$B$7721,D448,[1]ข้อมูลทั้งหมด!$AF$2:$AF$7721),SUMIF([1]ข้อมูลทั้งหมด!$B$2:$B$7721,D448,[1]ข้อมูลทั้งหมด!$AH$2:$AH$7721)))</f>
        <v>#VALUE!</v>
      </c>
      <c r="R448" s="12" t="e">
        <f>IF(SUM(SUMIF([1]ข้อมูลทั้งหมด!$B$2:$B$7721,D448,[1]ข้อมูลทั้งหมด!$BU$2:$BU$7721),SUMIF([1]ข้อมูลทั้งหมด!$B$2:$B$7721,D448,[1]ข้อมูลทั้งหมด!$BV$2:$BV$7721))=0,"-",SUM(SUMIF([1]ข้อมูลทั้งหมด!$B$2:$B$7721,D448,[1]ข้อมูลทั้งหมด!$BU$2:$BU$7721),SUMIF([1]ข้อมูลทั้งหมด!$B$2:$B$7721,D448,[1]ข้อมูลทั้งหมด!$BV$2:$BV$7721)))</f>
        <v>#VALUE!</v>
      </c>
      <c r="S448" s="14" t="e">
        <f>IF(SUMIF([1]ข้อมูลทั้งหมด!$B$2:$B$7721,D448,[1]ข้อมูลทั้งหมด!$BX$2:$BX$7721)=0,"-",SUMIF([1]ข้อมูลทั้งหมด!$B$2:$B$7721,D448,[1]ข้อมูลทั้งหมด!$BX$2:$BX$7721))</f>
        <v>#VALUE!</v>
      </c>
      <c r="T448" s="8" t="e">
        <f>IF(SUMIF([1]ข้อมูลทั้งหมด!$B$2:$B$7721,D448,[1]ข้อมูลทั้งหมด!$CV$2:$CV$7721)=0,"-",SUMIF([1]ข้อมูลทั้งหมด!$B$2:$B$7721,D448,[1]ข้อมูลทั้งหมด!$CV$2:$CV$7721))</f>
        <v>#VALUE!</v>
      </c>
      <c r="U448" s="13" t="e">
        <f>IF(SUMIF([1]ข้อมูลทั้งหมด!$B$2:$B$7721,D448,[1]ข้อมูลทั้งหมด!$CW$2:$CW$7721)=0,"-",SUMIF([1]ข้อมูลทั้งหมด!$B$2:$B$7721,D448,[1]ข้อมูลทั้งหมด!$CW$2:$CW$7721))</f>
        <v>#VALUE!</v>
      </c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389"/>
      <c r="AM448" s="20"/>
      <c r="AN448" s="21"/>
      <c r="AO448" s="393"/>
      <c r="AP448" s="22"/>
      <c r="AQ448" s="22"/>
      <c r="AR448" s="22"/>
      <c r="AS448" s="394"/>
    </row>
    <row r="449" spans="1:45" s="60" customFormat="1" ht="21" hidden="1" x14ac:dyDescent="0.35">
      <c r="A449" s="524">
        <v>440</v>
      </c>
      <c r="B449" s="9">
        <v>436</v>
      </c>
      <c r="C449" s="10" t="s">
        <v>825</v>
      </c>
      <c r="D449" s="395" t="s">
        <v>826</v>
      </c>
      <c r="E449" s="8" t="e">
        <f>COUNTIFS([1]ข้อมูลทั้งหมด!$B$2:$B$7721,D449,[1]ข้อมูลทั้งหมด!$P$2:$P$7721,1)</f>
        <v>#VALUE!</v>
      </c>
      <c r="F449" s="8" t="e">
        <f>COUNTIFS([1]ข้อมูลทั้งหมด!$B$2:$B$7721,D449,[1]ข้อมูลทั้งหมด!$S$2:$S$7721,1)</f>
        <v>#VALUE!</v>
      </c>
      <c r="G449" s="8" t="e">
        <f>COUNTIFS([1]ข้อมูลทั้งหมด!$B$2:$B$7721,D449,[1]ข้อมูลทั้งหมด!$V$2:$V$7721,1)</f>
        <v>#VALUE!</v>
      </c>
      <c r="H449" s="11" t="e">
        <f t="shared" si="7"/>
        <v>#VALUE!</v>
      </c>
      <c r="I449" s="8" t="e">
        <f>SUMIFS([1]ข้อมูลทั้งหมด!$O$2:$O$7721,[1]ข้อมูลทั้งหมด!$B$2:$B$7721,D449)</f>
        <v>#VALUE!</v>
      </c>
      <c r="J449" s="8" t="e">
        <f>SUMIF([1]ข้อมูลทั้งหมด!$B$2:$B$7721,D449,[1]ข้อมูลทั้งหมด!$AN$2:$AN$7721)+(((((SUMIF([1]ข้อมูลทั้งหมด!$B$2:$B$7721,D449,[1]ข้อมูลทั้งหมด!$AO$2:$AO$7721)+((SUMIF([1]ข้อมูลทั้งหมด!$B$2:$B$7721,D449,[1]ข้อมูลทั้งหมด!$AP$2:$AP$7721)-MOD(SUMIF([1]ข้อมูลทั้งหมด!$B$2:$B$7721,D449,[1]ข้อมูลทั้งหมด!$AP$2:$AP$7721),100))/100)-K449)/4))))</f>
        <v>#VALUE!</v>
      </c>
      <c r="K449" s="8" t="e">
        <f>MOD(SUMIF([1]ข้อมูลทั้งหมด!$B$2:$B$7721,D449,[1]ข้อมูลทั้งหมด!$AO$2:$AO$7721)+((SUMIF([1]ข้อมูลทั้งหมด!$B$2:$B$7721,D449,[1]ข้อมูลทั้งหมด!$AP$2:$AP$7721)-MOD(SUMIF([1]ข้อมูลทั้งหมด!$B$2:$B$7721,D449,[1]ข้อมูลทั้งหมด!$AP$2:$AP$7721),100))/100),4)</f>
        <v>#VALUE!</v>
      </c>
      <c r="L449" s="8" t="e">
        <f>MOD(SUMIF([1]ข้อมูลทั้งหมด!$B$2:$B$7721,D449,[1]ข้อมูลทั้งหมด!$AP$2:$AP$7721),100)</f>
        <v>#VALUE!</v>
      </c>
      <c r="M449" s="12" t="e">
        <f>IF(SUM(SUMIF([1]ข้อมูลทั้งหมด!$B$2:$B$7721,D449,[1]ข้อมูลทั้งหมด!$BU$2:$BU$7721))=0,"-",SUM(SUMIF([1]ข้อมูลทั้งหมด!$B$2:$B$7721,D449,[1]ข้อมูลทั้งหมด!$BU$2:$BU$7721)))</f>
        <v>#VALUE!</v>
      </c>
      <c r="N449" s="8" t="e">
        <f>IF(SUM(SUMIF([1]ข้อมูลทั้งหมด!$B$2:$B$7721,D449,[1]ข้อมูลทั้งหมด!$AA$2:$AA$7721),SUMIF([1]ข้อมูลทั้งหมด!$B$2:$B$7721,D449,[1]ข้อมูลทั้งหมด!$AC$2:$AC$7721))=0,"-",SUM(SUMIF([1]ข้อมูลทั้งหมด!$B$2:$B$7721,D449,[1]ข้อมูลทั้งหมด!$AA$2:$AA$7721),SUMIF([1]ข้อมูลทั้งหมด!$B$2:$B$7721,D449,[1]ข้อมูลทั้งหมด!$AC$2:$AC$7721)))</f>
        <v>#VALUE!</v>
      </c>
      <c r="O449" s="13" t="e">
        <f>IF(SUM(SUMIF([1]ข้อมูลทั้งหมด!$B$2:$B$7721,D449,[1]ข้อมูลทั้งหมด!$AB$2:$AB$7721),SUMIF([1]ข้อมูลทั้งหมด!$B$2:$B$7721,D449,[1]ข้อมูลทั้งหมด!$AD$2:$AD$7721))=0,"-",SUM(SUMIF([1]ข้อมูลทั้งหมด!$B$2:$B$7721,D449,[1]ข้อมูลทั้งหมด!$AB$2:$AB$7721),SUMIF([1]ข้อมูลทั้งหมด!$B$2:$B$7721,D449,[1]ข้อมูลทั้งหมด!$AD$2:$AD$7721)))</f>
        <v>#VALUE!</v>
      </c>
      <c r="P449" s="8" t="e">
        <f>IF(SUM(SUMIF([1]ข้อมูลทั้งหมด!$B$2:$B$7721,D449,[1]ข้อมูลทั้งหมด!$AE$2:$AE$7721),SUMIF([1]ข้อมูลทั้งหมด!$B$2:$B$7721,D449,[1]ข้อมูลทั้งหมด!$AG$2:$AG$7721))=0,"-",SUM(SUMIF([1]ข้อมูลทั้งหมด!$B$2:$B$7721,D449,[1]ข้อมูลทั้งหมด!$AE$2:$AE$7721),SUMIF([1]ข้อมูลทั้งหมด!$B$2:$B$7721,D449,[1]ข้อมูลทั้งหมด!$AG$2:$AG$7721)))</f>
        <v>#VALUE!</v>
      </c>
      <c r="Q449" s="13" t="e">
        <f>IF(SUM(SUMIF([1]ข้อมูลทั้งหมด!$B$2:$B$7721,D449,[1]ข้อมูลทั้งหมด!$AF$2:$AF$7721),SUMIF([1]ข้อมูลทั้งหมด!$B$2:$B$7721,D449,[1]ข้อมูลทั้งหมด!$AH$2:$AH$7721))=0,"-",SUM(SUMIF([1]ข้อมูลทั้งหมด!$B$2:$B$7721,D449,[1]ข้อมูลทั้งหมด!$AF$2:$AF$7721),SUMIF([1]ข้อมูลทั้งหมด!$B$2:$B$7721,D449,[1]ข้อมูลทั้งหมด!$AH$2:$AH$7721)))</f>
        <v>#VALUE!</v>
      </c>
      <c r="R449" s="12" t="e">
        <f>IF(SUM(SUMIF([1]ข้อมูลทั้งหมด!$B$2:$B$7721,D449,[1]ข้อมูลทั้งหมด!$BU$2:$BU$7721),SUMIF([1]ข้อมูลทั้งหมด!$B$2:$B$7721,D449,[1]ข้อมูลทั้งหมด!$BV$2:$BV$7721))=0,"-",SUM(SUMIF([1]ข้อมูลทั้งหมด!$B$2:$B$7721,D449,[1]ข้อมูลทั้งหมด!$BU$2:$BU$7721),SUMIF([1]ข้อมูลทั้งหมด!$B$2:$B$7721,D449,[1]ข้อมูลทั้งหมด!$BV$2:$BV$7721)))</f>
        <v>#VALUE!</v>
      </c>
      <c r="S449" s="14" t="e">
        <f>IF(SUMIF([1]ข้อมูลทั้งหมด!$B$2:$B$7721,D449,[1]ข้อมูลทั้งหมด!$BX$2:$BX$7721)=0,"-",SUMIF([1]ข้อมูลทั้งหมด!$B$2:$B$7721,D449,[1]ข้อมูลทั้งหมด!$BX$2:$BX$7721))</f>
        <v>#VALUE!</v>
      </c>
      <c r="T449" s="8" t="e">
        <f>IF(SUMIF([1]ข้อมูลทั้งหมด!$B$2:$B$7721,D449,[1]ข้อมูลทั้งหมด!$CV$2:$CV$7721)=0,"-",SUMIF([1]ข้อมูลทั้งหมด!$B$2:$B$7721,D449,[1]ข้อมูลทั้งหมด!$CV$2:$CV$7721))</f>
        <v>#VALUE!</v>
      </c>
      <c r="U449" s="13" t="e">
        <f>IF(SUMIF([1]ข้อมูลทั้งหมด!$B$2:$B$7721,D449,[1]ข้อมูลทั้งหมด!$CW$2:$CW$7721)=0,"-",SUMIF([1]ข้อมูลทั้งหมด!$B$2:$B$7721,D449,[1]ข้อมูลทั้งหมด!$CW$2:$CW$7721))</f>
        <v>#VALUE!</v>
      </c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389"/>
      <c r="AM449" s="20"/>
      <c r="AN449" s="21"/>
      <c r="AO449" s="393"/>
      <c r="AP449" s="22"/>
      <c r="AQ449" s="22"/>
      <c r="AR449" s="22"/>
      <c r="AS449" s="394"/>
    </row>
    <row r="450" spans="1:45" s="60" customFormat="1" ht="21" hidden="1" x14ac:dyDescent="0.35">
      <c r="A450" s="524">
        <v>441</v>
      </c>
      <c r="B450" s="9">
        <v>437</v>
      </c>
      <c r="C450" s="10" t="s">
        <v>827</v>
      </c>
      <c r="D450" s="395" t="s">
        <v>828</v>
      </c>
      <c r="E450" s="8" t="e">
        <f>COUNTIFS([1]ข้อมูลทั้งหมด!$B$2:$B$7721,D450,[1]ข้อมูลทั้งหมด!$P$2:$P$7721,1)</f>
        <v>#VALUE!</v>
      </c>
      <c r="F450" s="8" t="e">
        <f>COUNTIFS([1]ข้อมูลทั้งหมด!$B$2:$B$7721,D450,[1]ข้อมูลทั้งหมด!$S$2:$S$7721,1)</f>
        <v>#VALUE!</v>
      </c>
      <c r="G450" s="8" t="e">
        <f>COUNTIFS([1]ข้อมูลทั้งหมด!$B$2:$B$7721,D450,[1]ข้อมูลทั้งหมด!$V$2:$V$7721,1)</f>
        <v>#VALUE!</v>
      </c>
      <c r="H450" s="11" t="e">
        <f t="shared" si="7"/>
        <v>#VALUE!</v>
      </c>
      <c r="I450" s="8" t="e">
        <f>SUMIFS([1]ข้อมูลทั้งหมด!$O$2:$O$7721,[1]ข้อมูลทั้งหมด!$B$2:$B$7721,D450)</f>
        <v>#VALUE!</v>
      </c>
      <c r="J450" s="8" t="e">
        <f>SUMIF([1]ข้อมูลทั้งหมด!$B$2:$B$7721,D450,[1]ข้อมูลทั้งหมด!$AN$2:$AN$7721)+(((((SUMIF([1]ข้อมูลทั้งหมด!$B$2:$B$7721,D450,[1]ข้อมูลทั้งหมด!$AO$2:$AO$7721)+((SUMIF([1]ข้อมูลทั้งหมด!$B$2:$B$7721,D450,[1]ข้อมูลทั้งหมด!$AP$2:$AP$7721)-MOD(SUMIF([1]ข้อมูลทั้งหมด!$B$2:$B$7721,D450,[1]ข้อมูลทั้งหมด!$AP$2:$AP$7721),100))/100)-K450)/4))))</f>
        <v>#VALUE!</v>
      </c>
      <c r="K450" s="8" t="e">
        <f>MOD(SUMIF([1]ข้อมูลทั้งหมด!$B$2:$B$7721,D450,[1]ข้อมูลทั้งหมด!$AO$2:$AO$7721)+((SUMIF([1]ข้อมูลทั้งหมด!$B$2:$B$7721,D450,[1]ข้อมูลทั้งหมด!$AP$2:$AP$7721)-MOD(SUMIF([1]ข้อมูลทั้งหมด!$B$2:$B$7721,D450,[1]ข้อมูลทั้งหมด!$AP$2:$AP$7721),100))/100),4)</f>
        <v>#VALUE!</v>
      </c>
      <c r="L450" s="8" t="e">
        <f>MOD(SUMIF([1]ข้อมูลทั้งหมด!$B$2:$B$7721,D450,[1]ข้อมูลทั้งหมด!$AP$2:$AP$7721),100)</f>
        <v>#VALUE!</v>
      </c>
      <c r="M450" s="12" t="e">
        <f>IF(SUM(SUMIF([1]ข้อมูลทั้งหมด!$B$2:$B$7721,D450,[1]ข้อมูลทั้งหมด!$BU$2:$BU$7721))=0,"-",SUM(SUMIF([1]ข้อมูลทั้งหมด!$B$2:$B$7721,D450,[1]ข้อมูลทั้งหมด!$BU$2:$BU$7721)))</f>
        <v>#VALUE!</v>
      </c>
      <c r="N450" s="8" t="e">
        <f>IF(SUM(SUMIF([1]ข้อมูลทั้งหมด!$B$2:$B$7721,D450,[1]ข้อมูลทั้งหมด!$AA$2:$AA$7721),SUMIF([1]ข้อมูลทั้งหมด!$B$2:$B$7721,D450,[1]ข้อมูลทั้งหมด!$AC$2:$AC$7721))=0,"-",SUM(SUMIF([1]ข้อมูลทั้งหมด!$B$2:$B$7721,D450,[1]ข้อมูลทั้งหมด!$AA$2:$AA$7721),SUMIF([1]ข้อมูลทั้งหมด!$B$2:$B$7721,D450,[1]ข้อมูลทั้งหมด!$AC$2:$AC$7721)))</f>
        <v>#VALUE!</v>
      </c>
      <c r="O450" s="13" t="e">
        <f>IF(SUM(SUMIF([1]ข้อมูลทั้งหมด!$B$2:$B$7721,D450,[1]ข้อมูลทั้งหมด!$AB$2:$AB$7721),SUMIF([1]ข้อมูลทั้งหมด!$B$2:$B$7721,D450,[1]ข้อมูลทั้งหมด!$AD$2:$AD$7721))=0,"-",SUM(SUMIF([1]ข้อมูลทั้งหมด!$B$2:$B$7721,D450,[1]ข้อมูลทั้งหมด!$AB$2:$AB$7721),SUMIF([1]ข้อมูลทั้งหมด!$B$2:$B$7721,D450,[1]ข้อมูลทั้งหมด!$AD$2:$AD$7721)))</f>
        <v>#VALUE!</v>
      </c>
      <c r="P450" s="8" t="e">
        <f>IF(SUM(SUMIF([1]ข้อมูลทั้งหมด!$B$2:$B$7721,D450,[1]ข้อมูลทั้งหมด!$AE$2:$AE$7721),SUMIF([1]ข้อมูลทั้งหมด!$B$2:$B$7721,D450,[1]ข้อมูลทั้งหมด!$AG$2:$AG$7721))=0,"-",SUM(SUMIF([1]ข้อมูลทั้งหมด!$B$2:$B$7721,D450,[1]ข้อมูลทั้งหมด!$AE$2:$AE$7721),SUMIF([1]ข้อมูลทั้งหมด!$B$2:$B$7721,D450,[1]ข้อมูลทั้งหมด!$AG$2:$AG$7721)))</f>
        <v>#VALUE!</v>
      </c>
      <c r="Q450" s="13" t="e">
        <f>IF(SUM(SUMIF([1]ข้อมูลทั้งหมด!$B$2:$B$7721,D450,[1]ข้อมูลทั้งหมด!$AF$2:$AF$7721),SUMIF([1]ข้อมูลทั้งหมด!$B$2:$B$7721,D450,[1]ข้อมูลทั้งหมด!$AH$2:$AH$7721))=0,"-",SUM(SUMIF([1]ข้อมูลทั้งหมด!$B$2:$B$7721,D450,[1]ข้อมูลทั้งหมด!$AF$2:$AF$7721),SUMIF([1]ข้อมูลทั้งหมด!$B$2:$B$7721,D450,[1]ข้อมูลทั้งหมด!$AH$2:$AH$7721)))</f>
        <v>#VALUE!</v>
      </c>
      <c r="R450" s="12" t="e">
        <f>IF(SUM(SUMIF([1]ข้อมูลทั้งหมด!$B$2:$B$7721,D450,[1]ข้อมูลทั้งหมด!$BU$2:$BU$7721),SUMIF([1]ข้อมูลทั้งหมด!$B$2:$B$7721,D450,[1]ข้อมูลทั้งหมด!$BV$2:$BV$7721))=0,"-",SUM(SUMIF([1]ข้อมูลทั้งหมด!$B$2:$B$7721,D450,[1]ข้อมูลทั้งหมด!$BU$2:$BU$7721),SUMIF([1]ข้อมูลทั้งหมด!$B$2:$B$7721,D450,[1]ข้อมูลทั้งหมด!$BV$2:$BV$7721)))</f>
        <v>#VALUE!</v>
      </c>
      <c r="S450" s="14" t="e">
        <f>IF(SUMIF([1]ข้อมูลทั้งหมด!$B$2:$B$7721,D450,[1]ข้อมูลทั้งหมด!$BX$2:$BX$7721)=0,"-",SUMIF([1]ข้อมูลทั้งหมด!$B$2:$B$7721,D450,[1]ข้อมูลทั้งหมด!$BX$2:$BX$7721))</f>
        <v>#VALUE!</v>
      </c>
      <c r="T450" s="8" t="e">
        <f>IF(SUMIF([1]ข้อมูลทั้งหมด!$B$2:$B$7721,D450,[1]ข้อมูลทั้งหมด!$CV$2:$CV$7721)=0,"-",SUMIF([1]ข้อมูลทั้งหมด!$B$2:$B$7721,D450,[1]ข้อมูลทั้งหมด!$CV$2:$CV$7721))</f>
        <v>#VALUE!</v>
      </c>
      <c r="U450" s="13" t="e">
        <f>IF(SUMIF([1]ข้อมูลทั้งหมด!$B$2:$B$7721,D450,[1]ข้อมูลทั้งหมด!$CW$2:$CW$7721)=0,"-",SUMIF([1]ข้อมูลทั้งหมด!$B$2:$B$7721,D450,[1]ข้อมูลทั้งหมด!$CW$2:$CW$7721))</f>
        <v>#VALUE!</v>
      </c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389"/>
      <c r="AM450" s="20"/>
      <c r="AN450" s="21"/>
      <c r="AO450" s="393"/>
      <c r="AP450" s="22"/>
      <c r="AQ450" s="22"/>
      <c r="AR450" s="22"/>
      <c r="AS450" s="394"/>
    </row>
    <row r="451" spans="1:45" s="60" customFormat="1" ht="21" hidden="1" x14ac:dyDescent="0.35">
      <c r="A451" s="524">
        <v>442</v>
      </c>
      <c r="B451" s="9">
        <v>438</v>
      </c>
      <c r="C451" s="10" t="s">
        <v>829</v>
      </c>
      <c r="D451" s="395" t="s">
        <v>830</v>
      </c>
      <c r="E451" s="8" t="e">
        <f>COUNTIFS([1]ข้อมูลทั้งหมด!$B$2:$B$7721,D451,[1]ข้อมูลทั้งหมด!$P$2:$P$7721,1)</f>
        <v>#VALUE!</v>
      </c>
      <c r="F451" s="8" t="e">
        <f>COUNTIFS([1]ข้อมูลทั้งหมด!$B$2:$B$7721,D451,[1]ข้อมูลทั้งหมด!$S$2:$S$7721,1)</f>
        <v>#VALUE!</v>
      </c>
      <c r="G451" s="8" t="e">
        <f>COUNTIFS([1]ข้อมูลทั้งหมด!$B$2:$B$7721,D451,[1]ข้อมูลทั้งหมด!$V$2:$V$7721,1)</f>
        <v>#VALUE!</v>
      </c>
      <c r="H451" s="11" t="e">
        <f t="shared" si="7"/>
        <v>#VALUE!</v>
      </c>
      <c r="I451" s="8" t="e">
        <f>SUMIFS([1]ข้อมูลทั้งหมด!$O$2:$O$7721,[1]ข้อมูลทั้งหมด!$B$2:$B$7721,D451)</f>
        <v>#VALUE!</v>
      </c>
      <c r="J451" s="8" t="e">
        <f>SUMIF([1]ข้อมูลทั้งหมด!$B$2:$B$7721,D451,[1]ข้อมูลทั้งหมด!$AN$2:$AN$7721)+(((((SUMIF([1]ข้อมูลทั้งหมด!$B$2:$B$7721,D451,[1]ข้อมูลทั้งหมด!$AO$2:$AO$7721)+((SUMIF([1]ข้อมูลทั้งหมด!$B$2:$B$7721,D451,[1]ข้อมูลทั้งหมด!$AP$2:$AP$7721)-MOD(SUMIF([1]ข้อมูลทั้งหมด!$B$2:$B$7721,D451,[1]ข้อมูลทั้งหมด!$AP$2:$AP$7721),100))/100)-K451)/4))))</f>
        <v>#VALUE!</v>
      </c>
      <c r="K451" s="8" t="e">
        <f>MOD(SUMIF([1]ข้อมูลทั้งหมด!$B$2:$B$7721,D451,[1]ข้อมูลทั้งหมด!$AO$2:$AO$7721)+((SUMIF([1]ข้อมูลทั้งหมด!$B$2:$B$7721,D451,[1]ข้อมูลทั้งหมด!$AP$2:$AP$7721)-MOD(SUMIF([1]ข้อมูลทั้งหมด!$B$2:$B$7721,D451,[1]ข้อมูลทั้งหมด!$AP$2:$AP$7721),100))/100),4)</f>
        <v>#VALUE!</v>
      </c>
      <c r="L451" s="8" t="e">
        <f>MOD(SUMIF([1]ข้อมูลทั้งหมด!$B$2:$B$7721,D451,[1]ข้อมูลทั้งหมด!$AP$2:$AP$7721),100)</f>
        <v>#VALUE!</v>
      </c>
      <c r="M451" s="12" t="e">
        <f>IF(SUM(SUMIF([1]ข้อมูลทั้งหมด!$B$2:$B$7721,D451,[1]ข้อมูลทั้งหมด!$BU$2:$BU$7721))=0,"-",SUM(SUMIF([1]ข้อมูลทั้งหมด!$B$2:$B$7721,D451,[1]ข้อมูลทั้งหมด!$BU$2:$BU$7721)))</f>
        <v>#VALUE!</v>
      </c>
      <c r="N451" s="8" t="e">
        <f>IF(SUM(SUMIF([1]ข้อมูลทั้งหมด!$B$2:$B$7721,D451,[1]ข้อมูลทั้งหมด!$AA$2:$AA$7721),SUMIF([1]ข้อมูลทั้งหมด!$B$2:$B$7721,D451,[1]ข้อมูลทั้งหมด!$AC$2:$AC$7721))=0,"-",SUM(SUMIF([1]ข้อมูลทั้งหมด!$B$2:$B$7721,D451,[1]ข้อมูลทั้งหมด!$AA$2:$AA$7721),SUMIF([1]ข้อมูลทั้งหมด!$B$2:$B$7721,D451,[1]ข้อมูลทั้งหมด!$AC$2:$AC$7721)))</f>
        <v>#VALUE!</v>
      </c>
      <c r="O451" s="13" t="e">
        <f>IF(SUM(SUMIF([1]ข้อมูลทั้งหมด!$B$2:$B$7721,D451,[1]ข้อมูลทั้งหมด!$AB$2:$AB$7721),SUMIF([1]ข้อมูลทั้งหมด!$B$2:$B$7721,D451,[1]ข้อมูลทั้งหมด!$AD$2:$AD$7721))=0,"-",SUM(SUMIF([1]ข้อมูลทั้งหมด!$B$2:$B$7721,D451,[1]ข้อมูลทั้งหมด!$AB$2:$AB$7721),SUMIF([1]ข้อมูลทั้งหมด!$B$2:$B$7721,D451,[1]ข้อมูลทั้งหมด!$AD$2:$AD$7721)))</f>
        <v>#VALUE!</v>
      </c>
      <c r="P451" s="8" t="e">
        <f>IF(SUM(SUMIF([1]ข้อมูลทั้งหมด!$B$2:$B$7721,D451,[1]ข้อมูลทั้งหมด!$AE$2:$AE$7721),SUMIF([1]ข้อมูลทั้งหมด!$B$2:$B$7721,D451,[1]ข้อมูลทั้งหมด!$AG$2:$AG$7721))=0,"-",SUM(SUMIF([1]ข้อมูลทั้งหมด!$B$2:$B$7721,D451,[1]ข้อมูลทั้งหมด!$AE$2:$AE$7721),SUMIF([1]ข้อมูลทั้งหมด!$B$2:$B$7721,D451,[1]ข้อมูลทั้งหมด!$AG$2:$AG$7721)))</f>
        <v>#VALUE!</v>
      </c>
      <c r="Q451" s="13" t="e">
        <f>IF(SUM(SUMIF([1]ข้อมูลทั้งหมด!$B$2:$B$7721,D451,[1]ข้อมูลทั้งหมด!$AF$2:$AF$7721),SUMIF([1]ข้อมูลทั้งหมด!$B$2:$B$7721,D451,[1]ข้อมูลทั้งหมด!$AH$2:$AH$7721))=0,"-",SUM(SUMIF([1]ข้อมูลทั้งหมด!$B$2:$B$7721,D451,[1]ข้อมูลทั้งหมด!$AF$2:$AF$7721),SUMIF([1]ข้อมูลทั้งหมด!$B$2:$B$7721,D451,[1]ข้อมูลทั้งหมด!$AH$2:$AH$7721)))</f>
        <v>#VALUE!</v>
      </c>
      <c r="R451" s="12" t="e">
        <f>IF(SUM(SUMIF([1]ข้อมูลทั้งหมด!$B$2:$B$7721,D451,[1]ข้อมูลทั้งหมด!$BU$2:$BU$7721),SUMIF([1]ข้อมูลทั้งหมด!$B$2:$B$7721,D451,[1]ข้อมูลทั้งหมด!$BV$2:$BV$7721))=0,"-",SUM(SUMIF([1]ข้อมูลทั้งหมด!$B$2:$B$7721,D451,[1]ข้อมูลทั้งหมด!$BU$2:$BU$7721),SUMIF([1]ข้อมูลทั้งหมด!$B$2:$B$7721,D451,[1]ข้อมูลทั้งหมด!$BV$2:$BV$7721)))</f>
        <v>#VALUE!</v>
      </c>
      <c r="S451" s="14" t="e">
        <f>IF(SUMIF([1]ข้อมูลทั้งหมด!$B$2:$B$7721,D451,[1]ข้อมูลทั้งหมด!$BX$2:$BX$7721)=0,"-",SUMIF([1]ข้อมูลทั้งหมด!$B$2:$B$7721,D451,[1]ข้อมูลทั้งหมด!$BX$2:$BX$7721))</f>
        <v>#VALUE!</v>
      </c>
      <c r="T451" s="8" t="e">
        <f>IF(SUMIF([1]ข้อมูลทั้งหมด!$B$2:$B$7721,D451,[1]ข้อมูลทั้งหมด!$CV$2:$CV$7721)=0,"-",SUMIF([1]ข้อมูลทั้งหมด!$B$2:$B$7721,D451,[1]ข้อมูลทั้งหมด!$CV$2:$CV$7721))</f>
        <v>#VALUE!</v>
      </c>
      <c r="U451" s="13" t="e">
        <f>IF(SUMIF([1]ข้อมูลทั้งหมด!$B$2:$B$7721,D451,[1]ข้อมูลทั้งหมด!$CW$2:$CW$7721)=0,"-",SUMIF([1]ข้อมูลทั้งหมด!$B$2:$B$7721,D451,[1]ข้อมูลทั้งหมด!$CW$2:$CW$7721))</f>
        <v>#VALUE!</v>
      </c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389"/>
      <c r="AM451" s="20"/>
      <c r="AN451" s="21"/>
      <c r="AO451" s="393"/>
      <c r="AP451" s="22"/>
      <c r="AQ451" s="22"/>
      <c r="AR451" s="22"/>
      <c r="AS451" s="394"/>
    </row>
    <row r="452" spans="1:45" s="60" customFormat="1" ht="21" hidden="1" x14ac:dyDescent="0.35">
      <c r="A452" s="524">
        <v>443</v>
      </c>
      <c r="B452" s="9">
        <v>439</v>
      </c>
      <c r="C452" s="10" t="s">
        <v>831</v>
      </c>
      <c r="D452" s="395" t="s">
        <v>832</v>
      </c>
      <c r="E452" s="8" t="e">
        <f>COUNTIFS([1]ข้อมูลทั้งหมด!$B$2:$B$7721,D452,[1]ข้อมูลทั้งหมด!$P$2:$P$7721,1)</f>
        <v>#VALUE!</v>
      </c>
      <c r="F452" s="8" t="e">
        <f>COUNTIFS([1]ข้อมูลทั้งหมด!$B$2:$B$7721,D452,[1]ข้อมูลทั้งหมด!$S$2:$S$7721,1)</f>
        <v>#VALUE!</v>
      </c>
      <c r="G452" s="8" t="e">
        <f>COUNTIFS([1]ข้อมูลทั้งหมด!$B$2:$B$7721,D452,[1]ข้อมูลทั้งหมด!$V$2:$V$7721,1)</f>
        <v>#VALUE!</v>
      </c>
      <c r="H452" s="11" t="e">
        <f t="shared" si="7"/>
        <v>#VALUE!</v>
      </c>
      <c r="I452" s="8" t="e">
        <f>SUMIFS([1]ข้อมูลทั้งหมด!$O$2:$O$7721,[1]ข้อมูลทั้งหมด!$B$2:$B$7721,D452)</f>
        <v>#VALUE!</v>
      </c>
      <c r="J452" s="8" t="e">
        <f>SUMIF([1]ข้อมูลทั้งหมด!$B$2:$B$7721,D452,[1]ข้อมูลทั้งหมด!$AN$2:$AN$7721)+(((((SUMIF([1]ข้อมูลทั้งหมด!$B$2:$B$7721,D452,[1]ข้อมูลทั้งหมด!$AO$2:$AO$7721)+((SUMIF([1]ข้อมูลทั้งหมด!$B$2:$B$7721,D452,[1]ข้อมูลทั้งหมด!$AP$2:$AP$7721)-MOD(SUMIF([1]ข้อมูลทั้งหมด!$B$2:$B$7721,D452,[1]ข้อมูลทั้งหมด!$AP$2:$AP$7721),100))/100)-K452)/4))))</f>
        <v>#VALUE!</v>
      </c>
      <c r="K452" s="8" t="e">
        <f>MOD(SUMIF([1]ข้อมูลทั้งหมด!$B$2:$B$7721,D452,[1]ข้อมูลทั้งหมด!$AO$2:$AO$7721)+((SUMIF([1]ข้อมูลทั้งหมด!$B$2:$B$7721,D452,[1]ข้อมูลทั้งหมด!$AP$2:$AP$7721)-MOD(SUMIF([1]ข้อมูลทั้งหมด!$B$2:$B$7721,D452,[1]ข้อมูลทั้งหมด!$AP$2:$AP$7721),100))/100),4)</f>
        <v>#VALUE!</v>
      </c>
      <c r="L452" s="8" t="e">
        <f>MOD(SUMIF([1]ข้อมูลทั้งหมด!$B$2:$B$7721,D452,[1]ข้อมูลทั้งหมด!$AP$2:$AP$7721),100)</f>
        <v>#VALUE!</v>
      </c>
      <c r="M452" s="12" t="e">
        <f>IF(SUM(SUMIF([1]ข้อมูลทั้งหมด!$B$2:$B$7721,D452,[1]ข้อมูลทั้งหมด!$BU$2:$BU$7721))=0,"-",SUM(SUMIF([1]ข้อมูลทั้งหมด!$B$2:$B$7721,D452,[1]ข้อมูลทั้งหมด!$BU$2:$BU$7721)))</f>
        <v>#VALUE!</v>
      </c>
      <c r="N452" s="8" t="e">
        <f>IF(SUM(SUMIF([1]ข้อมูลทั้งหมด!$B$2:$B$7721,D452,[1]ข้อมูลทั้งหมด!$AA$2:$AA$7721),SUMIF([1]ข้อมูลทั้งหมด!$B$2:$B$7721,D452,[1]ข้อมูลทั้งหมด!$AC$2:$AC$7721))=0,"-",SUM(SUMIF([1]ข้อมูลทั้งหมด!$B$2:$B$7721,D452,[1]ข้อมูลทั้งหมด!$AA$2:$AA$7721),SUMIF([1]ข้อมูลทั้งหมด!$B$2:$B$7721,D452,[1]ข้อมูลทั้งหมด!$AC$2:$AC$7721)))</f>
        <v>#VALUE!</v>
      </c>
      <c r="O452" s="13" t="e">
        <f>IF(SUM(SUMIF([1]ข้อมูลทั้งหมด!$B$2:$B$7721,D452,[1]ข้อมูลทั้งหมด!$AB$2:$AB$7721),SUMIF([1]ข้อมูลทั้งหมด!$B$2:$B$7721,D452,[1]ข้อมูลทั้งหมด!$AD$2:$AD$7721))=0,"-",SUM(SUMIF([1]ข้อมูลทั้งหมด!$B$2:$B$7721,D452,[1]ข้อมูลทั้งหมด!$AB$2:$AB$7721),SUMIF([1]ข้อมูลทั้งหมด!$B$2:$B$7721,D452,[1]ข้อมูลทั้งหมด!$AD$2:$AD$7721)))</f>
        <v>#VALUE!</v>
      </c>
      <c r="P452" s="8" t="e">
        <f>IF(SUM(SUMIF([1]ข้อมูลทั้งหมด!$B$2:$B$7721,D452,[1]ข้อมูลทั้งหมด!$AE$2:$AE$7721),SUMIF([1]ข้อมูลทั้งหมด!$B$2:$B$7721,D452,[1]ข้อมูลทั้งหมด!$AG$2:$AG$7721))=0,"-",SUM(SUMIF([1]ข้อมูลทั้งหมด!$B$2:$B$7721,D452,[1]ข้อมูลทั้งหมด!$AE$2:$AE$7721),SUMIF([1]ข้อมูลทั้งหมด!$B$2:$B$7721,D452,[1]ข้อมูลทั้งหมด!$AG$2:$AG$7721)))</f>
        <v>#VALUE!</v>
      </c>
      <c r="Q452" s="13" t="e">
        <f>IF(SUM(SUMIF([1]ข้อมูลทั้งหมด!$B$2:$B$7721,D452,[1]ข้อมูลทั้งหมด!$AF$2:$AF$7721),SUMIF([1]ข้อมูลทั้งหมด!$B$2:$B$7721,D452,[1]ข้อมูลทั้งหมด!$AH$2:$AH$7721))=0,"-",SUM(SUMIF([1]ข้อมูลทั้งหมด!$B$2:$B$7721,D452,[1]ข้อมูลทั้งหมด!$AF$2:$AF$7721),SUMIF([1]ข้อมูลทั้งหมด!$B$2:$B$7721,D452,[1]ข้อมูลทั้งหมด!$AH$2:$AH$7721)))</f>
        <v>#VALUE!</v>
      </c>
      <c r="R452" s="12" t="e">
        <f>IF(SUM(SUMIF([1]ข้อมูลทั้งหมด!$B$2:$B$7721,D452,[1]ข้อมูลทั้งหมด!$BU$2:$BU$7721),SUMIF([1]ข้อมูลทั้งหมด!$B$2:$B$7721,D452,[1]ข้อมูลทั้งหมด!$BV$2:$BV$7721))=0,"-",SUM(SUMIF([1]ข้อมูลทั้งหมด!$B$2:$B$7721,D452,[1]ข้อมูลทั้งหมด!$BU$2:$BU$7721),SUMIF([1]ข้อมูลทั้งหมด!$B$2:$B$7721,D452,[1]ข้อมูลทั้งหมด!$BV$2:$BV$7721)))</f>
        <v>#VALUE!</v>
      </c>
      <c r="S452" s="14" t="e">
        <f>IF(SUMIF([1]ข้อมูลทั้งหมด!$B$2:$B$7721,D452,[1]ข้อมูลทั้งหมด!$BX$2:$BX$7721)=0,"-",SUMIF([1]ข้อมูลทั้งหมด!$B$2:$B$7721,D452,[1]ข้อมูลทั้งหมด!$BX$2:$BX$7721))</f>
        <v>#VALUE!</v>
      </c>
      <c r="T452" s="8" t="e">
        <f>IF(SUMIF([1]ข้อมูลทั้งหมด!$B$2:$B$7721,D452,[1]ข้อมูลทั้งหมด!$CV$2:$CV$7721)=0,"-",SUMIF([1]ข้อมูลทั้งหมด!$B$2:$B$7721,D452,[1]ข้อมูลทั้งหมด!$CV$2:$CV$7721))</f>
        <v>#VALUE!</v>
      </c>
      <c r="U452" s="13" t="e">
        <f>IF(SUMIF([1]ข้อมูลทั้งหมด!$B$2:$B$7721,D452,[1]ข้อมูลทั้งหมด!$CW$2:$CW$7721)=0,"-",SUMIF([1]ข้อมูลทั้งหมด!$B$2:$B$7721,D452,[1]ข้อมูลทั้งหมด!$CW$2:$CW$7721))</f>
        <v>#VALUE!</v>
      </c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389"/>
      <c r="AM452" s="20"/>
      <c r="AN452" s="21"/>
      <c r="AO452" s="393"/>
      <c r="AP452" s="22"/>
      <c r="AQ452" s="22"/>
      <c r="AR452" s="22"/>
      <c r="AS452" s="394"/>
    </row>
    <row r="453" spans="1:45" s="60" customFormat="1" ht="21" hidden="1" x14ac:dyDescent="0.35">
      <c r="A453" s="524">
        <v>444</v>
      </c>
      <c r="B453" s="9">
        <v>440</v>
      </c>
      <c r="C453" s="10" t="s">
        <v>833</v>
      </c>
      <c r="D453" s="395" t="s">
        <v>834</v>
      </c>
      <c r="E453" s="8" t="e">
        <f>COUNTIFS([1]ข้อมูลทั้งหมด!$B$2:$B$7721,D453,[1]ข้อมูลทั้งหมด!$P$2:$P$7721,1)</f>
        <v>#VALUE!</v>
      </c>
      <c r="F453" s="8" t="e">
        <f>COUNTIFS([1]ข้อมูลทั้งหมด!$B$2:$B$7721,D453,[1]ข้อมูลทั้งหมด!$S$2:$S$7721,1)</f>
        <v>#VALUE!</v>
      </c>
      <c r="G453" s="8" t="e">
        <f>COUNTIFS([1]ข้อมูลทั้งหมด!$B$2:$B$7721,D453,[1]ข้อมูลทั้งหมด!$V$2:$V$7721,1)</f>
        <v>#VALUE!</v>
      </c>
      <c r="H453" s="11" t="e">
        <f t="shared" si="7"/>
        <v>#VALUE!</v>
      </c>
      <c r="I453" s="8" t="e">
        <f>SUMIFS([1]ข้อมูลทั้งหมด!$O$2:$O$7721,[1]ข้อมูลทั้งหมด!$B$2:$B$7721,D453)</f>
        <v>#VALUE!</v>
      </c>
      <c r="J453" s="8" t="e">
        <f>SUMIF([1]ข้อมูลทั้งหมด!$B$2:$B$7721,D453,[1]ข้อมูลทั้งหมด!$AN$2:$AN$7721)+(((((SUMIF([1]ข้อมูลทั้งหมด!$B$2:$B$7721,D453,[1]ข้อมูลทั้งหมด!$AO$2:$AO$7721)+((SUMIF([1]ข้อมูลทั้งหมด!$B$2:$B$7721,D453,[1]ข้อมูลทั้งหมด!$AP$2:$AP$7721)-MOD(SUMIF([1]ข้อมูลทั้งหมด!$B$2:$B$7721,D453,[1]ข้อมูลทั้งหมด!$AP$2:$AP$7721),100))/100)-K453)/4))))</f>
        <v>#VALUE!</v>
      </c>
      <c r="K453" s="8" t="e">
        <f>MOD(SUMIF([1]ข้อมูลทั้งหมด!$B$2:$B$7721,D453,[1]ข้อมูลทั้งหมด!$AO$2:$AO$7721)+((SUMIF([1]ข้อมูลทั้งหมด!$B$2:$B$7721,D453,[1]ข้อมูลทั้งหมด!$AP$2:$AP$7721)-MOD(SUMIF([1]ข้อมูลทั้งหมด!$B$2:$B$7721,D453,[1]ข้อมูลทั้งหมด!$AP$2:$AP$7721),100))/100),4)</f>
        <v>#VALUE!</v>
      </c>
      <c r="L453" s="8" t="e">
        <f>MOD(SUMIF([1]ข้อมูลทั้งหมด!$B$2:$B$7721,D453,[1]ข้อมูลทั้งหมด!$AP$2:$AP$7721),100)</f>
        <v>#VALUE!</v>
      </c>
      <c r="M453" s="12" t="e">
        <f>IF(SUM(SUMIF([1]ข้อมูลทั้งหมด!$B$2:$B$7721,D453,[1]ข้อมูลทั้งหมด!$BU$2:$BU$7721))=0,"-",SUM(SUMIF([1]ข้อมูลทั้งหมด!$B$2:$B$7721,D453,[1]ข้อมูลทั้งหมด!$BU$2:$BU$7721)))</f>
        <v>#VALUE!</v>
      </c>
      <c r="N453" s="8" t="e">
        <f>IF(SUM(SUMIF([1]ข้อมูลทั้งหมด!$B$2:$B$7721,D453,[1]ข้อมูลทั้งหมด!$AA$2:$AA$7721),SUMIF([1]ข้อมูลทั้งหมด!$B$2:$B$7721,D453,[1]ข้อมูลทั้งหมด!$AC$2:$AC$7721))=0,"-",SUM(SUMIF([1]ข้อมูลทั้งหมด!$B$2:$B$7721,D453,[1]ข้อมูลทั้งหมด!$AA$2:$AA$7721),SUMIF([1]ข้อมูลทั้งหมด!$B$2:$B$7721,D453,[1]ข้อมูลทั้งหมด!$AC$2:$AC$7721)))</f>
        <v>#VALUE!</v>
      </c>
      <c r="O453" s="13" t="e">
        <f>IF(SUM(SUMIF([1]ข้อมูลทั้งหมด!$B$2:$B$7721,D453,[1]ข้อมูลทั้งหมด!$AB$2:$AB$7721),SUMIF([1]ข้อมูลทั้งหมด!$B$2:$B$7721,D453,[1]ข้อมูลทั้งหมด!$AD$2:$AD$7721))=0,"-",SUM(SUMIF([1]ข้อมูลทั้งหมด!$B$2:$B$7721,D453,[1]ข้อมูลทั้งหมด!$AB$2:$AB$7721),SUMIF([1]ข้อมูลทั้งหมด!$B$2:$B$7721,D453,[1]ข้อมูลทั้งหมด!$AD$2:$AD$7721)))</f>
        <v>#VALUE!</v>
      </c>
      <c r="P453" s="8" t="e">
        <f>IF(SUM(SUMIF([1]ข้อมูลทั้งหมด!$B$2:$B$7721,D453,[1]ข้อมูลทั้งหมด!$AE$2:$AE$7721),SUMIF([1]ข้อมูลทั้งหมด!$B$2:$B$7721,D453,[1]ข้อมูลทั้งหมด!$AG$2:$AG$7721))=0,"-",SUM(SUMIF([1]ข้อมูลทั้งหมด!$B$2:$B$7721,D453,[1]ข้อมูลทั้งหมด!$AE$2:$AE$7721),SUMIF([1]ข้อมูลทั้งหมด!$B$2:$B$7721,D453,[1]ข้อมูลทั้งหมด!$AG$2:$AG$7721)))</f>
        <v>#VALUE!</v>
      </c>
      <c r="Q453" s="13" t="e">
        <f>IF(SUM(SUMIF([1]ข้อมูลทั้งหมด!$B$2:$B$7721,D453,[1]ข้อมูลทั้งหมด!$AF$2:$AF$7721),SUMIF([1]ข้อมูลทั้งหมด!$B$2:$B$7721,D453,[1]ข้อมูลทั้งหมด!$AH$2:$AH$7721))=0,"-",SUM(SUMIF([1]ข้อมูลทั้งหมด!$B$2:$B$7721,D453,[1]ข้อมูลทั้งหมด!$AF$2:$AF$7721),SUMIF([1]ข้อมูลทั้งหมด!$B$2:$B$7721,D453,[1]ข้อมูลทั้งหมด!$AH$2:$AH$7721)))</f>
        <v>#VALUE!</v>
      </c>
      <c r="R453" s="12" t="e">
        <f>IF(SUM(SUMIF([1]ข้อมูลทั้งหมด!$B$2:$B$7721,D453,[1]ข้อมูลทั้งหมด!$BU$2:$BU$7721),SUMIF([1]ข้อมูลทั้งหมด!$B$2:$B$7721,D453,[1]ข้อมูลทั้งหมด!$BV$2:$BV$7721))=0,"-",SUM(SUMIF([1]ข้อมูลทั้งหมด!$B$2:$B$7721,D453,[1]ข้อมูลทั้งหมด!$BU$2:$BU$7721),SUMIF([1]ข้อมูลทั้งหมด!$B$2:$B$7721,D453,[1]ข้อมูลทั้งหมด!$BV$2:$BV$7721)))</f>
        <v>#VALUE!</v>
      </c>
      <c r="S453" s="14" t="e">
        <f>IF(SUMIF([1]ข้อมูลทั้งหมด!$B$2:$B$7721,D453,[1]ข้อมูลทั้งหมด!$BX$2:$BX$7721)=0,"-",SUMIF([1]ข้อมูลทั้งหมด!$B$2:$B$7721,D453,[1]ข้อมูลทั้งหมด!$BX$2:$BX$7721))</f>
        <v>#VALUE!</v>
      </c>
      <c r="T453" s="8" t="e">
        <f>IF(SUMIF([1]ข้อมูลทั้งหมด!$B$2:$B$7721,D453,[1]ข้อมูลทั้งหมด!$CV$2:$CV$7721)=0,"-",SUMIF([1]ข้อมูลทั้งหมด!$B$2:$B$7721,D453,[1]ข้อมูลทั้งหมด!$CV$2:$CV$7721))</f>
        <v>#VALUE!</v>
      </c>
      <c r="U453" s="13" t="e">
        <f>IF(SUMIF([1]ข้อมูลทั้งหมด!$B$2:$B$7721,D453,[1]ข้อมูลทั้งหมด!$CW$2:$CW$7721)=0,"-",SUMIF([1]ข้อมูลทั้งหมด!$B$2:$B$7721,D453,[1]ข้อมูลทั้งหมด!$CW$2:$CW$7721))</f>
        <v>#VALUE!</v>
      </c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389"/>
      <c r="AM453" s="20"/>
      <c r="AN453" s="21"/>
      <c r="AO453" s="393"/>
      <c r="AP453" s="22"/>
      <c r="AQ453" s="22"/>
      <c r="AR453" s="22"/>
      <c r="AS453" s="394"/>
    </row>
    <row r="454" spans="1:45" s="60" customFormat="1" ht="21" hidden="1" x14ac:dyDescent="0.35">
      <c r="A454" s="524">
        <v>445</v>
      </c>
      <c r="B454" s="9">
        <v>441</v>
      </c>
      <c r="C454" s="10" t="s">
        <v>835</v>
      </c>
      <c r="D454" s="395" t="s">
        <v>836</v>
      </c>
      <c r="E454" s="8" t="e">
        <f>COUNTIFS([1]ข้อมูลทั้งหมด!$B$2:$B$7721,D454,[1]ข้อมูลทั้งหมด!$P$2:$P$7721,1)</f>
        <v>#VALUE!</v>
      </c>
      <c r="F454" s="8" t="e">
        <f>COUNTIFS([1]ข้อมูลทั้งหมด!$B$2:$B$7721,D454,[1]ข้อมูลทั้งหมด!$S$2:$S$7721,1)</f>
        <v>#VALUE!</v>
      </c>
      <c r="G454" s="8" t="e">
        <f>COUNTIFS([1]ข้อมูลทั้งหมด!$B$2:$B$7721,D454,[1]ข้อมูลทั้งหมด!$V$2:$V$7721,1)</f>
        <v>#VALUE!</v>
      </c>
      <c r="H454" s="11" t="e">
        <f t="shared" si="7"/>
        <v>#VALUE!</v>
      </c>
      <c r="I454" s="8" t="e">
        <f>SUMIFS([1]ข้อมูลทั้งหมด!$O$2:$O$7721,[1]ข้อมูลทั้งหมด!$B$2:$B$7721,D454)</f>
        <v>#VALUE!</v>
      </c>
      <c r="J454" s="8" t="e">
        <f>SUMIF([1]ข้อมูลทั้งหมด!$B$2:$B$7721,D454,[1]ข้อมูลทั้งหมด!$AN$2:$AN$7721)+(((((SUMIF([1]ข้อมูลทั้งหมด!$B$2:$B$7721,D454,[1]ข้อมูลทั้งหมด!$AO$2:$AO$7721)+((SUMIF([1]ข้อมูลทั้งหมด!$B$2:$B$7721,D454,[1]ข้อมูลทั้งหมด!$AP$2:$AP$7721)-MOD(SUMIF([1]ข้อมูลทั้งหมด!$B$2:$B$7721,D454,[1]ข้อมูลทั้งหมด!$AP$2:$AP$7721),100))/100)-K454)/4))))</f>
        <v>#VALUE!</v>
      </c>
      <c r="K454" s="8" t="e">
        <f>MOD(SUMIF([1]ข้อมูลทั้งหมด!$B$2:$B$7721,D454,[1]ข้อมูลทั้งหมด!$AO$2:$AO$7721)+((SUMIF([1]ข้อมูลทั้งหมด!$B$2:$B$7721,D454,[1]ข้อมูลทั้งหมด!$AP$2:$AP$7721)-MOD(SUMIF([1]ข้อมูลทั้งหมด!$B$2:$B$7721,D454,[1]ข้อมูลทั้งหมด!$AP$2:$AP$7721),100))/100),4)</f>
        <v>#VALUE!</v>
      </c>
      <c r="L454" s="8" t="e">
        <f>MOD(SUMIF([1]ข้อมูลทั้งหมด!$B$2:$B$7721,D454,[1]ข้อมูลทั้งหมด!$AP$2:$AP$7721),100)</f>
        <v>#VALUE!</v>
      </c>
      <c r="M454" s="12" t="e">
        <f>IF(SUM(SUMIF([1]ข้อมูลทั้งหมด!$B$2:$B$7721,D454,[1]ข้อมูลทั้งหมด!$BU$2:$BU$7721))=0,"-",SUM(SUMIF([1]ข้อมูลทั้งหมด!$B$2:$B$7721,D454,[1]ข้อมูลทั้งหมด!$BU$2:$BU$7721)))</f>
        <v>#VALUE!</v>
      </c>
      <c r="N454" s="8" t="e">
        <f>IF(SUM(SUMIF([1]ข้อมูลทั้งหมด!$B$2:$B$7721,D454,[1]ข้อมูลทั้งหมด!$AA$2:$AA$7721),SUMIF([1]ข้อมูลทั้งหมด!$B$2:$B$7721,D454,[1]ข้อมูลทั้งหมด!$AC$2:$AC$7721))=0,"-",SUM(SUMIF([1]ข้อมูลทั้งหมด!$B$2:$B$7721,D454,[1]ข้อมูลทั้งหมด!$AA$2:$AA$7721),SUMIF([1]ข้อมูลทั้งหมด!$B$2:$B$7721,D454,[1]ข้อมูลทั้งหมด!$AC$2:$AC$7721)))</f>
        <v>#VALUE!</v>
      </c>
      <c r="O454" s="13" t="e">
        <f>IF(SUM(SUMIF([1]ข้อมูลทั้งหมด!$B$2:$B$7721,D454,[1]ข้อมูลทั้งหมด!$AB$2:$AB$7721),SUMIF([1]ข้อมูลทั้งหมด!$B$2:$B$7721,D454,[1]ข้อมูลทั้งหมด!$AD$2:$AD$7721))=0,"-",SUM(SUMIF([1]ข้อมูลทั้งหมด!$B$2:$B$7721,D454,[1]ข้อมูลทั้งหมด!$AB$2:$AB$7721),SUMIF([1]ข้อมูลทั้งหมด!$B$2:$B$7721,D454,[1]ข้อมูลทั้งหมด!$AD$2:$AD$7721)))</f>
        <v>#VALUE!</v>
      </c>
      <c r="P454" s="8" t="e">
        <f>IF(SUM(SUMIF([1]ข้อมูลทั้งหมด!$B$2:$B$7721,D454,[1]ข้อมูลทั้งหมด!$AE$2:$AE$7721),SUMIF([1]ข้อมูลทั้งหมด!$B$2:$B$7721,D454,[1]ข้อมูลทั้งหมด!$AG$2:$AG$7721))=0,"-",SUM(SUMIF([1]ข้อมูลทั้งหมด!$B$2:$B$7721,D454,[1]ข้อมูลทั้งหมด!$AE$2:$AE$7721),SUMIF([1]ข้อมูลทั้งหมด!$B$2:$B$7721,D454,[1]ข้อมูลทั้งหมด!$AG$2:$AG$7721)))</f>
        <v>#VALUE!</v>
      </c>
      <c r="Q454" s="13" t="e">
        <f>IF(SUM(SUMIF([1]ข้อมูลทั้งหมด!$B$2:$B$7721,D454,[1]ข้อมูลทั้งหมด!$AF$2:$AF$7721),SUMIF([1]ข้อมูลทั้งหมด!$B$2:$B$7721,D454,[1]ข้อมูลทั้งหมด!$AH$2:$AH$7721))=0,"-",SUM(SUMIF([1]ข้อมูลทั้งหมด!$B$2:$B$7721,D454,[1]ข้อมูลทั้งหมด!$AF$2:$AF$7721),SUMIF([1]ข้อมูลทั้งหมด!$B$2:$B$7721,D454,[1]ข้อมูลทั้งหมด!$AH$2:$AH$7721)))</f>
        <v>#VALUE!</v>
      </c>
      <c r="R454" s="12" t="e">
        <f>IF(SUM(SUMIF([1]ข้อมูลทั้งหมด!$B$2:$B$7721,D454,[1]ข้อมูลทั้งหมด!$BU$2:$BU$7721),SUMIF([1]ข้อมูลทั้งหมด!$B$2:$B$7721,D454,[1]ข้อมูลทั้งหมด!$BV$2:$BV$7721))=0,"-",SUM(SUMIF([1]ข้อมูลทั้งหมด!$B$2:$B$7721,D454,[1]ข้อมูลทั้งหมด!$BU$2:$BU$7721),SUMIF([1]ข้อมูลทั้งหมด!$B$2:$B$7721,D454,[1]ข้อมูลทั้งหมด!$BV$2:$BV$7721)))</f>
        <v>#VALUE!</v>
      </c>
      <c r="S454" s="14" t="e">
        <f>IF(SUMIF([1]ข้อมูลทั้งหมด!$B$2:$B$7721,D454,[1]ข้อมูลทั้งหมด!$BX$2:$BX$7721)=0,"-",SUMIF([1]ข้อมูลทั้งหมด!$B$2:$B$7721,D454,[1]ข้อมูลทั้งหมด!$BX$2:$BX$7721))</f>
        <v>#VALUE!</v>
      </c>
      <c r="T454" s="8" t="e">
        <f>IF(SUMIF([1]ข้อมูลทั้งหมด!$B$2:$B$7721,D454,[1]ข้อมูลทั้งหมด!$CV$2:$CV$7721)=0,"-",SUMIF([1]ข้อมูลทั้งหมด!$B$2:$B$7721,D454,[1]ข้อมูลทั้งหมด!$CV$2:$CV$7721))</f>
        <v>#VALUE!</v>
      </c>
      <c r="U454" s="13" t="e">
        <f>IF(SUMIF([1]ข้อมูลทั้งหมด!$B$2:$B$7721,D454,[1]ข้อมูลทั้งหมด!$CW$2:$CW$7721)=0,"-",SUMIF([1]ข้อมูลทั้งหมด!$B$2:$B$7721,D454,[1]ข้อมูลทั้งหมด!$CW$2:$CW$7721))</f>
        <v>#VALUE!</v>
      </c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389"/>
      <c r="AM454" s="20"/>
      <c r="AN454" s="21"/>
      <c r="AO454" s="393"/>
      <c r="AP454" s="22"/>
      <c r="AQ454" s="22"/>
      <c r="AR454" s="22"/>
      <c r="AS454" s="394"/>
    </row>
    <row r="455" spans="1:45" s="60" customFormat="1" ht="21" hidden="1" x14ac:dyDescent="0.35">
      <c r="A455" s="524">
        <v>446</v>
      </c>
      <c r="B455" s="9">
        <v>442</v>
      </c>
      <c r="C455" s="10" t="s">
        <v>837</v>
      </c>
      <c r="D455" s="395" t="s">
        <v>838</v>
      </c>
      <c r="E455" s="8" t="e">
        <f>COUNTIFS([1]ข้อมูลทั้งหมด!$B$2:$B$7721,D455,[1]ข้อมูลทั้งหมด!$P$2:$P$7721,1)</f>
        <v>#VALUE!</v>
      </c>
      <c r="F455" s="8" t="e">
        <f>COUNTIFS([1]ข้อมูลทั้งหมด!$B$2:$B$7721,D455,[1]ข้อมูลทั้งหมด!$S$2:$S$7721,1)</f>
        <v>#VALUE!</v>
      </c>
      <c r="G455" s="8" t="e">
        <f>COUNTIFS([1]ข้อมูลทั้งหมด!$B$2:$B$7721,D455,[1]ข้อมูลทั้งหมด!$V$2:$V$7721,1)</f>
        <v>#VALUE!</v>
      </c>
      <c r="H455" s="11" t="e">
        <f t="shared" si="7"/>
        <v>#VALUE!</v>
      </c>
      <c r="I455" s="8" t="e">
        <f>SUMIFS([1]ข้อมูลทั้งหมด!$O$2:$O$7721,[1]ข้อมูลทั้งหมด!$B$2:$B$7721,D455)</f>
        <v>#VALUE!</v>
      </c>
      <c r="J455" s="8" t="e">
        <f>SUMIF([1]ข้อมูลทั้งหมด!$B$2:$B$7721,D455,[1]ข้อมูลทั้งหมด!$AN$2:$AN$7721)+(((((SUMIF([1]ข้อมูลทั้งหมด!$B$2:$B$7721,D455,[1]ข้อมูลทั้งหมด!$AO$2:$AO$7721)+((SUMIF([1]ข้อมูลทั้งหมด!$B$2:$B$7721,D455,[1]ข้อมูลทั้งหมด!$AP$2:$AP$7721)-MOD(SUMIF([1]ข้อมูลทั้งหมด!$B$2:$B$7721,D455,[1]ข้อมูลทั้งหมด!$AP$2:$AP$7721),100))/100)-K455)/4))))</f>
        <v>#VALUE!</v>
      </c>
      <c r="K455" s="8" t="e">
        <f>MOD(SUMIF([1]ข้อมูลทั้งหมด!$B$2:$B$7721,D455,[1]ข้อมูลทั้งหมด!$AO$2:$AO$7721)+((SUMIF([1]ข้อมูลทั้งหมด!$B$2:$B$7721,D455,[1]ข้อมูลทั้งหมด!$AP$2:$AP$7721)-MOD(SUMIF([1]ข้อมูลทั้งหมด!$B$2:$B$7721,D455,[1]ข้อมูลทั้งหมด!$AP$2:$AP$7721),100))/100),4)</f>
        <v>#VALUE!</v>
      </c>
      <c r="L455" s="8" t="e">
        <f>MOD(SUMIF([1]ข้อมูลทั้งหมด!$B$2:$B$7721,D455,[1]ข้อมูลทั้งหมด!$AP$2:$AP$7721),100)</f>
        <v>#VALUE!</v>
      </c>
      <c r="M455" s="12" t="e">
        <f>IF(SUM(SUMIF([1]ข้อมูลทั้งหมด!$B$2:$B$7721,D455,[1]ข้อมูลทั้งหมด!$BU$2:$BU$7721))=0,"-",SUM(SUMIF([1]ข้อมูลทั้งหมด!$B$2:$B$7721,D455,[1]ข้อมูลทั้งหมด!$BU$2:$BU$7721)))</f>
        <v>#VALUE!</v>
      </c>
      <c r="N455" s="8" t="e">
        <f>IF(SUM(SUMIF([1]ข้อมูลทั้งหมด!$B$2:$B$7721,D455,[1]ข้อมูลทั้งหมด!$AA$2:$AA$7721),SUMIF([1]ข้อมูลทั้งหมด!$B$2:$B$7721,D455,[1]ข้อมูลทั้งหมด!$AC$2:$AC$7721))=0,"-",SUM(SUMIF([1]ข้อมูลทั้งหมด!$B$2:$B$7721,D455,[1]ข้อมูลทั้งหมด!$AA$2:$AA$7721),SUMIF([1]ข้อมูลทั้งหมด!$B$2:$B$7721,D455,[1]ข้อมูลทั้งหมด!$AC$2:$AC$7721)))</f>
        <v>#VALUE!</v>
      </c>
      <c r="O455" s="13" t="e">
        <f>IF(SUM(SUMIF([1]ข้อมูลทั้งหมด!$B$2:$B$7721,D455,[1]ข้อมูลทั้งหมด!$AB$2:$AB$7721),SUMIF([1]ข้อมูลทั้งหมด!$B$2:$B$7721,D455,[1]ข้อมูลทั้งหมด!$AD$2:$AD$7721))=0,"-",SUM(SUMIF([1]ข้อมูลทั้งหมด!$B$2:$B$7721,D455,[1]ข้อมูลทั้งหมด!$AB$2:$AB$7721),SUMIF([1]ข้อมูลทั้งหมด!$B$2:$B$7721,D455,[1]ข้อมูลทั้งหมด!$AD$2:$AD$7721)))</f>
        <v>#VALUE!</v>
      </c>
      <c r="P455" s="8" t="e">
        <f>IF(SUM(SUMIF([1]ข้อมูลทั้งหมด!$B$2:$B$7721,D455,[1]ข้อมูลทั้งหมด!$AE$2:$AE$7721),SUMIF([1]ข้อมูลทั้งหมด!$B$2:$B$7721,D455,[1]ข้อมูลทั้งหมด!$AG$2:$AG$7721))=0,"-",SUM(SUMIF([1]ข้อมูลทั้งหมด!$B$2:$B$7721,D455,[1]ข้อมูลทั้งหมด!$AE$2:$AE$7721),SUMIF([1]ข้อมูลทั้งหมด!$B$2:$B$7721,D455,[1]ข้อมูลทั้งหมด!$AG$2:$AG$7721)))</f>
        <v>#VALUE!</v>
      </c>
      <c r="Q455" s="13" t="e">
        <f>IF(SUM(SUMIF([1]ข้อมูลทั้งหมด!$B$2:$B$7721,D455,[1]ข้อมูลทั้งหมด!$AF$2:$AF$7721),SUMIF([1]ข้อมูลทั้งหมด!$B$2:$B$7721,D455,[1]ข้อมูลทั้งหมด!$AH$2:$AH$7721))=0,"-",SUM(SUMIF([1]ข้อมูลทั้งหมด!$B$2:$B$7721,D455,[1]ข้อมูลทั้งหมด!$AF$2:$AF$7721),SUMIF([1]ข้อมูลทั้งหมด!$B$2:$B$7721,D455,[1]ข้อมูลทั้งหมด!$AH$2:$AH$7721)))</f>
        <v>#VALUE!</v>
      </c>
      <c r="R455" s="12" t="e">
        <f>IF(SUM(SUMIF([1]ข้อมูลทั้งหมด!$B$2:$B$7721,D455,[1]ข้อมูลทั้งหมด!$BU$2:$BU$7721),SUMIF([1]ข้อมูลทั้งหมด!$B$2:$B$7721,D455,[1]ข้อมูลทั้งหมด!$BV$2:$BV$7721))=0,"-",SUM(SUMIF([1]ข้อมูลทั้งหมด!$B$2:$B$7721,D455,[1]ข้อมูลทั้งหมด!$BU$2:$BU$7721),SUMIF([1]ข้อมูลทั้งหมด!$B$2:$B$7721,D455,[1]ข้อมูลทั้งหมด!$BV$2:$BV$7721)))</f>
        <v>#VALUE!</v>
      </c>
      <c r="S455" s="14" t="e">
        <f>IF(SUMIF([1]ข้อมูลทั้งหมด!$B$2:$B$7721,D455,[1]ข้อมูลทั้งหมด!$BX$2:$BX$7721)=0,"-",SUMIF([1]ข้อมูลทั้งหมด!$B$2:$B$7721,D455,[1]ข้อมูลทั้งหมด!$BX$2:$BX$7721))</f>
        <v>#VALUE!</v>
      </c>
      <c r="T455" s="8" t="e">
        <f>IF(SUMIF([1]ข้อมูลทั้งหมด!$B$2:$B$7721,D455,[1]ข้อมูลทั้งหมด!$CV$2:$CV$7721)=0,"-",SUMIF([1]ข้อมูลทั้งหมด!$B$2:$B$7721,D455,[1]ข้อมูลทั้งหมด!$CV$2:$CV$7721))</f>
        <v>#VALUE!</v>
      </c>
      <c r="U455" s="13" t="e">
        <f>IF(SUMIF([1]ข้อมูลทั้งหมด!$B$2:$B$7721,D455,[1]ข้อมูลทั้งหมด!$CW$2:$CW$7721)=0,"-",SUMIF([1]ข้อมูลทั้งหมด!$B$2:$B$7721,D455,[1]ข้อมูลทั้งหมด!$CW$2:$CW$7721))</f>
        <v>#VALUE!</v>
      </c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389"/>
      <c r="AM455" s="20"/>
      <c r="AN455" s="21"/>
      <c r="AO455" s="393"/>
      <c r="AP455" s="22"/>
      <c r="AQ455" s="22"/>
      <c r="AR455" s="22"/>
      <c r="AS455" s="394"/>
    </row>
    <row r="456" spans="1:45" s="60" customFormat="1" ht="21" hidden="1" x14ac:dyDescent="0.35">
      <c r="A456" s="524">
        <v>447</v>
      </c>
      <c r="B456" s="9">
        <v>443</v>
      </c>
      <c r="C456" s="10" t="s">
        <v>839</v>
      </c>
      <c r="D456" s="395" t="s">
        <v>840</v>
      </c>
      <c r="E456" s="8" t="e">
        <f>COUNTIFS([1]ข้อมูลทั้งหมด!$B$2:$B$7721,D456,[1]ข้อมูลทั้งหมด!$P$2:$P$7721,1)</f>
        <v>#VALUE!</v>
      </c>
      <c r="F456" s="8" t="e">
        <f>COUNTIFS([1]ข้อมูลทั้งหมด!$B$2:$B$7721,D456,[1]ข้อมูลทั้งหมด!$S$2:$S$7721,1)</f>
        <v>#VALUE!</v>
      </c>
      <c r="G456" s="8" t="e">
        <f>COUNTIFS([1]ข้อมูลทั้งหมด!$B$2:$B$7721,D456,[1]ข้อมูลทั้งหมด!$V$2:$V$7721,1)</f>
        <v>#VALUE!</v>
      </c>
      <c r="H456" s="11" t="e">
        <f t="shared" ref="H456:H470" si="8">SUM(E456:G456)</f>
        <v>#VALUE!</v>
      </c>
      <c r="I456" s="8" t="e">
        <f>SUMIFS([1]ข้อมูลทั้งหมด!$O$2:$O$7721,[1]ข้อมูลทั้งหมด!$B$2:$B$7721,D456)</f>
        <v>#VALUE!</v>
      </c>
      <c r="J456" s="8" t="e">
        <f>SUMIF([1]ข้อมูลทั้งหมด!$B$2:$B$7721,D456,[1]ข้อมูลทั้งหมด!$AN$2:$AN$7721)+(((((SUMIF([1]ข้อมูลทั้งหมด!$B$2:$B$7721,D456,[1]ข้อมูลทั้งหมด!$AO$2:$AO$7721)+((SUMIF([1]ข้อมูลทั้งหมด!$B$2:$B$7721,D456,[1]ข้อมูลทั้งหมด!$AP$2:$AP$7721)-MOD(SUMIF([1]ข้อมูลทั้งหมด!$B$2:$B$7721,D456,[1]ข้อมูลทั้งหมด!$AP$2:$AP$7721),100))/100)-K456)/4))))</f>
        <v>#VALUE!</v>
      </c>
      <c r="K456" s="8" t="e">
        <f>MOD(SUMIF([1]ข้อมูลทั้งหมด!$B$2:$B$7721,D456,[1]ข้อมูลทั้งหมด!$AO$2:$AO$7721)+((SUMIF([1]ข้อมูลทั้งหมด!$B$2:$B$7721,D456,[1]ข้อมูลทั้งหมด!$AP$2:$AP$7721)-MOD(SUMIF([1]ข้อมูลทั้งหมด!$B$2:$B$7721,D456,[1]ข้อมูลทั้งหมด!$AP$2:$AP$7721),100))/100),4)</f>
        <v>#VALUE!</v>
      </c>
      <c r="L456" s="8" t="e">
        <f>MOD(SUMIF([1]ข้อมูลทั้งหมด!$B$2:$B$7721,D456,[1]ข้อมูลทั้งหมด!$AP$2:$AP$7721),100)</f>
        <v>#VALUE!</v>
      </c>
      <c r="M456" s="12" t="e">
        <f>IF(SUM(SUMIF([1]ข้อมูลทั้งหมด!$B$2:$B$7721,D456,[1]ข้อมูลทั้งหมด!$BU$2:$BU$7721))=0,"-",SUM(SUMIF([1]ข้อมูลทั้งหมด!$B$2:$B$7721,D456,[1]ข้อมูลทั้งหมด!$BU$2:$BU$7721)))</f>
        <v>#VALUE!</v>
      </c>
      <c r="N456" s="8" t="e">
        <f>IF(SUM(SUMIF([1]ข้อมูลทั้งหมด!$B$2:$B$7721,D456,[1]ข้อมูลทั้งหมด!$AA$2:$AA$7721),SUMIF([1]ข้อมูลทั้งหมด!$B$2:$B$7721,D456,[1]ข้อมูลทั้งหมด!$AC$2:$AC$7721))=0,"-",SUM(SUMIF([1]ข้อมูลทั้งหมด!$B$2:$B$7721,D456,[1]ข้อมูลทั้งหมด!$AA$2:$AA$7721),SUMIF([1]ข้อมูลทั้งหมด!$B$2:$B$7721,D456,[1]ข้อมูลทั้งหมด!$AC$2:$AC$7721)))</f>
        <v>#VALUE!</v>
      </c>
      <c r="O456" s="13" t="e">
        <f>IF(SUM(SUMIF([1]ข้อมูลทั้งหมด!$B$2:$B$7721,D456,[1]ข้อมูลทั้งหมด!$AB$2:$AB$7721),SUMIF([1]ข้อมูลทั้งหมด!$B$2:$B$7721,D456,[1]ข้อมูลทั้งหมด!$AD$2:$AD$7721))=0,"-",SUM(SUMIF([1]ข้อมูลทั้งหมด!$B$2:$B$7721,D456,[1]ข้อมูลทั้งหมด!$AB$2:$AB$7721),SUMIF([1]ข้อมูลทั้งหมด!$B$2:$B$7721,D456,[1]ข้อมูลทั้งหมด!$AD$2:$AD$7721)))</f>
        <v>#VALUE!</v>
      </c>
      <c r="P456" s="8" t="e">
        <f>IF(SUM(SUMIF([1]ข้อมูลทั้งหมด!$B$2:$B$7721,D456,[1]ข้อมูลทั้งหมด!$AE$2:$AE$7721),SUMIF([1]ข้อมูลทั้งหมด!$B$2:$B$7721,D456,[1]ข้อมูลทั้งหมด!$AG$2:$AG$7721))=0,"-",SUM(SUMIF([1]ข้อมูลทั้งหมด!$B$2:$B$7721,D456,[1]ข้อมูลทั้งหมด!$AE$2:$AE$7721),SUMIF([1]ข้อมูลทั้งหมด!$B$2:$B$7721,D456,[1]ข้อมูลทั้งหมด!$AG$2:$AG$7721)))</f>
        <v>#VALUE!</v>
      </c>
      <c r="Q456" s="13" t="e">
        <f>IF(SUM(SUMIF([1]ข้อมูลทั้งหมด!$B$2:$B$7721,D456,[1]ข้อมูลทั้งหมด!$AF$2:$AF$7721),SUMIF([1]ข้อมูลทั้งหมด!$B$2:$B$7721,D456,[1]ข้อมูลทั้งหมด!$AH$2:$AH$7721))=0,"-",SUM(SUMIF([1]ข้อมูลทั้งหมด!$B$2:$B$7721,D456,[1]ข้อมูลทั้งหมด!$AF$2:$AF$7721),SUMIF([1]ข้อมูลทั้งหมด!$B$2:$B$7721,D456,[1]ข้อมูลทั้งหมด!$AH$2:$AH$7721)))</f>
        <v>#VALUE!</v>
      </c>
      <c r="R456" s="12" t="e">
        <f>IF(SUM(SUMIF([1]ข้อมูลทั้งหมด!$B$2:$B$7721,D456,[1]ข้อมูลทั้งหมด!$BU$2:$BU$7721),SUMIF([1]ข้อมูลทั้งหมด!$B$2:$B$7721,D456,[1]ข้อมูลทั้งหมด!$BV$2:$BV$7721))=0,"-",SUM(SUMIF([1]ข้อมูลทั้งหมด!$B$2:$B$7721,D456,[1]ข้อมูลทั้งหมด!$BU$2:$BU$7721),SUMIF([1]ข้อมูลทั้งหมด!$B$2:$B$7721,D456,[1]ข้อมูลทั้งหมด!$BV$2:$BV$7721)))</f>
        <v>#VALUE!</v>
      </c>
      <c r="S456" s="14" t="e">
        <f>IF(SUMIF([1]ข้อมูลทั้งหมด!$B$2:$B$7721,D456,[1]ข้อมูลทั้งหมด!$BX$2:$BX$7721)=0,"-",SUMIF([1]ข้อมูลทั้งหมด!$B$2:$B$7721,D456,[1]ข้อมูลทั้งหมด!$BX$2:$BX$7721))</f>
        <v>#VALUE!</v>
      </c>
      <c r="T456" s="8" t="e">
        <f>IF(SUMIF([1]ข้อมูลทั้งหมด!$B$2:$B$7721,D456,[1]ข้อมูลทั้งหมด!$CV$2:$CV$7721)=0,"-",SUMIF([1]ข้อมูลทั้งหมด!$B$2:$B$7721,D456,[1]ข้อมูลทั้งหมด!$CV$2:$CV$7721))</f>
        <v>#VALUE!</v>
      </c>
      <c r="U456" s="13" t="e">
        <f>IF(SUMIF([1]ข้อมูลทั้งหมด!$B$2:$B$7721,D456,[1]ข้อมูลทั้งหมด!$CW$2:$CW$7721)=0,"-",SUMIF([1]ข้อมูลทั้งหมด!$B$2:$B$7721,D456,[1]ข้อมูลทั้งหมด!$CW$2:$CW$7721))</f>
        <v>#VALUE!</v>
      </c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389"/>
      <c r="AM456" s="20"/>
      <c r="AN456" s="21"/>
      <c r="AO456" s="393"/>
      <c r="AP456" s="22"/>
      <c r="AQ456" s="22"/>
      <c r="AR456" s="22"/>
      <c r="AS456" s="394"/>
    </row>
    <row r="457" spans="1:45" s="60" customFormat="1" ht="21" hidden="1" x14ac:dyDescent="0.35">
      <c r="A457" s="524">
        <v>448</v>
      </c>
      <c r="B457" s="9">
        <v>444</v>
      </c>
      <c r="C457" s="10" t="s">
        <v>841</v>
      </c>
      <c r="D457" s="395" t="s">
        <v>842</v>
      </c>
      <c r="E457" s="8" t="e">
        <f>COUNTIFS([1]ข้อมูลทั้งหมด!$B$2:$B$7721,D457,[1]ข้อมูลทั้งหมด!$P$2:$P$7721,1)</f>
        <v>#VALUE!</v>
      </c>
      <c r="F457" s="8" t="e">
        <f>COUNTIFS([1]ข้อมูลทั้งหมด!$B$2:$B$7721,D457,[1]ข้อมูลทั้งหมด!$S$2:$S$7721,1)</f>
        <v>#VALUE!</v>
      </c>
      <c r="G457" s="8" t="e">
        <f>COUNTIFS([1]ข้อมูลทั้งหมด!$B$2:$B$7721,D457,[1]ข้อมูลทั้งหมด!$V$2:$V$7721,1)</f>
        <v>#VALUE!</v>
      </c>
      <c r="H457" s="11" t="e">
        <f t="shared" si="8"/>
        <v>#VALUE!</v>
      </c>
      <c r="I457" s="8" t="e">
        <f>SUMIFS([1]ข้อมูลทั้งหมด!$O$2:$O$7721,[1]ข้อมูลทั้งหมด!$B$2:$B$7721,D457)</f>
        <v>#VALUE!</v>
      </c>
      <c r="J457" s="8" t="e">
        <f>SUMIF([1]ข้อมูลทั้งหมด!$B$2:$B$7721,D457,[1]ข้อมูลทั้งหมด!$AN$2:$AN$7721)+(((((SUMIF([1]ข้อมูลทั้งหมด!$B$2:$B$7721,D457,[1]ข้อมูลทั้งหมด!$AO$2:$AO$7721)+((SUMIF([1]ข้อมูลทั้งหมด!$B$2:$B$7721,D457,[1]ข้อมูลทั้งหมด!$AP$2:$AP$7721)-MOD(SUMIF([1]ข้อมูลทั้งหมด!$B$2:$B$7721,D457,[1]ข้อมูลทั้งหมด!$AP$2:$AP$7721),100))/100)-K457)/4))))</f>
        <v>#VALUE!</v>
      </c>
      <c r="K457" s="8" t="e">
        <f>MOD(SUMIF([1]ข้อมูลทั้งหมด!$B$2:$B$7721,D457,[1]ข้อมูลทั้งหมด!$AO$2:$AO$7721)+((SUMIF([1]ข้อมูลทั้งหมด!$B$2:$B$7721,D457,[1]ข้อมูลทั้งหมด!$AP$2:$AP$7721)-MOD(SUMIF([1]ข้อมูลทั้งหมด!$B$2:$B$7721,D457,[1]ข้อมูลทั้งหมด!$AP$2:$AP$7721),100))/100),4)</f>
        <v>#VALUE!</v>
      </c>
      <c r="L457" s="8" t="e">
        <f>MOD(SUMIF([1]ข้อมูลทั้งหมด!$B$2:$B$7721,D457,[1]ข้อมูลทั้งหมด!$AP$2:$AP$7721),100)</f>
        <v>#VALUE!</v>
      </c>
      <c r="M457" s="12" t="e">
        <f>IF(SUM(SUMIF([1]ข้อมูลทั้งหมด!$B$2:$B$7721,D457,[1]ข้อมูลทั้งหมด!$BU$2:$BU$7721))=0,"-",SUM(SUMIF([1]ข้อมูลทั้งหมด!$B$2:$B$7721,D457,[1]ข้อมูลทั้งหมด!$BU$2:$BU$7721)))</f>
        <v>#VALUE!</v>
      </c>
      <c r="N457" s="8" t="e">
        <f>IF(SUM(SUMIF([1]ข้อมูลทั้งหมด!$B$2:$B$7721,D457,[1]ข้อมูลทั้งหมด!$AA$2:$AA$7721),SUMIF([1]ข้อมูลทั้งหมด!$B$2:$B$7721,D457,[1]ข้อมูลทั้งหมด!$AC$2:$AC$7721))=0,"-",SUM(SUMIF([1]ข้อมูลทั้งหมด!$B$2:$B$7721,D457,[1]ข้อมูลทั้งหมด!$AA$2:$AA$7721),SUMIF([1]ข้อมูลทั้งหมด!$B$2:$B$7721,D457,[1]ข้อมูลทั้งหมด!$AC$2:$AC$7721)))</f>
        <v>#VALUE!</v>
      </c>
      <c r="O457" s="13" t="e">
        <f>IF(SUM(SUMIF([1]ข้อมูลทั้งหมด!$B$2:$B$7721,D457,[1]ข้อมูลทั้งหมด!$AB$2:$AB$7721),SUMIF([1]ข้อมูลทั้งหมด!$B$2:$B$7721,D457,[1]ข้อมูลทั้งหมด!$AD$2:$AD$7721))=0,"-",SUM(SUMIF([1]ข้อมูลทั้งหมด!$B$2:$B$7721,D457,[1]ข้อมูลทั้งหมด!$AB$2:$AB$7721),SUMIF([1]ข้อมูลทั้งหมด!$B$2:$B$7721,D457,[1]ข้อมูลทั้งหมด!$AD$2:$AD$7721)))</f>
        <v>#VALUE!</v>
      </c>
      <c r="P457" s="8" t="e">
        <f>IF(SUM(SUMIF([1]ข้อมูลทั้งหมด!$B$2:$B$7721,D457,[1]ข้อมูลทั้งหมด!$AE$2:$AE$7721),SUMIF([1]ข้อมูลทั้งหมด!$B$2:$B$7721,D457,[1]ข้อมูลทั้งหมด!$AG$2:$AG$7721))=0,"-",SUM(SUMIF([1]ข้อมูลทั้งหมด!$B$2:$B$7721,D457,[1]ข้อมูลทั้งหมด!$AE$2:$AE$7721),SUMIF([1]ข้อมูลทั้งหมด!$B$2:$B$7721,D457,[1]ข้อมูลทั้งหมด!$AG$2:$AG$7721)))</f>
        <v>#VALUE!</v>
      </c>
      <c r="Q457" s="13" t="e">
        <f>IF(SUM(SUMIF([1]ข้อมูลทั้งหมด!$B$2:$B$7721,D457,[1]ข้อมูลทั้งหมด!$AF$2:$AF$7721),SUMIF([1]ข้อมูลทั้งหมด!$B$2:$B$7721,D457,[1]ข้อมูลทั้งหมด!$AH$2:$AH$7721))=0,"-",SUM(SUMIF([1]ข้อมูลทั้งหมด!$B$2:$B$7721,D457,[1]ข้อมูลทั้งหมด!$AF$2:$AF$7721),SUMIF([1]ข้อมูลทั้งหมด!$B$2:$B$7721,D457,[1]ข้อมูลทั้งหมด!$AH$2:$AH$7721)))</f>
        <v>#VALUE!</v>
      </c>
      <c r="R457" s="12" t="e">
        <f>IF(SUM(SUMIF([1]ข้อมูลทั้งหมด!$B$2:$B$7721,D457,[1]ข้อมูลทั้งหมด!$BU$2:$BU$7721),SUMIF([1]ข้อมูลทั้งหมด!$B$2:$B$7721,D457,[1]ข้อมูลทั้งหมด!$BV$2:$BV$7721))=0,"-",SUM(SUMIF([1]ข้อมูลทั้งหมด!$B$2:$B$7721,D457,[1]ข้อมูลทั้งหมด!$BU$2:$BU$7721),SUMIF([1]ข้อมูลทั้งหมด!$B$2:$B$7721,D457,[1]ข้อมูลทั้งหมด!$BV$2:$BV$7721)))</f>
        <v>#VALUE!</v>
      </c>
      <c r="S457" s="14" t="e">
        <f>IF(SUMIF([1]ข้อมูลทั้งหมด!$B$2:$B$7721,D457,[1]ข้อมูลทั้งหมด!$BX$2:$BX$7721)=0,"-",SUMIF([1]ข้อมูลทั้งหมด!$B$2:$B$7721,D457,[1]ข้อมูลทั้งหมด!$BX$2:$BX$7721))</f>
        <v>#VALUE!</v>
      </c>
      <c r="T457" s="8" t="e">
        <f>IF(SUMIF([1]ข้อมูลทั้งหมด!$B$2:$B$7721,D457,[1]ข้อมูลทั้งหมด!$CV$2:$CV$7721)=0,"-",SUMIF([1]ข้อมูลทั้งหมด!$B$2:$B$7721,D457,[1]ข้อมูลทั้งหมด!$CV$2:$CV$7721))</f>
        <v>#VALUE!</v>
      </c>
      <c r="U457" s="13" t="e">
        <f>IF(SUMIF([1]ข้อมูลทั้งหมด!$B$2:$B$7721,D457,[1]ข้อมูลทั้งหมด!$CW$2:$CW$7721)=0,"-",SUMIF([1]ข้อมูลทั้งหมด!$B$2:$B$7721,D457,[1]ข้อมูลทั้งหมด!$CW$2:$CW$7721))</f>
        <v>#VALUE!</v>
      </c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389"/>
      <c r="AM457" s="20"/>
      <c r="AN457" s="21"/>
      <c r="AO457" s="393"/>
      <c r="AP457" s="22"/>
      <c r="AQ457" s="22"/>
      <c r="AR457" s="22"/>
      <c r="AS457" s="394"/>
    </row>
    <row r="458" spans="1:45" s="60" customFormat="1" ht="21" hidden="1" x14ac:dyDescent="0.35">
      <c r="A458" s="524">
        <v>449</v>
      </c>
      <c r="B458" s="9">
        <v>445</v>
      </c>
      <c r="C458" s="10" t="s">
        <v>843</v>
      </c>
      <c r="D458" s="395" t="s">
        <v>844</v>
      </c>
      <c r="E458" s="8" t="e">
        <f>COUNTIFS([1]ข้อมูลทั้งหมด!$B$2:$B$7721,D458,[1]ข้อมูลทั้งหมด!$P$2:$P$7721,1)</f>
        <v>#VALUE!</v>
      </c>
      <c r="F458" s="8" t="e">
        <f>COUNTIFS([1]ข้อมูลทั้งหมด!$B$2:$B$7721,D458,[1]ข้อมูลทั้งหมด!$S$2:$S$7721,1)</f>
        <v>#VALUE!</v>
      </c>
      <c r="G458" s="8" t="e">
        <f>COUNTIFS([1]ข้อมูลทั้งหมด!$B$2:$B$7721,D458,[1]ข้อมูลทั้งหมด!$V$2:$V$7721,1)</f>
        <v>#VALUE!</v>
      </c>
      <c r="H458" s="11" t="e">
        <f t="shared" si="8"/>
        <v>#VALUE!</v>
      </c>
      <c r="I458" s="8" t="e">
        <f>SUMIFS([1]ข้อมูลทั้งหมด!$O$2:$O$7721,[1]ข้อมูลทั้งหมด!$B$2:$B$7721,D458)</f>
        <v>#VALUE!</v>
      </c>
      <c r="J458" s="8" t="e">
        <f>SUMIF([1]ข้อมูลทั้งหมด!$B$2:$B$7721,D458,[1]ข้อมูลทั้งหมด!$AN$2:$AN$7721)+(((((SUMIF([1]ข้อมูลทั้งหมด!$B$2:$B$7721,D458,[1]ข้อมูลทั้งหมด!$AO$2:$AO$7721)+((SUMIF([1]ข้อมูลทั้งหมด!$B$2:$B$7721,D458,[1]ข้อมูลทั้งหมด!$AP$2:$AP$7721)-MOD(SUMIF([1]ข้อมูลทั้งหมด!$B$2:$B$7721,D458,[1]ข้อมูลทั้งหมด!$AP$2:$AP$7721),100))/100)-K458)/4))))</f>
        <v>#VALUE!</v>
      </c>
      <c r="K458" s="8" t="e">
        <f>MOD(SUMIF([1]ข้อมูลทั้งหมด!$B$2:$B$7721,D458,[1]ข้อมูลทั้งหมด!$AO$2:$AO$7721)+((SUMIF([1]ข้อมูลทั้งหมด!$B$2:$B$7721,D458,[1]ข้อมูลทั้งหมด!$AP$2:$AP$7721)-MOD(SUMIF([1]ข้อมูลทั้งหมด!$B$2:$B$7721,D458,[1]ข้อมูลทั้งหมด!$AP$2:$AP$7721),100))/100),4)</f>
        <v>#VALUE!</v>
      </c>
      <c r="L458" s="8" t="e">
        <f>MOD(SUMIF([1]ข้อมูลทั้งหมด!$B$2:$B$7721,D458,[1]ข้อมูลทั้งหมด!$AP$2:$AP$7721),100)</f>
        <v>#VALUE!</v>
      </c>
      <c r="M458" s="12" t="e">
        <f>IF(SUM(SUMIF([1]ข้อมูลทั้งหมด!$B$2:$B$7721,D458,[1]ข้อมูลทั้งหมด!$BU$2:$BU$7721))=0,"-",SUM(SUMIF([1]ข้อมูลทั้งหมด!$B$2:$B$7721,D458,[1]ข้อมูลทั้งหมด!$BU$2:$BU$7721)))</f>
        <v>#VALUE!</v>
      </c>
      <c r="N458" s="8" t="e">
        <f>IF(SUM(SUMIF([1]ข้อมูลทั้งหมด!$B$2:$B$7721,D458,[1]ข้อมูลทั้งหมด!$AA$2:$AA$7721),SUMIF([1]ข้อมูลทั้งหมด!$B$2:$B$7721,D458,[1]ข้อมูลทั้งหมด!$AC$2:$AC$7721))=0,"-",SUM(SUMIF([1]ข้อมูลทั้งหมด!$B$2:$B$7721,D458,[1]ข้อมูลทั้งหมด!$AA$2:$AA$7721),SUMIF([1]ข้อมูลทั้งหมด!$B$2:$B$7721,D458,[1]ข้อมูลทั้งหมด!$AC$2:$AC$7721)))</f>
        <v>#VALUE!</v>
      </c>
      <c r="O458" s="13" t="e">
        <f>IF(SUM(SUMIF([1]ข้อมูลทั้งหมด!$B$2:$B$7721,D458,[1]ข้อมูลทั้งหมด!$AB$2:$AB$7721),SUMIF([1]ข้อมูลทั้งหมด!$B$2:$B$7721,D458,[1]ข้อมูลทั้งหมด!$AD$2:$AD$7721))=0,"-",SUM(SUMIF([1]ข้อมูลทั้งหมด!$B$2:$B$7721,D458,[1]ข้อมูลทั้งหมด!$AB$2:$AB$7721),SUMIF([1]ข้อมูลทั้งหมด!$B$2:$B$7721,D458,[1]ข้อมูลทั้งหมด!$AD$2:$AD$7721)))</f>
        <v>#VALUE!</v>
      </c>
      <c r="P458" s="8" t="e">
        <f>IF(SUM(SUMIF([1]ข้อมูลทั้งหมด!$B$2:$B$7721,D458,[1]ข้อมูลทั้งหมด!$AE$2:$AE$7721),SUMIF([1]ข้อมูลทั้งหมด!$B$2:$B$7721,D458,[1]ข้อมูลทั้งหมด!$AG$2:$AG$7721))=0,"-",SUM(SUMIF([1]ข้อมูลทั้งหมด!$B$2:$B$7721,D458,[1]ข้อมูลทั้งหมด!$AE$2:$AE$7721),SUMIF([1]ข้อมูลทั้งหมด!$B$2:$B$7721,D458,[1]ข้อมูลทั้งหมด!$AG$2:$AG$7721)))</f>
        <v>#VALUE!</v>
      </c>
      <c r="Q458" s="13" t="e">
        <f>IF(SUM(SUMIF([1]ข้อมูลทั้งหมด!$B$2:$B$7721,D458,[1]ข้อมูลทั้งหมด!$AF$2:$AF$7721),SUMIF([1]ข้อมูลทั้งหมด!$B$2:$B$7721,D458,[1]ข้อมูลทั้งหมด!$AH$2:$AH$7721))=0,"-",SUM(SUMIF([1]ข้อมูลทั้งหมด!$B$2:$B$7721,D458,[1]ข้อมูลทั้งหมด!$AF$2:$AF$7721),SUMIF([1]ข้อมูลทั้งหมด!$B$2:$B$7721,D458,[1]ข้อมูลทั้งหมด!$AH$2:$AH$7721)))</f>
        <v>#VALUE!</v>
      </c>
      <c r="R458" s="12" t="e">
        <f>IF(SUM(SUMIF([1]ข้อมูลทั้งหมด!$B$2:$B$7721,D458,[1]ข้อมูลทั้งหมด!$BU$2:$BU$7721),SUMIF([1]ข้อมูลทั้งหมด!$B$2:$B$7721,D458,[1]ข้อมูลทั้งหมด!$BV$2:$BV$7721))=0,"-",SUM(SUMIF([1]ข้อมูลทั้งหมด!$B$2:$B$7721,D458,[1]ข้อมูลทั้งหมด!$BU$2:$BU$7721),SUMIF([1]ข้อมูลทั้งหมด!$B$2:$B$7721,D458,[1]ข้อมูลทั้งหมด!$BV$2:$BV$7721)))</f>
        <v>#VALUE!</v>
      </c>
      <c r="S458" s="14" t="e">
        <f>IF(SUMIF([1]ข้อมูลทั้งหมด!$B$2:$B$7721,D458,[1]ข้อมูลทั้งหมด!$BX$2:$BX$7721)=0,"-",SUMIF([1]ข้อมูลทั้งหมด!$B$2:$B$7721,D458,[1]ข้อมูลทั้งหมด!$BX$2:$BX$7721))</f>
        <v>#VALUE!</v>
      </c>
      <c r="T458" s="8" t="e">
        <f>IF(SUMIF([1]ข้อมูลทั้งหมด!$B$2:$B$7721,D458,[1]ข้อมูลทั้งหมด!$CV$2:$CV$7721)=0,"-",SUMIF([1]ข้อมูลทั้งหมด!$B$2:$B$7721,D458,[1]ข้อมูลทั้งหมด!$CV$2:$CV$7721))</f>
        <v>#VALUE!</v>
      </c>
      <c r="U458" s="13" t="e">
        <f>IF(SUMIF([1]ข้อมูลทั้งหมด!$B$2:$B$7721,D458,[1]ข้อมูลทั้งหมด!$CW$2:$CW$7721)=0,"-",SUMIF([1]ข้อมูลทั้งหมด!$B$2:$B$7721,D458,[1]ข้อมูลทั้งหมด!$CW$2:$CW$7721))</f>
        <v>#VALUE!</v>
      </c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389"/>
      <c r="AM458" s="20"/>
      <c r="AN458" s="21"/>
      <c r="AO458" s="393"/>
      <c r="AP458" s="22"/>
      <c r="AQ458" s="22"/>
      <c r="AR458" s="22"/>
      <c r="AS458" s="394"/>
    </row>
    <row r="459" spans="1:45" s="60" customFormat="1" ht="21" hidden="1" x14ac:dyDescent="0.35">
      <c r="A459" s="524">
        <v>450</v>
      </c>
      <c r="B459" s="9">
        <v>446</v>
      </c>
      <c r="C459" s="10" t="s">
        <v>845</v>
      </c>
      <c r="D459" s="395" t="s">
        <v>846</v>
      </c>
      <c r="E459" s="8" t="e">
        <f>COUNTIFS([1]ข้อมูลทั้งหมด!$B$2:$B$7721,D459,[1]ข้อมูลทั้งหมด!$P$2:$P$7721,1)</f>
        <v>#VALUE!</v>
      </c>
      <c r="F459" s="8" t="e">
        <f>COUNTIFS([1]ข้อมูลทั้งหมด!$B$2:$B$7721,D459,[1]ข้อมูลทั้งหมด!$S$2:$S$7721,1)</f>
        <v>#VALUE!</v>
      </c>
      <c r="G459" s="8" t="e">
        <f>COUNTIFS([1]ข้อมูลทั้งหมด!$B$2:$B$7721,D459,[1]ข้อมูลทั้งหมด!$V$2:$V$7721,1)</f>
        <v>#VALUE!</v>
      </c>
      <c r="H459" s="11" t="e">
        <f t="shared" si="8"/>
        <v>#VALUE!</v>
      </c>
      <c r="I459" s="8" t="e">
        <f>SUMIFS([1]ข้อมูลทั้งหมด!$O$2:$O$7721,[1]ข้อมูลทั้งหมด!$B$2:$B$7721,D459)</f>
        <v>#VALUE!</v>
      </c>
      <c r="J459" s="8" t="e">
        <f>SUMIF([1]ข้อมูลทั้งหมด!$B$2:$B$7721,D459,[1]ข้อมูลทั้งหมด!$AN$2:$AN$7721)+(((((SUMIF([1]ข้อมูลทั้งหมด!$B$2:$B$7721,D459,[1]ข้อมูลทั้งหมด!$AO$2:$AO$7721)+((SUMIF([1]ข้อมูลทั้งหมด!$B$2:$B$7721,D459,[1]ข้อมูลทั้งหมด!$AP$2:$AP$7721)-MOD(SUMIF([1]ข้อมูลทั้งหมด!$B$2:$B$7721,D459,[1]ข้อมูลทั้งหมด!$AP$2:$AP$7721),100))/100)-K459)/4))))</f>
        <v>#VALUE!</v>
      </c>
      <c r="K459" s="8" t="e">
        <f>MOD(SUMIF([1]ข้อมูลทั้งหมด!$B$2:$B$7721,D459,[1]ข้อมูลทั้งหมด!$AO$2:$AO$7721)+((SUMIF([1]ข้อมูลทั้งหมด!$B$2:$B$7721,D459,[1]ข้อมูลทั้งหมด!$AP$2:$AP$7721)-MOD(SUMIF([1]ข้อมูลทั้งหมด!$B$2:$B$7721,D459,[1]ข้อมูลทั้งหมด!$AP$2:$AP$7721),100))/100),4)</f>
        <v>#VALUE!</v>
      </c>
      <c r="L459" s="8" t="e">
        <f>MOD(SUMIF([1]ข้อมูลทั้งหมด!$B$2:$B$7721,D459,[1]ข้อมูลทั้งหมด!$AP$2:$AP$7721),100)</f>
        <v>#VALUE!</v>
      </c>
      <c r="M459" s="12" t="e">
        <f>IF(SUM(SUMIF([1]ข้อมูลทั้งหมด!$B$2:$B$7721,D459,[1]ข้อมูลทั้งหมด!$BU$2:$BU$7721))=0,"-",SUM(SUMIF([1]ข้อมูลทั้งหมด!$B$2:$B$7721,D459,[1]ข้อมูลทั้งหมด!$BU$2:$BU$7721)))</f>
        <v>#VALUE!</v>
      </c>
      <c r="N459" s="8" t="e">
        <f>IF(SUM(SUMIF([1]ข้อมูลทั้งหมด!$B$2:$B$7721,D459,[1]ข้อมูลทั้งหมด!$AA$2:$AA$7721),SUMIF([1]ข้อมูลทั้งหมด!$B$2:$B$7721,D459,[1]ข้อมูลทั้งหมด!$AC$2:$AC$7721))=0,"-",SUM(SUMIF([1]ข้อมูลทั้งหมด!$B$2:$B$7721,D459,[1]ข้อมูลทั้งหมด!$AA$2:$AA$7721),SUMIF([1]ข้อมูลทั้งหมด!$B$2:$B$7721,D459,[1]ข้อมูลทั้งหมด!$AC$2:$AC$7721)))</f>
        <v>#VALUE!</v>
      </c>
      <c r="O459" s="13" t="e">
        <f>IF(SUM(SUMIF([1]ข้อมูลทั้งหมด!$B$2:$B$7721,D459,[1]ข้อมูลทั้งหมด!$AB$2:$AB$7721),SUMIF([1]ข้อมูลทั้งหมด!$B$2:$B$7721,D459,[1]ข้อมูลทั้งหมด!$AD$2:$AD$7721))=0,"-",SUM(SUMIF([1]ข้อมูลทั้งหมด!$B$2:$B$7721,D459,[1]ข้อมูลทั้งหมด!$AB$2:$AB$7721),SUMIF([1]ข้อมูลทั้งหมด!$B$2:$B$7721,D459,[1]ข้อมูลทั้งหมด!$AD$2:$AD$7721)))</f>
        <v>#VALUE!</v>
      </c>
      <c r="P459" s="8" t="e">
        <f>IF(SUM(SUMIF([1]ข้อมูลทั้งหมด!$B$2:$B$7721,D459,[1]ข้อมูลทั้งหมด!$AE$2:$AE$7721),SUMIF([1]ข้อมูลทั้งหมด!$B$2:$B$7721,D459,[1]ข้อมูลทั้งหมด!$AG$2:$AG$7721))=0,"-",SUM(SUMIF([1]ข้อมูลทั้งหมด!$B$2:$B$7721,D459,[1]ข้อมูลทั้งหมด!$AE$2:$AE$7721),SUMIF([1]ข้อมูลทั้งหมด!$B$2:$B$7721,D459,[1]ข้อมูลทั้งหมด!$AG$2:$AG$7721)))</f>
        <v>#VALUE!</v>
      </c>
      <c r="Q459" s="13" t="e">
        <f>IF(SUM(SUMIF([1]ข้อมูลทั้งหมด!$B$2:$B$7721,D459,[1]ข้อมูลทั้งหมด!$AF$2:$AF$7721),SUMIF([1]ข้อมูลทั้งหมด!$B$2:$B$7721,D459,[1]ข้อมูลทั้งหมด!$AH$2:$AH$7721))=0,"-",SUM(SUMIF([1]ข้อมูลทั้งหมด!$B$2:$B$7721,D459,[1]ข้อมูลทั้งหมด!$AF$2:$AF$7721),SUMIF([1]ข้อมูลทั้งหมด!$B$2:$B$7721,D459,[1]ข้อมูลทั้งหมด!$AH$2:$AH$7721)))</f>
        <v>#VALUE!</v>
      </c>
      <c r="R459" s="12" t="e">
        <f>IF(SUM(SUMIF([1]ข้อมูลทั้งหมด!$B$2:$B$7721,D459,[1]ข้อมูลทั้งหมด!$BU$2:$BU$7721),SUMIF([1]ข้อมูลทั้งหมด!$B$2:$B$7721,D459,[1]ข้อมูลทั้งหมด!$BV$2:$BV$7721))=0,"-",SUM(SUMIF([1]ข้อมูลทั้งหมด!$B$2:$B$7721,D459,[1]ข้อมูลทั้งหมด!$BU$2:$BU$7721),SUMIF([1]ข้อมูลทั้งหมด!$B$2:$B$7721,D459,[1]ข้อมูลทั้งหมด!$BV$2:$BV$7721)))</f>
        <v>#VALUE!</v>
      </c>
      <c r="S459" s="14" t="e">
        <f>IF(SUMIF([1]ข้อมูลทั้งหมด!$B$2:$B$7721,D459,[1]ข้อมูลทั้งหมด!$BX$2:$BX$7721)=0,"-",SUMIF([1]ข้อมูลทั้งหมด!$B$2:$B$7721,D459,[1]ข้อมูลทั้งหมด!$BX$2:$BX$7721))</f>
        <v>#VALUE!</v>
      </c>
      <c r="T459" s="8" t="e">
        <f>IF(SUMIF([1]ข้อมูลทั้งหมด!$B$2:$B$7721,D459,[1]ข้อมูลทั้งหมด!$CV$2:$CV$7721)=0,"-",SUMIF([1]ข้อมูลทั้งหมด!$B$2:$B$7721,D459,[1]ข้อมูลทั้งหมด!$CV$2:$CV$7721))</f>
        <v>#VALUE!</v>
      </c>
      <c r="U459" s="13" t="e">
        <f>IF(SUMIF([1]ข้อมูลทั้งหมด!$B$2:$B$7721,D459,[1]ข้อมูลทั้งหมด!$CW$2:$CW$7721)=0,"-",SUMIF([1]ข้อมูลทั้งหมด!$B$2:$B$7721,D459,[1]ข้อมูลทั้งหมด!$CW$2:$CW$7721))</f>
        <v>#VALUE!</v>
      </c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389"/>
      <c r="AM459" s="20"/>
      <c r="AN459" s="21"/>
      <c r="AO459" s="393"/>
      <c r="AP459" s="22"/>
      <c r="AQ459" s="22"/>
      <c r="AR459" s="22"/>
      <c r="AS459" s="394"/>
    </row>
    <row r="460" spans="1:45" s="60" customFormat="1" ht="21" hidden="1" x14ac:dyDescent="0.35">
      <c r="A460" s="524">
        <v>451</v>
      </c>
      <c r="B460" s="9">
        <v>447</v>
      </c>
      <c r="C460" s="10" t="s">
        <v>847</v>
      </c>
      <c r="D460" s="395" t="s">
        <v>848</v>
      </c>
      <c r="E460" s="8" t="e">
        <f>COUNTIFS([1]ข้อมูลทั้งหมด!$B$2:$B$7721,D460,[1]ข้อมูลทั้งหมด!$P$2:$P$7721,1)</f>
        <v>#VALUE!</v>
      </c>
      <c r="F460" s="8" t="e">
        <f>COUNTIFS([1]ข้อมูลทั้งหมด!$B$2:$B$7721,D460,[1]ข้อมูลทั้งหมด!$S$2:$S$7721,1)</f>
        <v>#VALUE!</v>
      </c>
      <c r="G460" s="8" t="e">
        <f>COUNTIFS([1]ข้อมูลทั้งหมด!$B$2:$B$7721,D460,[1]ข้อมูลทั้งหมด!$V$2:$V$7721,1)</f>
        <v>#VALUE!</v>
      </c>
      <c r="H460" s="11" t="e">
        <f t="shared" si="8"/>
        <v>#VALUE!</v>
      </c>
      <c r="I460" s="8" t="e">
        <f>SUMIFS([1]ข้อมูลทั้งหมด!$O$2:$O$7721,[1]ข้อมูลทั้งหมด!$B$2:$B$7721,D460)</f>
        <v>#VALUE!</v>
      </c>
      <c r="J460" s="8" t="e">
        <f>SUMIF([1]ข้อมูลทั้งหมด!$B$2:$B$7721,D460,[1]ข้อมูลทั้งหมด!$AN$2:$AN$7721)+(((((SUMIF([1]ข้อมูลทั้งหมด!$B$2:$B$7721,D460,[1]ข้อมูลทั้งหมด!$AO$2:$AO$7721)+((SUMIF([1]ข้อมูลทั้งหมด!$B$2:$B$7721,D460,[1]ข้อมูลทั้งหมด!$AP$2:$AP$7721)-MOD(SUMIF([1]ข้อมูลทั้งหมด!$B$2:$B$7721,D460,[1]ข้อมูลทั้งหมด!$AP$2:$AP$7721),100))/100)-K460)/4))))</f>
        <v>#VALUE!</v>
      </c>
      <c r="K460" s="8" t="e">
        <f>MOD(SUMIF([1]ข้อมูลทั้งหมด!$B$2:$B$7721,D460,[1]ข้อมูลทั้งหมด!$AO$2:$AO$7721)+((SUMIF([1]ข้อมูลทั้งหมด!$B$2:$B$7721,D460,[1]ข้อมูลทั้งหมด!$AP$2:$AP$7721)-MOD(SUMIF([1]ข้อมูลทั้งหมด!$B$2:$B$7721,D460,[1]ข้อมูลทั้งหมด!$AP$2:$AP$7721),100))/100),4)</f>
        <v>#VALUE!</v>
      </c>
      <c r="L460" s="8" t="e">
        <f>MOD(SUMIF([1]ข้อมูลทั้งหมด!$B$2:$B$7721,D460,[1]ข้อมูลทั้งหมด!$AP$2:$AP$7721),100)</f>
        <v>#VALUE!</v>
      </c>
      <c r="M460" s="12" t="e">
        <f>IF(SUM(SUMIF([1]ข้อมูลทั้งหมด!$B$2:$B$7721,D460,[1]ข้อมูลทั้งหมด!$BU$2:$BU$7721))=0,"-",SUM(SUMIF([1]ข้อมูลทั้งหมด!$B$2:$B$7721,D460,[1]ข้อมูลทั้งหมด!$BU$2:$BU$7721)))</f>
        <v>#VALUE!</v>
      </c>
      <c r="N460" s="8" t="e">
        <f>IF(SUM(SUMIF([1]ข้อมูลทั้งหมด!$B$2:$B$7721,D460,[1]ข้อมูลทั้งหมด!$AA$2:$AA$7721),SUMIF([1]ข้อมูลทั้งหมด!$B$2:$B$7721,D460,[1]ข้อมูลทั้งหมด!$AC$2:$AC$7721))=0,"-",SUM(SUMIF([1]ข้อมูลทั้งหมด!$B$2:$B$7721,D460,[1]ข้อมูลทั้งหมด!$AA$2:$AA$7721),SUMIF([1]ข้อมูลทั้งหมด!$B$2:$B$7721,D460,[1]ข้อมูลทั้งหมด!$AC$2:$AC$7721)))</f>
        <v>#VALUE!</v>
      </c>
      <c r="O460" s="13" t="e">
        <f>IF(SUM(SUMIF([1]ข้อมูลทั้งหมด!$B$2:$B$7721,D460,[1]ข้อมูลทั้งหมด!$AB$2:$AB$7721),SUMIF([1]ข้อมูลทั้งหมด!$B$2:$B$7721,D460,[1]ข้อมูลทั้งหมด!$AD$2:$AD$7721))=0,"-",SUM(SUMIF([1]ข้อมูลทั้งหมด!$B$2:$B$7721,D460,[1]ข้อมูลทั้งหมด!$AB$2:$AB$7721),SUMIF([1]ข้อมูลทั้งหมด!$B$2:$B$7721,D460,[1]ข้อมูลทั้งหมด!$AD$2:$AD$7721)))</f>
        <v>#VALUE!</v>
      </c>
      <c r="P460" s="8" t="e">
        <f>IF(SUM(SUMIF([1]ข้อมูลทั้งหมด!$B$2:$B$7721,D460,[1]ข้อมูลทั้งหมด!$AE$2:$AE$7721),SUMIF([1]ข้อมูลทั้งหมด!$B$2:$B$7721,D460,[1]ข้อมูลทั้งหมด!$AG$2:$AG$7721))=0,"-",SUM(SUMIF([1]ข้อมูลทั้งหมด!$B$2:$B$7721,D460,[1]ข้อมูลทั้งหมด!$AE$2:$AE$7721),SUMIF([1]ข้อมูลทั้งหมด!$B$2:$B$7721,D460,[1]ข้อมูลทั้งหมด!$AG$2:$AG$7721)))</f>
        <v>#VALUE!</v>
      </c>
      <c r="Q460" s="13" t="e">
        <f>IF(SUM(SUMIF([1]ข้อมูลทั้งหมด!$B$2:$B$7721,D460,[1]ข้อมูลทั้งหมด!$AF$2:$AF$7721),SUMIF([1]ข้อมูลทั้งหมด!$B$2:$B$7721,D460,[1]ข้อมูลทั้งหมด!$AH$2:$AH$7721))=0,"-",SUM(SUMIF([1]ข้อมูลทั้งหมด!$B$2:$B$7721,D460,[1]ข้อมูลทั้งหมด!$AF$2:$AF$7721),SUMIF([1]ข้อมูลทั้งหมด!$B$2:$B$7721,D460,[1]ข้อมูลทั้งหมด!$AH$2:$AH$7721)))</f>
        <v>#VALUE!</v>
      </c>
      <c r="R460" s="12" t="e">
        <f>IF(SUM(SUMIF([1]ข้อมูลทั้งหมด!$B$2:$B$7721,D460,[1]ข้อมูลทั้งหมด!$BU$2:$BU$7721),SUMIF([1]ข้อมูลทั้งหมด!$B$2:$B$7721,D460,[1]ข้อมูลทั้งหมด!$BV$2:$BV$7721))=0,"-",SUM(SUMIF([1]ข้อมูลทั้งหมด!$B$2:$B$7721,D460,[1]ข้อมูลทั้งหมด!$BU$2:$BU$7721),SUMIF([1]ข้อมูลทั้งหมด!$B$2:$B$7721,D460,[1]ข้อมูลทั้งหมด!$BV$2:$BV$7721)))</f>
        <v>#VALUE!</v>
      </c>
      <c r="S460" s="14" t="e">
        <f>IF(SUMIF([1]ข้อมูลทั้งหมด!$B$2:$B$7721,D460,[1]ข้อมูลทั้งหมด!$BX$2:$BX$7721)=0,"-",SUMIF([1]ข้อมูลทั้งหมด!$B$2:$B$7721,D460,[1]ข้อมูลทั้งหมด!$BX$2:$BX$7721))</f>
        <v>#VALUE!</v>
      </c>
      <c r="T460" s="8" t="e">
        <f>IF(SUMIF([1]ข้อมูลทั้งหมด!$B$2:$B$7721,D460,[1]ข้อมูลทั้งหมด!$CV$2:$CV$7721)=0,"-",SUMIF([1]ข้อมูลทั้งหมด!$B$2:$B$7721,D460,[1]ข้อมูลทั้งหมด!$CV$2:$CV$7721))</f>
        <v>#VALUE!</v>
      </c>
      <c r="U460" s="13" t="e">
        <f>IF(SUMIF([1]ข้อมูลทั้งหมด!$B$2:$B$7721,D460,[1]ข้อมูลทั้งหมด!$CW$2:$CW$7721)=0,"-",SUMIF([1]ข้อมูลทั้งหมด!$B$2:$B$7721,D460,[1]ข้อมูลทั้งหมด!$CW$2:$CW$7721))</f>
        <v>#VALUE!</v>
      </c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389"/>
      <c r="AM460" s="20"/>
      <c r="AN460" s="21"/>
      <c r="AO460" s="393"/>
      <c r="AP460" s="22"/>
      <c r="AQ460" s="22"/>
      <c r="AR460" s="22"/>
      <c r="AS460" s="394"/>
    </row>
    <row r="461" spans="1:45" s="60" customFormat="1" ht="21" hidden="1" x14ac:dyDescent="0.35">
      <c r="A461" s="524">
        <v>452</v>
      </c>
      <c r="B461" s="9">
        <v>448</v>
      </c>
      <c r="C461" s="10" t="s">
        <v>849</v>
      </c>
      <c r="D461" s="395" t="s">
        <v>850</v>
      </c>
      <c r="E461" s="8" t="e">
        <f>COUNTIFS([1]ข้อมูลทั้งหมด!$B$2:$B$7721,D461,[1]ข้อมูลทั้งหมด!$P$2:$P$7721,1)</f>
        <v>#VALUE!</v>
      </c>
      <c r="F461" s="8" t="e">
        <f>COUNTIFS([1]ข้อมูลทั้งหมด!$B$2:$B$7721,D461,[1]ข้อมูลทั้งหมด!$S$2:$S$7721,1)</f>
        <v>#VALUE!</v>
      </c>
      <c r="G461" s="8" t="e">
        <f>COUNTIFS([1]ข้อมูลทั้งหมด!$B$2:$B$7721,D461,[1]ข้อมูลทั้งหมด!$V$2:$V$7721,1)</f>
        <v>#VALUE!</v>
      </c>
      <c r="H461" s="11" t="e">
        <f t="shared" si="8"/>
        <v>#VALUE!</v>
      </c>
      <c r="I461" s="8" t="e">
        <f>SUMIFS([1]ข้อมูลทั้งหมด!$O$2:$O$7721,[1]ข้อมูลทั้งหมด!$B$2:$B$7721,D461)</f>
        <v>#VALUE!</v>
      </c>
      <c r="J461" s="8" t="e">
        <f>SUMIF([1]ข้อมูลทั้งหมด!$B$2:$B$7721,D461,[1]ข้อมูลทั้งหมด!$AN$2:$AN$7721)+(((((SUMIF([1]ข้อมูลทั้งหมด!$B$2:$B$7721,D461,[1]ข้อมูลทั้งหมด!$AO$2:$AO$7721)+((SUMIF([1]ข้อมูลทั้งหมด!$B$2:$B$7721,D461,[1]ข้อมูลทั้งหมด!$AP$2:$AP$7721)-MOD(SUMIF([1]ข้อมูลทั้งหมด!$B$2:$B$7721,D461,[1]ข้อมูลทั้งหมด!$AP$2:$AP$7721),100))/100)-K461)/4))))</f>
        <v>#VALUE!</v>
      </c>
      <c r="K461" s="8" t="e">
        <f>MOD(SUMIF([1]ข้อมูลทั้งหมด!$B$2:$B$7721,D461,[1]ข้อมูลทั้งหมด!$AO$2:$AO$7721)+((SUMIF([1]ข้อมูลทั้งหมด!$B$2:$B$7721,D461,[1]ข้อมูลทั้งหมด!$AP$2:$AP$7721)-MOD(SUMIF([1]ข้อมูลทั้งหมด!$B$2:$B$7721,D461,[1]ข้อมูลทั้งหมด!$AP$2:$AP$7721),100))/100),4)</f>
        <v>#VALUE!</v>
      </c>
      <c r="L461" s="8" t="e">
        <f>MOD(SUMIF([1]ข้อมูลทั้งหมด!$B$2:$B$7721,D461,[1]ข้อมูลทั้งหมด!$AP$2:$AP$7721),100)</f>
        <v>#VALUE!</v>
      </c>
      <c r="M461" s="12" t="e">
        <f>IF(SUM(SUMIF([1]ข้อมูลทั้งหมด!$B$2:$B$7721,D461,[1]ข้อมูลทั้งหมด!$BU$2:$BU$7721))=0,"-",SUM(SUMIF([1]ข้อมูลทั้งหมด!$B$2:$B$7721,D461,[1]ข้อมูลทั้งหมด!$BU$2:$BU$7721)))</f>
        <v>#VALUE!</v>
      </c>
      <c r="N461" s="8" t="e">
        <f>IF(SUM(SUMIF([1]ข้อมูลทั้งหมด!$B$2:$B$7721,D461,[1]ข้อมูลทั้งหมด!$AA$2:$AA$7721),SUMIF([1]ข้อมูลทั้งหมด!$B$2:$B$7721,D461,[1]ข้อมูลทั้งหมด!$AC$2:$AC$7721))=0,"-",SUM(SUMIF([1]ข้อมูลทั้งหมด!$B$2:$B$7721,D461,[1]ข้อมูลทั้งหมด!$AA$2:$AA$7721),SUMIF([1]ข้อมูลทั้งหมด!$B$2:$B$7721,D461,[1]ข้อมูลทั้งหมด!$AC$2:$AC$7721)))</f>
        <v>#VALUE!</v>
      </c>
      <c r="O461" s="13" t="e">
        <f>IF(SUM(SUMIF([1]ข้อมูลทั้งหมด!$B$2:$B$7721,D461,[1]ข้อมูลทั้งหมด!$AB$2:$AB$7721),SUMIF([1]ข้อมูลทั้งหมด!$B$2:$B$7721,D461,[1]ข้อมูลทั้งหมด!$AD$2:$AD$7721))=0,"-",SUM(SUMIF([1]ข้อมูลทั้งหมด!$B$2:$B$7721,D461,[1]ข้อมูลทั้งหมด!$AB$2:$AB$7721),SUMIF([1]ข้อมูลทั้งหมด!$B$2:$B$7721,D461,[1]ข้อมูลทั้งหมด!$AD$2:$AD$7721)))</f>
        <v>#VALUE!</v>
      </c>
      <c r="P461" s="8" t="e">
        <f>IF(SUM(SUMIF([1]ข้อมูลทั้งหมด!$B$2:$B$7721,D461,[1]ข้อมูลทั้งหมด!$AE$2:$AE$7721),SUMIF([1]ข้อมูลทั้งหมด!$B$2:$B$7721,D461,[1]ข้อมูลทั้งหมด!$AG$2:$AG$7721))=0,"-",SUM(SUMIF([1]ข้อมูลทั้งหมด!$B$2:$B$7721,D461,[1]ข้อมูลทั้งหมด!$AE$2:$AE$7721),SUMIF([1]ข้อมูลทั้งหมด!$B$2:$B$7721,D461,[1]ข้อมูลทั้งหมด!$AG$2:$AG$7721)))</f>
        <v>#VALUE!</v>
      </c>
      <c r="Q461" s="13" t="e">
        <f>IF(SUM(SUMIF([1]ข้อมูลทั้งหมด!$B$2:$B$7721,D461,[1]ข้อมูลทั้งหมด!$AF$2:$AF$7721),SUMIF([1]ข้อมูลทั้งหมด!$B$2:$B$7721,D461,[1]ข้อมูลทั้งหมด!$AH$2:$AH$7721))=0,"-",SUM(SUMIF([1]ข้อมูลทั้งหมด!$B$2:$B$7721,D461,[1]ข้อมูลทั้งหมด!$AF$2:$AF$7721),SUMIF([1]ข้อมูลทั้งหมด!$B$2:$B$7721,D461,[1]ข้อมูลทั้งหมด!$AH$2:$AH$7721)))</f>
        <v>#VALUE!</v>
      </c>
      <c r="R461" s="12" t="e">
        <f>IF(SUM(SUMIF([1]ข้อมูลทั้งหมด!$B$2:$B$7721,D461,[1]ข้อมูลทั้งหมด!$BU$2:$BU$7721),SUMIF([1]ข้อมูลทั้งหมด!$B$2:$B$7721,D461,[1]ข้อมูลทั้งหมด!$BV$2:$BV$7721))=0,"-",SUM(SUMIF([1]ข้อมูลทั้งหมด!$B$2:$B$7721,D461,[1]ข้อมูลทั้งหมด!$BU$2:$BU$7721),SUMIF([1]ข้อมูลทั้งหมด!$B$2:$B$7721,D461,[1]ข้อมูลทั้งหมด!$BV$2:$BV$7721)))</f>
        <v>#VALUE!</v>
      </c>
      <c r="S461" s="14" t="e">
        <f>IF(SUMIF([1]ข้อมูลทั้งหมด!$B$2:$B$7721,D461,[1]ข้อมูลทั้งหมด!$BX$2:$BX$7721)=0,"-",SUMIF([1]ข้อมูลทั้งหมด!$B$2:$B$7721,D461,[1]ข้อมูลทั้งหมด!$BX$2:$BX$7721))</f>
        <v>#VALUE!</v>
      </c>
      <c r="T461" s="8" t="e">
        <f>IF(SUMIF([1]ข้อมูลทั้งหมด!$B$2:$B$7721,D461,[1]ข้อมูลทั้งหมด!$CV$2:$CV$7721)=0,"-",SUMIF([1]ข้อมูลทั้งหมด!$B$2:$B$7721,D461,[1]ข้อมูลทั้งหมด!$CV$2:$CV$7721))</f>
        <v>#VALUE!</v>
      </c>
      <c r="U461" s="13" t="e">
        <f>IF(SUMIF([1]ข้อมูลทั้งหมด!$B$2:$B$7721,D461,[1]ข้อมูลทั้งหมด!$CW$2:$CW$7721)=0,"-",SUMIF([1]ข้อมูลทั้งหมด!$B$2:$B$7721,D461,[1]ข้อมูลทั้งหมด!$CW$2:$CW$7721))</f>
        <v>#VALUE!</v>
      </c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389"/>
      <c r="AM461" s="20"/>
      <c r="AN461" s="21"/>
      <c r="AO461" s="393"/>
      <c r="AP461" s="22"/>
      <c r="AQ461" s="22"/>
      <c r="AR461" s="22"/>
      <c r="AS461" s="394"/>
    </row>
    <row r="462" spans="1:45" s="60" customFormat="1" ht="21" hidden="1" x14ac:dyDescent="0.35">
      <c r="A462" s="524">
        <v>453</v>
      </c>
      <c r="B462" s="9">
        <v>449</v>
      </c>
      <c r="C462" s="10" t="s">
        <v>851</v>
      </c>
      <c r="D462" s="395" t="s">
        <v>852</v>
      </c>
      <c r="E462" s="8" t="e">
        <f>COUNTIFS([1]ข้อมูลทั้งหมด!$B$2:$B$7721,D462,[1]ข้อมูลทั้งหมด!$P$2:$P$7721,1)</f>
        <v>#VALUE!</v>
      </c>
      <c r="F462" s="8" t="e">
        <f>COUNTIFS([1]ข้อมูลทั้งหมด!$B$2:$B$7721,D462,[1]ข้อมูลทั้งหมด!$S$2:$S$7721,1)</f>
        <v>#VALUE!</v>
      </c>
      <c r="G462" s="8" t="e">
        <f>COUNTIFS([1]ข้อมูลทั้งหมด!$B$2:$B$7721,D462,[1]ข้อมูลทั้งหมด!$V$2:$V$7721,1)</f>
        <v>#VALUE!</v>
      </c>
      <c r="H462" s="11" t="e">
        <f t="shared" si="8"/>
        <v>#VALUE!</v>
      </c>
      <c r="I462" s="8" t="e">
        <f>SUMIFS([1]ข้อมูลทั้งหมด!$O$2:$O$7721,[1]ข้อมูลทั้งหมด!$B$2:$B$7721,D462)</f>
        <v>#VALUE!</v>
      </c>
      <c r="J462" s="8" t="e">
        <f>SUMIF([1]ข้อมูลทั้งหมด!$B$2:$B$7721,D462,[1]ข้อมูลทั้งหมด!$AN$2:$AN$7721)+(((((SUMIF([1]ข้อมูลทั้งหมด!$B$2:$B$7721,D462,[1]ข้อมูลทั้งหมด!$AO$2:$AO$7721)+((SUMIF([1]ข้อมูลทั้งหมด!$B$2:$B$7721,D462,[1]ข้อมูลทั้งหมด!$AP$2:$AP$7721)-MOD(SUMIF([1]ข้อมูลทั้งหมด!$B$2:$B$7721,D462,[1]ข้อมูลทั้งหมด!$AP$2:$AP$7721),100))/100)-K462)/4))))</f>
        <v>#VALUE!</v>
      </c>
      <c r="K462" s="8" t="e">
        <f>MOD(SUMIF([1]ข้อมูลทั้งหมด!$B$2:$B$7721,D462,[1]ข้อมูลทั้งหมด!$AO$2:$AO$7721)+((SUMIF([1]ข้อมูลทั้งหมด!$B$2:$B$7721,D462,[1]ข้อมูลทั้งหมด!$AP$2:$AP$7721)-MOD(SUMIF([1]ข้อมูลทั้งหมด!$B$2:$B$7721,D462,[1]ข้อมูลทั้งหมด!$AP$2:$AP$7721),100))/100),4)</f>
        <v>#VALUE!</v>
      </c>
      <c r="L462" s="8" t="e">
        <f>MOD(SUMIF([1]ข้อมูลทั้งหมด!$B$2:$B$7721,D462,[1]ข้อมูลทั้งหมด!$AP$2:$AP$7721),100)</f>
        <v>#VALUE!</v>
      </c>
      <c r="M462" s="12" t="e">
        <f>IF(SUM(SUMIF([1]ข้อมูลทั้งหมด!$B$2:$B$7721,D462,[1]ข้อมูลทั้งหมด!$BU$2:$BU$7721))=0,"-",SUM(SUMIF([1]ข้อมูลทั้งหมด!$B$2:$B$7721,D462,[1]ข้อมูลทั้งหมด!$BU$2:$BU$7721)))</f>
        <v>#VALUE!</v>
      </c>
      <c r="N462" s="8" t="e">
        <f>IF(SUM(SUMIF([1]ข้อมูลทั้งหมด!$B$2:$B$7721,D462,[1]ข้อมูลทั้งหมด!$AA$2:$AA$7721),SUMIF([1]ข้อมูลทั้งหมด!$B$2:$B$7721,D462,[1]ข้อมูลทั้งหมด!$AC$2:$AC$7721))=0,"-",SUM(SUMIF([1]ข้อมูลทั้งหมด!$B$2:$B$7721,D462,[1]ข้อมูลทั้งหมด!$AA$2:$AA$7721),SUMIF([1]ข้อมูลทั้งหมด!$B$2:$B$7721,D462,[1]ข้อมูลทั้งหมด!$AC$2:$AC$7721)))</f>
        <v>#VALUE!</v>
      </c>
      <c r="O462" s="13" t="e">
        <f>IF(SUM(SUMIF([1]ข้อมูลทั้งหมด!$B$2:$B$7721,D462,[1]ข้อมูลทั้งหมด!$AB$2:$AB$7721),SUMIF([1]ข้อมูลทั้งหมด!$B$2:$B$7721,D462,[1]ข้อมูลทั้งหมด!$AD$2:$AD$7721))=0,"-",SUM(SUMIF([1]ข้อมูลทั้งหมด!$B$2:$B$7721,D462,[1]ข้อมูลทั้งหมด!$AB$2:$AB$7721),SUMIF([1]ข้อมูลทั้งหมด!$B$2:$B$7721,D462,[1]ข้อมูลทั้งหมด!$AD$2:$AD$7721)))</f>
        <v>#VALUE!</v>
      </c>
      <c r="P462" s="8" t="e">
        <f>IF(SUM(SUMIF([1]ข้อมูลทั้งหมด!$B$2:$B$7721,D462,[1]ข้อมูลทั้งหมด!$AE$2:$AE$7721),SUMIF([1]ข้อมูลทั้งหมด!$B$2:$B$7721,D462,[1]ข้อมูลทั้งหมด!$AG$2:$AG$7721))=0,"-",SUM(SUMIF([1]ข้อมูลทั้งหมด!$B$2:$B$7721,D462,[1]ข้อมูลทั้งหมด!$AE$2:$AE$7721),SUMIF([1]ข้อมูลทั้งหมด!$B$2:$B$7721,D462,[1]ข้อมูลทั้งหมด!$AG$2:$AG$7721)))</f>
        <v>#VALUE!</v>
      </c>
      <c r="Q462" s="13" t="e">
        <f>IF(SUM(SUMIF([1]ข้อมูลทั้งหมด!$B$2:$B$7721,D462,[1]ข้อมูลทั้งหมด!$AF$2:$AF$7721),SUMIF([1]ข้อมูลทั้งหมด!$B$2:$B$7721,D462,[1]ข้อมูลทั้งหมด!$AH$2:$AH$7721))=0,"-",SUM(SUMIF([1]ข้อมูลทั้งหมด!$B$2:$B$7721,D462,[1]ข้อมูลทั้งหมด!$AF$2:$AF$7721),SUMIF([1]ข้อมูลทั้งหมด!$B$2:$B$7721,D462,[1]ข้อมูลทั้งหมด!$AH$2:$AH$7721)))</f>
        <v>#VALUE!</v>
      </c>
      <c r="R462" s="12" t="e">
        <f>IF(SUM(SUMIF([1]ข้อมูลทั้งหมด!$B$2:$B$7721,D462,[1]ข้อมูลทั้งหมด!$BU$2:$BU$7721),SUMIF([1]ข้อมูลทั้งหมด!$B$2:$B$7721,D462,[1]ข้อมูลทั้งหมด!$BV$2:$BV$7721))=0,"-",SUM(SUMIF([1]ข้อมูลทั้งหมด!$B$2:$B$7721,D462,[1]ข้อมูลทั้งหมด!$BU$2:$BU$7721),SUMIF([1]ข้อมูลทั้งหมด!$B$2:$B$7721,D462,[1]ข้อมูลทั้งหมด!$BV$2:$BV$7721)))</f>
        <v>#VALUE!</v>
      </c>
      <c r="S462" s="14" t="e">
        <f>IF(SUMIF([1]ข้อมูลทั้งหมด!$B$2:$B$7721,D462,[1]ข้อมูลทั้งหมด!$BX$2:$BX$7721)=0,"-",SUMIF([1]ข้อมูลทั้งหมด!$B$2:$B$7721,D462,[1]ข้อมูลทั้งหมด!$BX$2:$BX$7721))</f>
        <v>#VALUE!</v>
      </c>
      <c r="T462" s="8" t="e">
        <f>IF(SUMIF([1]ข้อมูลทั้งหมด!$B$2:$B$7721,D462,[1]ข้อมูลทั้งหมด!$CV$2:$CV$7721)=0,"-",SUMIF([1]ข้อมูลทั้งหมด!$B$2:$B$7721,D462,[1]ข้อมูลทั้งหมด!$CV$2:$CV$7721))</f>
        <v>#VALUE!</v>
      </c>
      <c r="U462" s="13" t="e">
        <f>IF(SUMIF([1]ข้อมูลทั้งหมด!$B$2:$B$7721,D462,[1]ข้อมูลทั้งหมด!$CW$2:$CW$7721)=0,"-",SUMIF([1]ข้อมูลทั้งหมด!$B$2:$B$7721,D462,[1]ข้อมูลทั้งหมด!$CW$2:$CW$7721))</f>
        <v>#VALUE!</v>
      </c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389"/>
      <c r="AM462" s="20"/>
      <c r="AN462" s="21"/>
      <c r="AO462" s="393"/>
      <c r="AP462" s="22"/>
      <c r="AQ462" s="22"/>
      <c r="AR462" s="22"/>
      <c r="AS462" s="394"/>
    </row>
    <row r="463" spans="1:45" s="60" customFormat="1" ht="21" hidden="1" x14ac:dyDescent="0.35">
      <c r="A463" s="524">
        <v>454</v>
      </c>
      <c r="B463" s="9">
        <v>450</v>
      </c>
      <c r="C463" s="10" t="s">
        <v>853</v>
      </c>
      <c r="D463" s="395" t="s">
        <v>854</v>
      </c>
      <c r="E463" s="8" t="e">
        <f>COUNTIFS([1]ข้อมูลทั้งหมด!$B$2:$B$7721,D463,[1]ข้อมูลทั้งหมด!$P$2:$P$7721,1)</f>
        <v>#VALUE!</v>
      </c>
      <c r="F463" s="8" t="e">
        <f>COUNTIFS([1]ข้อมูลทั้งหมด!$B$2:$B$7721,D463,[1]ข้อมูลทั้งหมด!$S$2:$S$7721,1)</f>
        <v>#VALUE!</v>
      </c>
      <c r="G463" s="8" t="e">
        <f>COUNTIFS([1]ข้อมูลทั้งหมด!$B$2:$B$7721,D463,[1]ข้อมูลทั้งหมด!$V$2:$V$7721,1)</f>
        <v>#VALUE!</v>
      </c>
      <c r="H463" s="11" t="e">
        <f t="shared" si="8"/>
        <v>#VALUE!</v>
      </c>
      <c r="I463" s="8" t="e">
        <f>SUMIFS([1]ข้อมูลทั้งหมด!$O$2:$O$7721,[1]ข้อมูลทั้งหมด!$B$2:$B$7721,D463)</f>
        <v>#VALUE!</v>
      </c>
      <c r="J463" s="8" t="e">
        <f>SUMIF([1]ข้อมูลทั้งหมด!$B$2:$B$7721,D463,[1]ข้อมูลทั้งหมด!$AN$2:$AN$7721)+(((((SUMIF([1]ข้อมูลทั้งหมด!$B$2:$B$7721,D463,[1]ข้อมูลทั้งหมด!$AO$2:$AO$7721)+((SUMIF([1]ข้อมูลทั้งหมด!$B$2:$B$7721,D463,[1]ข้อมูลทั้งหมด!$AP$2:$AP$7721)-MOD(SUMIF([1]ข้อมูลทั้งหมด!$B$2:$B$7721,D463,[1]ข้อมูลทั้งหมด!$AP$2:$AP$7721),100))/100)-K463)/4))))</f>
        <v>#VALUE!</v>
      </c>
      <c r="K463" s="8" t="e">
        <f>MOD(SUMIF([1]ข้อมูลทั้งหมด!$B$2:$B$7721,D463,[1]ข้อมูลทั้งหมด!$AO$2:$AO$7721)+((SUMIF([1]ข้อมูลทั้งหมด!$B$2:$B$7721,D463,[1]ข้อมูลทั้งหมด!$AP$2:$AP$7721)-MOD(SUMIF([1]ข้อมูลทั้งหมด!$B$2:$B$7721,D463,[1]ข้อมูลทั้งหมด!$AP$2:$AP$7721),100))/100),4)</f>
        <v>#VALUE!</v>
      </c>
      <c r="L463" s="8" t="e">
        <f>MOD(SUMIF([1]ข้อมูลทั้งหมด!$B$2:$B$7721,D463,[1]ข้อมูลทั้งหมด!$AP$2:$AP$7721),100)</f>
        <v>#VALUE!</v>
      </c>
      <c r="M463" s="12" t="e">
        <f>IF(SUM(SUMIF([1]ข้อมูลทั้งหมด!$B$2:$B$7721,D463,[1]ข้อมูลทั้งหมด!$BU$2:$BU$7721))=0,"-",SUM(SUMIF([1]ข้อมูลทั้งหมด!$B$2:$B$7721,D463,[1]ข้อมูลทั้งหมด!$BU$2:$BU$7721)))</f>
        <v>#VALUE!</v>
      </c>
      <c r="N463" s="8" t="e">
        <f>IF(SUM(SUMIF([1]ข้อมูลทั้งหมด!$B$2:$B$7721,D463,[1]ข้อมูลทั้งหมด!$AA$2:$AA$7721),SUMIF([1]ข้อมูลทั้งหมด!$B$2:$B$7721,D463,[1]ข้อมูลทั้งหมด!$AC$2:$AC$7721))=0,"-",SUM(SUMIF([1]ข้อมูลทั้งหมด!$B$2:$B$7721,D463,[1]ข้อมูลทั้งหมด!$AA$2:$AA$7721),SUMIF([1]ข้อมูลทั้งหมด!$B$2:$B$7721,D463,[1]ข้อมูลทั้งหมด!$AC$2:$AC$7721)))</f>
        <v>#VALUE!</v>
      </c>
      <c r="O463" s="13" t="e">
        <f>IF(SUM(SUMIF([1]ข้อมูลทั้งหมด!$B$2:$B$7721,D463,[1]ข้อมูลทั้งหมด!$AB$2:$AB$7721),SUMIF([1]ข้อมูลทั้งหมด!$B$2:$B$7721,D463,[1]ข้อมูลทั้งหมด!$AD$2:$AD$7721))=0,"-",SUM(SUMIF([1]ข้อมูลทั้งหมด!$B$2:$B$7721,D463,[1]ข้อมูลทั้งหมด!$AB$2:$AB$7721),SUMIF([1]ข้อมูลทั้งหมด!$B$2:$B$7721,D463,[1]ข้อมูลทั้งหมด!$AD$2:$AD$7721)))</f>
        <v>#VALUE!</v>
      </c>
      <c r="P463" s="8" t="e">
        <f>IF(SUM(SUMIF([1]ข้อมูลทั้งหมด!$B$2:$B$7721,D463,[1]ข้อมูลทั้งหมด!$AE$2:$AE$7721),SUMIF([1]ข้อมูลทั้งหมด!$B$2:$B$7721,D463,[1]ข้อมูลทั้งหมด!$AG$2:$AG$7721))=0,"-",SUM(SUMIF([1]ข้อมูลทั้งหมด!$B$2:$B$7721,D463,[1]ข้อมูลทั้งหมด!$AE$2:$AE$7721),SUMIF([1]ข้อมูลทั้งหมด!$B$2:$B$7721,D463,[1]ข้อมูลทั้งหมด!$AG$2:$AG$7721)))</f>
        <v>#VALUE!</v>
      </c>
      <c r="Q463" s="13" t="e">
        <f>IF(SUM(SUMIF([1]ข้อมูลทั้งหมด!$B$2:$B$7721,D463,[1]ข้อมูลทั้งหมด!$AF$2:$AF$7721),SUMIF([1]ข้อมูลทั้งหมด!$B$2:$B$7721,D463,[1]ข้อมูลทั้งหมด!$AH$2:$AH$7721))=0,"-",SUM(SUMIF([1]ข้อมูลทั้งหมด!$B$2:$B$7721,D463,[1]ข้อมูลทั้งหมด!$AF$2:$AF$7721),SUMIF([1]ข้อมูลทั้งหมด!$B$2:$B$7721,D463,[1]ข้อมูลทั้งหมด!$AH$2:$AH$7721)))</f>
        <v>#VALUE!</v>
      </c>
      <c r="R463" s="12" t="e">
        <f>IF(SUM(SUMIF([1]ข้อมูลทั้งหมด!$B$2:$B$7721,D463,[1]ข้อมูลทั้งหมด!$BU$2:$BU$7721),SUMIF([1]ข้อมูลทั้งหมด!$B$2:$B$7721,D463,[1]ข้อมูลทั้งหมด!$BV$2:$BV$7721))=0,"-",SUM(SUMIF([1]ข้อมูลทั้งหมด!$B$2:$B$7721,D463,[1]ข้อมูลทั้งหมด!$BU$2:$BU$7721),SUMIF([1]ข้อมูลทั้งหมด!$B$2:$B$7721,D463,[1]ข้อมูลทั้งหมด!$BV$2:$BV$7721)))</f>
        <v>#VALUE!</v>
      </c>
      <c r="S463" s="14" t="e">
        <f>IF(SUMIF([1]ข้อมูลทั้งหมด!$B$2:$B$7721,D463,[1]ข้อมูลทั้งหมด!$BX$2:$BX$7721)=0,"-",SUMIF([1]ข้อมูลทั้งหมด!$B$2:$B$7721,D463,[1]ข้อมูลทั้งหมด!$BX$2:$BX$7721))</f>
        <v>#VALUE!</v>
      </c>
      <c r="T463" s="8" t="e">
        <f>IF(SUMIF([1]ข้อมูลทั้งหมด!$B$2:$B$7721,D463,[1]ข้อมูลทั้งหมด!$CV$2:$CV$7721)=0,"-",SUMIF([1]ข้อมูลทั้งหมด!$B$2:$B$7721,D463,[1]ข้อมูลทั้งหมด!$CV$2:$CV$7721))</f>
        <v>#VALUE!</v>
      </c>
      <c r="U463" s="13" t="e">
        <f>IF(SUMIF([1]ข้อมูลทั้งหมด!$B$2:$B$7721,D463,[1]ข้อมูลทั้งหมด!$CW$2:$CW$7721)=0,"-",SUMIF([1]ข้อมูลทั้งหมด!$B$2:$B$7721,D463,[1]ข้อมูลทั้งหมด!$CW$2:$CW$7721))</f>
        <v>#VALUE!</v>
      </c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389"/>
      <c r="AM463" s="20"/>
      <c r="AN463" s="21"/>
      <c r="AO463" s="393"/>
      <c r="AP463" s="22"/>
      <c r="AQ463" s="22"/>
      <c r="AR463" s="22"/>
      <c r="AS463" s="394"/>
    </row>
    <row r="464" spans="1:45" s="60" customFormat="1" ht="21" hidden="1" x14ac:dyDescent="0.35">
      <c r="A464" s="524">
        <v>455</v>
      </c>
      <c r="B464" s="9">
        <v>451</v>
      </c>
      <c r="C464" s="10" t="s">
        <v>855</v>
      </c>
      <c r="D464" s="395" t="s">
        <v>856</v>
      </c>
      <c r="E464" s="8" t="e">
        <f>COUNTIFS([1]ข้อมูลทั้งหมด!$B$2:$B$7721,D464,[1]ข้อมูลทั้งหมด!$P$2:$P$7721,1)</f>
        <v>#VALUE!</v>
      </c>
      <c r="F464" s="8" t="e">
        <f>COUNTIFS([1]ข้อมูลทั้งหมด!$B$2:$B$7721,D464,[1]ข้อมูลทั้งหมด!$S$2:$S$7721,1)</f>
        <v>#VALUE!</v>
      </c>
      <c r="G464" s="8" t="e">
        <f>COUNTIFS([1]ข้อมูลทั้งหมด!$B$2:$B$7721,D464,[1]ข้อมูลทั้งหมด!$V$2:$V$7721,1)</f>
        <v>#VALUE!</v>
      </c>
      <c r="H464" s="11" t="e">
        <f t="shared" si="8"/>
        <v>#VALUE!</v>
      </c>
      <c r="I464" s="8" t="e">
        <f>SUMIFS([1]ข้อมูลทั้งหมด!$O$2:$O$7721,[1]ข้อมูลทั้งหมด!$B$2:$B$7721,D464)</f>
        <v>#VALUE!</v>
      </c>
      <c r="J464" s="8" t="e">
        <f>SUMIF([1]ข้อมูลทั้งหมด!$B$2:$B$7721,D464,[1]ข้อมูลทั้งหมด!$AN$2:$AN$7721)+(((((SUMIF([1]ข้อมูลทั้งหมด!$B$2:$B$7721,D464,[1]ข้อมูลทั้งหมด!$AO$2:$AO$7721)+((SUMIF([1]ข้อมูลทั้งหมด!$B$2:$B$7721,D464,[1]ข้อมูลทั้งหมด!$AP$2:$AP$7721)-MOD(SUMIF([1]ข้อมูลทั้งหมด!$B$2:$B$7721,D464,[1]ข้อมูลทั้งหมด!$AP$2:$AP$7721),100))/100)-K464)/4))))</f>
        <v>#VALUE!</v>
      </c>
      <c r="K464" s="8" t="e">
        <f>MOD(SUMIF([1]ข้อมูลทั้งหมด!$B$2:$B$7721,D464,[1]ข้อมูลทั้งหมด!$AO$2:$AO$7721)+((SUMIF([1]ข้อมูลทั้งหมด!$B$2:$B$7721,D464,[1]ข้อมูลทั้งหมด!$AP$2:$AP$7721)-MOD(SUMIF([1]ข้อมูลทั้งหมด!$B$2:$B$7721,D464,[1]ข้อมูลทั้งหมด!$AP$2:$AP$7721),100))/100),4)</f>
        <v>#VALUE!</v>
      </c>
      <c r="L464" s="8" t="e">
        <f>MOD(SUMIF([1]ข้อมูลทั้งหมด!$B$2:$B$7721,D464,[1]ข้อมูลทั้งหมด!$AP$2:$AP$7721),100)</f>
        <v>#VALUE!</v>
      </c>
      <c r="M464" s="12" t="e">
        <f>IF(SUM(SUMIF([1]ข้อมูลทั้งหมด!$B$2:$B$7721,D464,[1]ข้อมูลทั้งหมด!$BU$2:$BU$7721))=0,"-",SUM(SUMIF([1]ข้อมูลทั้งหมด!$B$2:$B$7721,D464,[1]ข้อมูลทั้งหมด!$BU$2:$BU$7721)))</f>
        <v>#VALUE!</v>
      </c>
      <c r="N464" s="8" t="e">
        <f>IF(SUM(SUMIF([1]ข้อมูลทั้งหมด!$B$2:$B$7721,D464,[1]ข้อมูลทั้งหมด!$AA$2:$AA$7721),SUMIF([1]ข้อมูลทั้งหมด!$B$2:$B$7721,D464,[1]ข้อมูลทั้งหมด!$AC$2:$AC$7721))=0,"-",SUM(SUMIF([1]ข้อมูลทั้งหมด!$B$2:$B$7721,D464,[1]ข้อมูลทั้งหมด!$AA$2:$AA$7721),SUMIF([1]ข้อมูลทั้งหมด!$B$2:$B$7721,D464,[1]ข้อมูลทั้งหมด!$AC$2:$AC$7721)))</f>
        <v>#VALUE!</v>
      </c>
      <c r="O464" s="13" t="e">
        <f>IF(SUM(SUMIF([1]ข้อมูลทั้งหมด!$B$2:$B$7721,D464,[1]ข้อมูลทั้งหมด!$AB$2:$AB$7721),SUMIF([1]ข้อมูลทั้งหมด!$B$2:$B$7721,D464,[1]ข้อมูลทั้งหมด!$AD$2:$AD$7721))=0,"-",SUM(SUMIF([1]ข้อมูลทั้งหมด!$B$2:$B$7721,D464,[1]ข้อมูลทั้งหมด!$AB$2:$AB$7721),SUMIF([1]ข้อมูลทั้งหมด!$B$2:$B$7721,D464,[1]ข้อมูลทั้งหมด!$AD$2:$AD$7721)))</f>
        <v>#VALUE!</v>
      </c>
      <c r="P464" s="8" t="e">
        <f>IF(SUM(SUMIF([1]ข้อมูลทั้งหมด!$B$2:$B$7721,D464,[1]ข้อมูลทั้งหมด!$AE$2:$AE$7721),SUMIF([1]ข้อมูลทั้งหมด!$B$2:$B$7721,D464,[1]ข้อมูลทั้งหมด!$AG$2:$AG$7721))=0,"-",SUM(SUMIF([1]ข้อมูลทั้งหมด!$B$2:$B$7721,D464,[1]ข้อมูลทั้งหมด!$AE$2:$AE$7721),SUMIF([1]ข้อมูลทั้งหมด!$B$2:$B$7721,D464,[1]ข้อมูลทั้งหมด!$AG$2:$AG$7721)))</f>
        <v>#VALUE!</v>
      </c>
      <c r="Q464" s="13" t="e">
        <f>IF(SUM(SUMIF([1]ข้อมูลทั้งหมด!$B$2:$B$7721,D464,[1]ข้อมูลทั้งหมด!$AF$2:$AF$7721),SUMIF([1]ข้อมูลทั้งหมด!$B$2:$B$7721,D464,[1]ข้อมูลทั้งหมด!$AH$2:$AH$7721))=0,"-",SUM(SUMIF([1]ข้อมูลทั้งหมด!$B$2:$B$7721,D464,[1]ข้อมูลทั้งหมด!$AF$2:$AF$7721),SUMIF([1]ข้อมูลทั้งหมด!$B$2:$B$7721,D464,[1]ข้อมูลทั้งหมด!$AH$2:$AH$7721)))</f>
        <v>#VALUE!</v>
      </c>
      <c r="R464" s="12" t="e">
        <f>IF(SUM(SUMIF([1]ข้อมูลทั้งหมด!$B$2:$B$7721,D464,[1]ข้อมูลทั้งหมด!$BU$2:$BU$7721),SUMIF([1]ข้อมูลทั้งหมด!$B$2:$B$7721,D464,[1]ข้อมูลทั้งหมด!$BV$2:$BV$7721))=0,"-",SUM(SUMIF([1]ข้อมูลทั้งหมด!$B$2:$B$7721,D464,[1]ข้อมูลทั้งหมด!$BU$2:$BU$7721),SUMIF([1]ข้อมูลทั้งหมด!$B$2:$B$7721,D464,[1]ข้อมูลทั้งหมด!$BV$2:$BV$7721)))</f>
        <v>#VALUE!</v>
      </c>
      <c r="S464" s="14" t="e">
        <f>IF(SUMIF([1]ข้อมูลทั้งหมด!$B$2:$B$7721,D464,[1]ข้อมูลทั้งหมด!$BX$2:$BX$7721)=0,"-",SUMIF([1]ข้อมูลทั้งหมด!$B$2:$B$7721,D464,[1]ข้อมูลทั้งหมด!$BX$2:$BX$7721))</f>
        <v>#VALUE!</v>
      </c>
      <c r="T464" s="8" t="e">
        <f>IF(SUMIF([1]ข้อมูลทั้งหมด!$B$2:$B$7721,D464,[1]ข้อมูลทั้งหมด!$CV$2:$CV$7721)=0,"-",SUMIF([1]ข้อมูลทั้งหมด!$B$2:$B$7721,D464,[1]ข้อมูลทั้งหมด!$CV$2:$CV$7721))</f>
        <v>#VALUE!</v>
      </c>
      <c r="U464" s="13" t="e">
        <f>IF(SUMIF([1]ข้อมูลทั้งหมด!$B$2:$B$7721,D464,[1]ข้อมูลทั้งหมด!$CW$2:$CW$7721)=0,"-",SUMIF([1]ข้อมูลทั้งหมด!$B$2:$B$7721,D464,[1]ข้อมูลทั้งหมด!$CW$2:$CW$7721))</f>
        <v>#VALUE!</v>
      </c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389"/>
      <c r="AM464" s="20"/>
      <c r="AN464" s="21"/>
      <c r="AO464" s="393"/>
      <c r="AP464" s="22"/>
      <c r="AQ464" s="22"/>
      <c r="AR464" s="22"/>
      <c r="AS464" s="394"/>
    </row>
    <row r="465" spans="1:45" ht="21" hidden="1" x14ac:dyDescent="0.35">
      <c r="A465" s="524">
        <v>456</v>
      </c>
      <c r="B465" s="9">
        <v>452</v>
      </c>
      <c r="C465" s="10" t="s">
        <v>857</v>
      </c>
      <c r="D465" s="395" t="s">
        <v>858</v>
      </c>
      <c r="E465" s="8" t="e">
        <f>COUNTIFS([1]ข้อมูลทั้งหมด!$B$2:$B$7721,D465,[1]ข้อมูลทั้งหมด!$P$2:$P$7721,1)</f>
        <v>#VALUE!</v>
      </c>
      <c r="F465" s="8" t="e">
        <f>COUNTIFS([1]ข้อมูลทั้งหมด!$B$2:$B$7721,D465,[1]ข้อมูลทั้งหมด!$S$2:$S$7721,1)</f>
        <v>#VALUE!</v>
      </c>
      <c r="G465" s="8" t="e">
        <f>COUNTIFS([1]ข้อมูลทั้งหมด!$B$2:$B$7721,D465,[1]ข้อมูลทั้งหมด!$V$2:$V$7721,1)</f>
        <v>#VALUE!</v>
      </c>
      <c r="H465" s="11" t="e">
        <f t="shared" si="8"/>
        <v>#VALUE!</v>
      </c>
      <c r="I465" s="8" t="e">
        <f>SUMIFS([1]ข้อมูลทั้งหมด!$O$2:$O$7721,[1]ข้อมูลทั้งหมด!$B$2:$B$7721,D465)</f>
        <v>#VALUE!</v>
      </c>
      <c r="J465" s="8" t="e">
        <f>SUMIF([1]ข้อมูลทั้งหมด!$B$2:$B$7721,D465,[1]ข้อมูลทั้งหมด!$AN$2:$AN$7721)+(((((SUMIF([1]ข้อมูลทั้งหมด!$B$2:$B$7721,D465,[1]ข้อมูลทั้งหมด!$AO$2:$AO$7721)+((SUMIF([1]ข้อมูลทั้งหมด!$B$2:$B$7721,D465,[1]ข้อมูลทั้งหมด!$AP$2:$AP$7721)-MOD(SUMIF([1]ข้อมูลทั้งหมด!$B$2:$B$7721,D465,[1]ข้อมูลทั้งหมด!$AP$2:$AP$7721),100))/100)-K465)/4))))</f>
        <v>#VALUE!</v>
      </c>
      <c r="K465" s="8" t="e">
        <f>MOD(SUMIF([1]ข้อมูลทั้งหมด!$B$2:$B$7721,D465,[1]ข้อมูลทั้งหมด!$AO$2:$AO$7721)+((SUMIF([1]ข้อมูลทั้งหมด!$B$2:$B$7721,D465,[1]ข้อมูลทั้งหมด!$AP$2:$AP$7721)-MOD(SUMIF([1]ข้อมูลทั้งหมด!$B$2:$B$7721,D465,[1]ข้อมูลทั้งหมด!$AP$2:$AP$7721),100))/100),4)</f>
        <v>#VALUE!</v>
      </c>
      <c r="L465" s="8" t="e">
        <f>MOD(SUMIF([1]ข้อมูลทั้งหมด!$B$2:$B$7721,D465,[1]ข้อมูลทั้งหมด!$AP$2:$AP$7721),100)</f>
        <v>#VALUE!</v>
      </c>
      <c r="M465" s="12" t="e">
        <f>IF(SUM(SUMIF([1]ข้อมูลทั้งหมด!$B$2:$B$7721,D465,[1]ข้อมูลทั้งหมด!$BU$2:$BU$7721))=0,"-",SUM(SUMIF([1]ข้อมูลทั้งหมด!$B$2:$B$7721,D465,[1]ข้อมูลทั้งหมด!$BU$2:$BU$7721)))</f>
        <v>#VALUE!</v>
      </c>
      <c r="N465" s="8" t="e">
        <f>IF(SUM(SUMIF([1]ข้อมูลทั้งหมด!$B$2:$B$7721,D465,[1]ข้อมูลทั้งหมด!$AA$2:$AA$7721),SUMIF([1]ข้อมูลทั้งหมด!$B$2:$B$7721,D465,[1]ข้อมูลทั้งหมด!$AC$2:$AC$7721))=0,"-",SUM(SUMIF([1]ข้อมูลทั้งหมด!$B$2:$B$7721,D465,[1]ข้อมูลทั้งหมด!$AA$2:$AA$7721),SUMIF([1]ข้อมูลทั้งหมด!$B$2:$B$7721,D465,[1]ข้อมูลทั้งหมด!$AC$2:$AC$7721)))</f>
        <v>#VALUE!</v>
      </c>
      <c r="O465" s="13" t="e">
        <f>IF(SUM(SUMIF([1]ข้อมูลทั้งหมด!$B$2:$B$7721,D465,[1]ข้อมูลทั้งหมด!$AB$2:$AB$7721),SUMIF([1]ข้อมูลทั้งหมด!$B$2:$B$7721,D465,[1]ข้อมูลทั้งหมด!$AD$2:$AD$7721))=0,"-",SUM(SUMIF([1]ข้อมูลทั้งหมด!$B$2:$B$7721,D465,[1]ข้อมูลทั้งหมด!$AB$2:$AB$7721),SUMIF([1]ข้อมูลทั้งหมด!$B$2:$B$7721,D465,[1]ข้อมูลทั้งหมด!$AD$2:$AD$7721)))</f>
        <v>#VALUE!</v>
      </c>
      <c r="P465" s="8" t="e">
        <f>IF(SUM(SUMIF([1]ข้อมูลทั้งหมด!$B$2:$B$7721,D465,[1]ข้อมูลทั้งหมด!$AE$2:$AE$7721),SUMIF([1]ข้อมูลทั้งหมด!$B$2:$B$7721,D465,[1]ข้อมูลทั้งหมด!$AG$2:$AG$7721))=0,"-",SUM(SUMIF([1]ข้อมูลทั้งหมด!$B$2:$B$7721,D465,[1]ข้อมูลทั้งหมด!$AE$2:$AE$7721),SUMIF([1]ข้อมูลทั้งหมด!$B$2:$B$7721,D465,[1]ข้อมูลทั้งหมด!$AG$2:$AG$7721)))</f>
        <v>#VALUE!</v>
      </c>
      <c r="Q465" s="13" t="e">
        <f>IF(SUM(SUMIF([1]ข้อมูลทั้งหมด!$B$2:$B$7721,D465,[1]ข้อมูลทั้งหมด!$AF$2:$AF$7721),SUMIF([1]ข้อมูลทั้งหมด!$B$2:$B$7721,D465,[1]ข้อมูลทั้งหมด!$AH$2:$AH$7721))=0,"-",SUM(SUMIF([1]ข้อมูลทั้งหมด!$B$2:$B$7721,D465,[1]ข้อมูลทั้งหมด!$AF$2:$AF$7721),SUMIF([1]ข้อมูลทั้งหมด!$B$2:$B$7721,D465,[1]ข้อมูลทั้งหมด!$AH$2:$AH$7721)))</f>
        <v>#VALUE!</v>
      </c>
      <c r="R465" s="12" t="e">
        <f>IF(SUM(SUMIF([1]ข้อมูลทั้งหมด!$B$2:$B$7721,D465,[1]ข้อมูลทั้งหมด!$BU$2:$BU$7721),SUMIF([1]ข้อมูลทั้งหมด!$B$2:$B$7721,D465,[1]ข้อมูลทั้งหมด!$BV$2:$BV$7721))=0,"-",SUM(SUMIF([1]ข้อมูลทั้งหมด!$B$2:$B$7721,D465,[1]ข้อมูลทั้งหมด!$BU$2:$BU$7721),SUMIF([1]ข้อมูลทั้งหมด!$B$2:$B$7721,D465,[1]ข้อมูลทั้งหมด!$BV$2:$BV$7721)))</f>
        <v>#VALUE!</v>
      </c>
      <c r="S465" s="14" t="e">
        <f>IF(SUMIF([1]ข้อมูลทั้งหมด!$B$2:$B$7721,D465,[1]ข้อมูลทั้งหมด!$BX$2:$BX$7721)=0,"-",SUMIF([1]ข้อมูลทั้งหมด!$B$2:$B$7721,D465,[1]ข้อมูลทั้งหมด!$BX$2:$BX$7721))</f>
        <v>#VALUE!</v>
      </c>
      <c r="T465" s="8" t="e">
        <f>IF(SUMIF([1]ข้อมูลทั้งหมด!$B$2:$B$7721,D465,[1]ข้อมูลทั้งหมด!$CV$2:$CV$7721)=0,"-",SUMIF([1]ข้อมูลทั้งหมด!$B$2:$B$7721,D465,[1]ข้อมูลทั้งหมด!$CV$2:$CV$7721))</f>
        <v>#VALUE!</v>
      </c>
      <c r="U465" s="13" t="e">
        <f>IF(SUMIF([1]ข้อมูลทั้งหมด!$B$2:$B$7721,D465,[1]ข้อมูลทั้งหมด!$CW$2:$CW$7721)=0,"-",SUMIF([1]ข้อมูลทั้งหมด!$B$2:$B$7721,D465,[1]ข้อมูลทั้งหมด!$CW$2:$CW$7721))</f>
        <v>#VALUE!</v>
      </c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389"/>
      <c r="AM465" s="20"/>
      <c r="AN465" s="21"/>
      <c r="AO465" s="393"/>
      <c r="AP465" s="22"/>
      <c r="AQ465" s="22"/>
      <c r="AR465" s="22"/>
      <c r="AS465" s="394"/>
    </row>
    <row r="466" spans="1:45" ht="21" hidden="1" x14ac:dyDescent="0.35">
      <c r="A466" s="524">
        <v>457</v>
      </c>
      <c r="B466" s="9">
        <v>453</v>
      </c>
      <c r="C466" s="176" t="s">
        <v>859</v>
      </c>
      <c r="D466" s="395" t="s">
        <v>860</v>
      </c>
      <c r="E466" s="8" t="e">
        <f>COUNTIFS([1]ข้อมูลทั้งหมด!$B$2:$B$7721,D466,[1]ข้อมูลทั้งหมด!$P$2:$P$7721,1)</f>
        <v>#VALUE!</v>
      </c>
      <c r="F466" s="8" t="e">
        <f>COUNTIFS([1]ข้อมูลทั้งหมด!$B$2:$B$7721,D466,[1]ข้อมูลทั้งหมด!$S$2:$S$7721,1)</f>
        <v>#VALUE!</v>
      </c>
      <c r="G466" s="8" t="e">
        <f>COUNTIFS([1]ข้อมูลทั้งหมด!$B$2:$B$7721,D466,[1]ข้อมูลทั้งหมด!$V$2:$V$7721,1)</f>
        <v>#VALUE!</v>
      </c>
      <c r="H466" s="11" t="e">
        <f t="shared" si="8"/>
        <v>#VALUE!</v>
      </c>
      <c r="I466" s="8" t="e">
        <f>SUMIFS([1]ข้อมูลทั้งหมด!$O$2:$O$7721,[1]ข้อมูลทั้งหมด!$B$2:$B$7721,D466)</f>
        <v>#VALUE!</v>
      </c>
      <c r="J466" s="8" t="e">
        <f>SUMIF([1]ข้อมูลทั้งหมด!$B$2:$B$7721,D466,[1]ข้อมูลทั้งหมด!$AN$2:$AN$7721)+(((((SUMIF([1]ข้อมูลทั้งหมด!$B$2:$B$7721,D466,[1]ข้อมูลทั้งหมด!$AO$2:$AO$7721)+((SUMIF([1]ข้อมูลทั้งหมด!$B$2:$B$7721,D466,[1]ข้อมูลทั้งหมด!$AP$2:$AP$7721)-MOD(SUMIF([1]ข้อมูลทั้งหมด!$B$2:$B$7721,D466,[1]ข้อมูลทั้งหมด!$AP$2:$AP$7721),100))/100)-K466)/4))))</f>
        <v>#VALUE!</v>
      </c>
      <c r="K466" s="8" t="e">
        <f>MOD(SUMIF([1]ข้อมูลทั้งหมด!$B$2:$B$7721,D466,[1]ข้อมูลทั้งหมด!$AO$2:$AO$7721)+((SUMIF([1]ข้อมูลทั้งหมด!$B$2:$B$7721,D466,[1]ข้อมูลทั้งหมด!$AP$2:$AP$7721)-MOD(SUMIF([1]ข้อมูลทั้งหมด!$B$2:$B$7721,D466,[1]ข้อมูลทั้งหมด!$AP$2:$AP$7721),100))/100),4)</f>
        <v>#VALUE!</v>
      </c>
      <c r="L466" s="8" t="e">
        <f>MOD(SUMIF([1]ข้อมูลทั้งหมด!$B$2:$B$7721,D466,[1]ข้อมูลทั้งหมด!$AP$2:$AP$7721),100)</f>
        <v>#VALUE!</v>
      </c>
      <c r="M466" s="12" t="e">
        <f>IF(SUM(SUMIF([1]ข้อมูลทั้งหมด!$B$2:$B$7721,D466,[1]ข้อมูลทั้งหมด!$BU$2:$BU$7721))=0,"-",SUM(SUMIF([1]ข้อมูลทั้งหมด!$B$2:$B$7721,D466,[1]ข้อมูลทั้งหมด!$BU$2:$BU$7721)))</f>
        <v>#VALUE!</v>
      </c>
      <c r="N466" s="8" t="e">
        <f>IF(SUM(SUMIF([1]ข้อมูลทั้งหมด!$B$2:$B$7721,D466,[1]ข้อมูลทั้งหมด!$AA$2:$AA$7721),SUMIF([1]ข้อมูลทั้งหมด!$B$2:$B$7721,D466,[1]ข้อมูลทั้งหมด!$AC$2:$AC$7721))=0,"-",SUM(SUMIF([1]ข้อมูลทั้งหมด!$B$2:$B$7721,D466,[1]ข้อมูลทั้งหมด!$AA$2:$AA$7721),SUMIF([1]ข้อมูลทั้งหมด!$B$2:$B$7721,D466,[1]ข้อมูลทั้งหมด!$AC$2:$AC$7721)))</f>
        <v>#VALUE!</v>
      </c>
      <c r="O466" s="13" t="e">
        <f>IF(SUM(SUMIF([1]ข้อมูลทั้งหมด!$B$2:$B$7721,D466,[1]ข้อมูลทั้งหมด!$AB$2:$AB$7721),SUMIF([1]ข้อมูลทั้งหมด!$B$2:$B$7721,D466,[1]ข้อมูลทั้งหมด!$AD$2:$AD$7721))=0,"-",SUM(SUMIF([1]ข้อมูลทั้งหมด!$B$2:$B$7721,D466,[1]ข้อมูลทั้งหมด!$AB$2:$AB$7721),SUMIF([1]ข้อมูลทั้งหมด!$B$2:$B$7721,D466,[1]ข้อมูลทั้งหมด!$AD$2:$AD$7721)))</f>
        <v>#VALUE!</v>
      </c>
      <c r="P466" s="8" t="e">
        <f>IF(SUM(SUMIF([1]ข้อมูลทั้งหมด!$B$2:$B$7721,D466,[1]ข้อมูลทั้งหมด!$AE$2:$AE$7721),SUMIF([1]ข้อมูลทั้งหมด!$B$2:$B$7721,D466,[1]ข้อมูลทั้งหมด!$AG$2:$AG$7721))=0,"-",SUM(SUMIF([1]ข้อมูลทั้งหมด!$B$2:$B$7721,D466,[1]ข้อมูลทั้งหมด!$AE$2:$AE$7721),SUMIF([1]ข้อมูลทั้งหมด!$B$2:$B$7721,D466,[1]ข้อมูลทั้งหมด!$AG$2:$AG$7721)))</f>
        <v>#VALUE!</v>
      </c>
      <c r="Q466" s="13" t="e">
        <f>IF(SUM(SUMIF([1]ข้อมูลทั้งหมด!$B$2:$B$7721,D466,[1]ข้อมูลทั้งหมด!$AF$2:$AF$7721),SUMIF([1]ข้อมูลทั้งหมด!$B$2:$B$7721,D466,[1]ข้อมูลทั้งหมด!$AH$2:$AH$7721))=0,"-",SUM(SUMIF([1]ข้อมูลทั้งหมด!$B$2:$B$7721,D466,[1]ข้อมูลทั้งหมด!$AF$2:$AF$7721),SUMIF([1]ข้อมูลทั้งหมด!$B$2:$B$7721,D466,[1]ข้อมูลทั้งหมด!$AH$2:$AH$7721)))</f>
        <v>#VALUE!</v>
      </c>
      <c r="R466" s="12" t="e">
        <f>IF(SUM(SUMIF([1]ข้อมูลทั้งหมด!$B$2:$B$7721,D466,[1]ข้อมูลทั้งหมด!$BU$2:$BU$7721),SUMIF([1]ข้อมูลทั้งหมด!$B$2:$B$7721,D466,[1]ข้อมูลทั้งหมด!$BV$2:$BV$7721))=0,"-",SUM(SUMIF([1]ข้อมูลทั้งหมด!$B$2:$B$7721,D466,[1]ข้อมูลทั้งหมด!$BU$2:$BU$7721),SUMIF([1]ข้อมูลทั้งหมด!$B$2:$B$7721,D466,[1]ข้อมูลทั้งหมด!$BV$2:$BV$7721)))</f>
        <v>#VALUE!</v>
      </c>
      <c r="S466" s="14" t="e">
        <f>IF(SUMIF([1]ข้อมูลทั้งหมด!$B$2:$B$7721,D466,[1]ข้อมูลทั้งหมด!$BX$2:$BX$7721)=0,"-",SUMIF([1]ข้อมูลทั้งหมด!$B$2:$B$7721,D466,[1]ข้อมูลทั้งหมด!$BX$2:$BX$7721))</f>
        <v>#VALUE!</v>
      </c>
      <c r="T466" s="8" t="e">
        <f>IF(SUMIF([1]ข้อมูลทั้งหมด!$B$2:$B$7721,D466,[1]ข้อมูลทั้งหมด!$CV$2:$CV$7721)=0,"-",SUMIF([1]ข้อมูลทั้งหมด!$B$2:$B$7721,D466,[1]ข้อมูลทั้งหมด!$CV$2:$CV$7721))</f>
        <v>#VALUE!</v>
      </c>
      <c r="U466" s="13" t="e">
        <f>IF(SUMIF([1]ข้อมูลทั้งหมด!$B$2:$B$7721,D466,[1]ข้อมูลทั้งหมด!$CW$2:$CW$7721)=0,"-",SUMIF([1]ข้อมูลทั้งหมด!$B$2:$B$7721,D466,[1]ข้อมูลทั้งหมด!$CW$2:$CW$7721))</f>
        <v>#VALUE!</v>
      </c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389"/>
      <c r="AM466" s="20"/>
      <c r="AN466" s="21"/>
      <c r="AO466" s="393"/>
      <c r="AP466" s="22"/>
      <c r="AQ466" s="22"/>
      <c r="AR466" s="22"/>
      <c r="AS466" s="394"/>
    </row>
    <row r="467" spans="1:45" ht="21" hidden="1" x14ac:dyDescent="0.35">
      <c r="A467" s="524">
        <v>458</v>
      </c>
      <c r="B467" s="9">
        <v>454</v>
      </c>
      <c r="C467" s="177" t="s">
        <v>861</v>
      </c>
      <c r="D467" s="395" t="s">
        <v>862</v>
      </c>
      <c r="E467" s="8" t="e">
        <f>COUNTIFS([1]ข้อมูลทั้งหมด!$B$2:$B$7721,D467,[1]ข้อมูลทั้งหมด!$P$2:$P$7721,1)</f>
        <v>#VALUE!</v>
      </c>
      <c r="F467" s="8" t="e">
        <f>COUNTIFS([1]ข้อมูลทั้งหมด!$B$2:$B$7721,D467,[1]ข้อมูลทั้งหมด!$S$2:$S$7721,1)</f>
        <v>#VALUE!</v>
      </c>
      <c r="G467" s="8" t="e">
        <f>COUNTIFS([1]ข้อมูลทั้งหมด!$B$2:$B$7721,D467,[1]ข้อมูลทั้งหมด!$V$2:$V$7721,1)</f>
        <v>#VALUE!</v>
      </c>
      <c r="H467" s="11" t="e">
        <f t="shared" si="8"/>
        <v>#VALUE!</v>
      </c>
      <c r="I467" s="8" t="e">
        <f>SUMIFS([1]ข้อมูลทั้งหมด!$O$2:$O$7721,[1]ข้อมูลทั้งหมด!$B$2:$B$7721,D467)</f>
        <v>#VALUE!</v>
      </c>
      <c r="J467" s="8" t="e">
        <f>SUMIF([1]ข้อมูลทั้งหมด!$B$2:$B$7721,D467,[1]ข้อมูลทั้งหมด!$AN$2:$AN$7721)+(((((SUMIF([1]ข้อมูลทั้งหมด!$B$2:$B$7721,D467,[1]ข้อมูลทั้งหมด!$AO$2:$AO$7721)+((SUMIF([1]ข้อมูลทั้งหมด!$B$2:$B$7721,D467,[1]ข้อมูลทั้งหมด!$AP$2:$AP$7721)-MOD(SUMIF([1]ข้อมูลทั้งหมด!$B$2:$B$7721,D467,[1]ข้อมูลทั้งหมด!$AP$2:$AP$7721),100))/100)-K467)/4))))</f>
        <v>#VALUE!</v>
      </c>
      <c r="K467" s="8" t="e">
        <f>MOD(SUMIF([1]ข้อมูลทั้งหมด!$B$2:$B$7721,D467,[1]ข้อมูลทั้งหมด!$AO$2:$AO$7721)+((SUMIF([1]ข้อมูลทั้งหมด!$B$2:$B$7721,D467,[1]ข้อมูลทั้งหมด!$AP$2:$AP$7721)-MOD(SUMIF([1]ข้อมูลทั้งหมด!$B$2:$B$7721,D467,[1]ข้อมูลทั้งหมด!$AP$2:$AP$7721),100))/100),4)</f>
        <v>#VALUE!</v>
      </c>
      <c r="L467" s="8" t="e">
        <f>MOD(SUMIF([1]ข้อมูลทั้งหมด!$B$2:$B$7721,D467,[1]ข้อมูลทั้งหมด!$AP$2:$AP$7721),100)</f>
        <v>#VALUE!</v>
      </c>
      <c r="M467" s="12" t="e">
        <f>IF(SUM(SUMIF([1]ข้อมูลทั้งหมด!$B$2:$B$7721,D467,[1]ข้อมูลทั้งหมด!$BU$2:$BU$7721))=0,"-",SUM(SUMIF([1]ข้อมูลทั้งหมด!$B$2:$B$7721,D467,[1]ข้อมูลทั้งหมด!$BU$2:$BU$7721)))</f>
        <v>#VALUE!</v>
      </c>
      <c r="N467" s="8" t="e">
        <f>IF(SUM(SUMIF([1]ข้อมูลทั้งหมด!$B$2:$B$7721,D467,[1]ข้อมูลทั้งหมด!$AA$2:$AA$7721),SUMIF([1]ข้อมูลทั้งหมด!$B$2:$B$7721,D467,[1]ข้อมูลทั้งหมด!$AC$2:$AC$7721))=0,"-",SUM(SUMIF([1]ข้อมูลทั้งหมด!$B$2:$B$7721,D467,[1]ข้อมูลทั้งหมด!$AA$2:$AA$7721),SUMIF([1]ข้อมูลทั้งหมด!$B$2:$B$7721,D467,[1]ข้อมูลทั้งหมด!$AC$2:$AC$7721)))</f>
        <v>#VALUE!</v>
      </c>
      <c r="O467" s="13" t="e">
        <f>IF(SUM(SUMIF([1]ข้อมูลทั้งหมด!$B$2:$B$7721,D467,[1]ข้อมูลทั้งหมด!$AB$2:$AB$7721),SUMIF([1]ข้อมูลทั้งหมด!$B$2:$B$7721,D467,[1]ข้อมูลทั้งหมด!$AD$2:$AD$7721))=0,"-",SUM(SUMIF([1]ข้อมูลทั้งหมด!$B$2:$B$7721,D467,[1]ข้อมูลทั้งหมด!$AB$2:$AB$7721),SUMIF([1]ข้อมูลทั้งหมด!$B$2:$B$7721,D467,[1]ข้อมูลทั้งหมด!$AD$2:$AD$7721)))</f>
        <v>#VALUE!</v>
      </c>
      <c r="P467" s="8" t="e">
        <f>IF(SUM(SUMIF([1]ข้อมูลทั้งหมด!$B$2:$B$7721,D467,[1]ข้อมูลทั้งหมด!$AE$2:$AE$7721),SUMIF([1]ข้อมูลทั้งหมด!$B$2:$B$7721,D467,[1]ข้อมูลทั้งหมด!$AG$2:$AG$7721))=0,"-",SUM(SUMIF([1]ข้อมูลทั้งหมด!$B$2:$B$7721,D467,[1]ข้อมูลทั้งหมด!$AE$2:$AE$7721),SUMIF([1]ข้อมูลทั้งหมด!$B$2:$B$7721,D467,[1]ข้อมูลทั้งหมด!$AG$2:$AG$7721)))</f>
        <v>#VALUE!</v>
      </c>
      <c r="Q467" s="13" t="e">
        <f>IF(SUM(SUMIF([1]ข้อมูลทั้งหมด!$B$2:$B$7721,D467,[1]ข้อมูลทั้งหมด!$AF$2:$AF$7721),SUMIF([1]ข้อมูลทั้งหมด!$B$2:$B$7721,D467,[1]ข้อมูลทั้งหมด!$AH$2:$AH$7721))=0,"-",SUM(SUMIF([1]ข้อมูลทั้งหมด!$B$2:$B$7721,D467,[1]ข้อมูลทั้งหมด!$AF$2:$AF$7721),SUMIF([1]ข้อมูลทั้งหมด!$B$2:$B$7721,D467,[1]ข้อมูลทั้งหมด!$AH$2:$AH$7721)))</f>
        <v>#VALUE!</v>
      </c>
      <c r="R467" s="12" t="e">
        <f>IF(SUM(SUMIF([1]ข้อมูลทั้งหมด!$B$2:$B$7721,D467,[1]ข้อมูลทั้งหมด!$BU$2:$BU$7721),SUMIF([1]ข้อมูลทั้งหมด!$B$2:$B$7721,D467,[1]ข้อมูลทั้งหมด!$BV$2:$BV$7721))=0,"-",SUM(SUMIF([1]ข้อมูลทั้งหมด!$B$2:$B$7721,D467,[1]ข้อมูลทั้งหมด!$BU$2:$BU$7721),SUMIF([1]ข้อมูลทั้งหมด!$B$2:$B$7721,D467,[1]ข้อมูลทั้งหมด!$BV$2:$BV$7721)))</f>
        <v>#VALUE!</v>
      </c>
      <c r="S467" s="14" t="e">
        <f>IF(SUMIF([1]ข้อมูลทั้งหมด!$B$2:$B$7721,D467,[1]ข้อมูลทั้งหมด!$BX$2:$BX$7721)=0,"-",SUMIF([1]ข้อมูลทั้งหมด!$B$2:$B$7721,D467,[1]ข้อมูลทั้งหมด!$BX$2:$BX$7721))</f>
        <v>#VALUE!</v>
      </c>
      <c r="T467" s="8" t="e">
        <f>IF(SUMIF([1]ข้อมูลทั้งหมด!$B$2:$B$7721,D467,[1]ข้อมูลทั้งหมด!$CV$2:$CV$7721)=0,"-",SUMIF([1]ข้อมูลทั้งหมด!$B$2:$B$7721,D467,[1]ข้อมูลทั้งหมด!$CV$2:$CV$7721))</f>
        <v>#VALUE!</v>
      </c>
      <c r="U467" s="13" t="e">
        <f>IF(SUMIF([1]ข้อมูลทั้งหมด!$B$2:$B$7721,D467,[1]ข้อมูลทั้งหมด!$CW$2:$CW$7721)=0,"-",SUMIF([1]ข้อมูลทั้งหมด!$B$2:$B$7721,D467,[1]ข้อมูลทั้งหมด!$CW$2:$CW$7721))</f>
        <v>#VALUE!</v>
      </c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389"/>
      <c r="AM467" s="24"/>
      <c r="AN467" s="25"/>
      <c r="AO467" s="400"/>
      <c r="AP467" s="26"/>
      <c r="AQ467" s="26"/>
      <c r="AR467" s="26"/>
      <c r="AS467" s="401"/>
    </row>
    <row r="468" spans="1:45" ht="21" hidden="1" x14ac:dyDescent="0.35">
      <c r="A468" s="524">
        <v>459</v>
      </c>
      <c r="B468" s="9">
        <v>455</v>
      </c>
      <c r="C468" s="177" t="s">
        <v>863</v>
      </c>
      <c r="D468" s="395" t="s">
        <v>864</v>
      </c>
      <c r="E468" s="8" t="e">
        <f>COUNTIFS([1]ข้อมูลทั้งหมด!$B$2:$B$7721,D468,[1]ข้อมูลทั้งหมด!$P$2:$P$7721,1)</f>
        <v>#VALUE!</v>
      </c>
      <c r="F468" s="8" t="e">
        <f>COUNTIFS([1]ข้อมูลทั้งหมด!$B$2:$B$7721,D468,[1]ข้อมูลทั้งหมด!$S$2:$S$7721,1)</f>
        <v>#VALUE!</v>
      </c>
      <c r="G468" s="8" t="e">
        <f>COUNTIFS([1]ข้อมูลทั้งหมด!$B$2:$B$7721,D468,[1]ข้อมูลทั้งหมด!$V$2:$V$7721,1)</f>
        <v>#VALUE!</v>
      </c>
      <c r="H468" s="11" t="e">
        <f t="shared" si="8"/>
        <v>#VALUE!</v>
      </c>
      <c r="I468" s="8" t="e">
        <f>SUMIFS([1]ข้อมูลทั้งหมด!$O$2:$O$7721,[1]ข้อมูลทั้งหมด!$B$2:$B$7721,D468)</f>
        <v>#VALUE!</v>
      </c>
      <c r="J468" s="8" t="e">
        <f>SUMIF([1]ข้อมูลทั้งหมด!$B$2:$B$7721,D468,[1]ข้อมูลทั้งหมด!$AN$2:$AN$7721)+(((((SUMIF([1]ข้อมูลทั้งหมด!$B$2:$B$7721,D468,[1]ข้อมูลทั้งหมด!$AO$2:$AO$7721)+((SUMIF([1]ข้อมูลทั้งหมด!$B$2:$B$7721,D468,[1]ข้อมูลทั้งหมด!$AP$2:$AP$7721)-MOD(SUMIF([1]ข้อมูลทั้งหมด!$B$2:$B$7721,D468,[1]ข้อมูลทั้งหมด!$AP$2:$AP$7721),100))/100)-K468)/4))))</f>
        <v>#VALUE!</v>
      </c>
      <c r="K468" s="8" t="e">
        <f>MOD(SUMIF([1]ข้อมูลทั้งหมด!$B$2:$B$7721,D468,[1]ข้อมูลทั้งหมด!$AO$2:$AO$7721)+((SUMIF([1]ข้อมูลทั้งหมด!$B$2:$B$7721,D468,[1]ข้อมูลทั้งหมด!$AP$2:$AP$7721)-MOD(SUMIF([1]ข้อมูลทั้งหมด!$B$2:$B$7721,D468,[1]ข้อมูลทั้งหมด!$AP$2:$AP$7721),100))/100),4)</f>
        <v>#VALUE!</v>
      </c>
      <c r="L468" s="8" t="e">
        <f>MOD(SUMIF([1]ข้อมูลทั้งหมด!$B$2:$B$7721,D468,[1]ข้อมูลทั้งหมด!$AP$2:$AP$7721),100)</f>
        <v>#VALUE!</v>
      </c>
      <c r="M468" s="12" t="e">
        <f>IF(SUM(SUMIF([1]ข้อมูลทั้งหมด!$B$2:$B$7721,D468,[1]ข้อมูลทั้งหมด!$BU$2:$BU$7721))=0,"-",SUM(SUMIF([1]ข้อมูลทั้งหมด!$B$2:$B$7721,D468,[1]ข้อมูลทั้งหมด!$BU$2:$BU$7721)))</f>
        <v>#VALUE!</v>
      </c>
      <c r="N468" s="8" t="e">
        <f>IF(SUM(SUMIF([1]ข้อมูลทั้งหมด!$B$2:$B$7721,D468,[1]ข้อมูลทั้งหมด!$AA$2:$AA$7721),SUMIF([1]ข้อมูลทั้งหมด!$B$2:$B$7721,D468,[1]ข้อมูลทั้งหมด!$AC$2:$AC$7721))=0,"-",SUM(SUMIF([1]ข้อมูลทั้งหมด!$B$2:$B$7721,D468,[1]ข้อมูลทั้งหมด!$AA$2:$AA$7721),SUMIF([1]ข้อมูลทั้งหมด!$B$2:$B$7721,D468,[1]ข้อมูลทั้งหมด!$AC$2:$AC$7721)))</f>
        <v>#VALUE!</v>
      </c>
      <c r="O468" s="13" t="e">
        <f>IF(SUM(SUMIF([1]ข้อมูลทั้งหมด!$B$2:$B$7721,D468,[1]ข้อมูลทั้งหมด!$AB$2:$AB$7721),SUMIF([1]ข้อมูลทั้งหมด!$B$2:$B$7721,D468,[1]ข้อมูลทั้งหมด!$AD$2:$AD$7721))=0,"-",SUM(SUMIF([1]ข้อมูลทั้งหมด!$B$2:$B$7721,D468,[1]ข้อมูลทั้งหมด!$AB$2:$AB$7721),SUMIF([1]ข้อมูลทั้งหมด!$B$2:$B$7721,D468,[1]ข้อมูลทั้งหมด!$AD$2:$AD$7721)))</f>
        <v>#VALUE!</v>
      </c>
      <c r="P468" s="8" t="e">
        <f>IF(SUM(SUMIF([1]ข้อมูลทั้งหมด!$B$2:$B$7721,D468,[1]ข้อมูลทั้งหมด!$AE$2:$AE$7721),SUMIF([1]ข้อมูลทั้งหมด!$B$2:$B$7721,D468,[1]ข้อมูลทั้งหมด!$AG$2:$AG$7721))=0,"-",SUM(SUMIF([1]ข้อมูลทั้งหมด!$B$2:$B$7721,D468,[1]ข้อมูลทั้งหมด!$AE$2:$AE$7721),SUMIF([1]ข้อมูลทั้งหมด!$B$2:$B$7721,D468,[1]ข้อมูลทั้งหมด!$AG$2:$AG$7721)))</f>
        <v>#VALUE!</v>
      </c>
      <c r="Q468" s="13" t="e">
        <f>IF(SUM(SUMIF([1]ข้อมูลทั้งหมด!$B$2:$B$7721,D468,[1]ข้อมูลทั้งหมด!$AF$2:$AF$7721),SUMIF([1]ข้อมูลทั้งหมด!$B$2:$B$7721,D468,[1]ข้อมูลทั้งหมด!$AH$2:$AH$7721))=0,"-",SUM(SUMIF([1]ข้อมูลทั้งหมด!$B$2:$B$7721,D468,[1]ข้อมูลทั้งหมด!$AF$2:$AF$7721),SUMIF([1]ข้อมูลทั้งหมด!$B$2:$B$7721,D468,[1]ข้อมูลทั้งหมด!$AH$2:$AH$7721)))</f>
        <v>#VALUE!</v>
      </c>
      <c r="R468" s="12" t="e">
        <f>IF(SUM(SUMIF([1]ข้อมูลทั้งหมด!$B$2:$B$7721,D468,[1]ข้อมูลทั้งหมด!$BU$2:$BU$7721),SUMIF([1]ข้อมูลทั้งหมด!$B$2:$B$7721,D468,[1]ข้อมูลทั้งหมด!$BV$2:$BV$7721))=0,"-",SUM(SUMIF([1]ข้อมูลทั้งหมด!$B$2:$B$7721,D468,[1]ข้อมูลทั้งหมด!$BU$2:$BU$7721),SUMIF([1]ข้อมูลทั้งหมด!$B$2:$B$7721,D468,[1]ข้อมูลทั้งหมด!$BV$2:$BV$7721)))</f>
        <v>#VALUE!</v>
      </c>
      <c r="S468" s="14" t="e">
        <f>IF(SUMIF([1]ข้อมูลทั้งหมด!$B$2:$B$7721,D468,[1]ข้อมูลทั้งหมด!$BX$2:$BX$7721)=0,"-",SUMIF([1]ข้อมูลทั้งหมด!$B$2:$B$7721,D468,[1]ข้อมูลทั้งหมด!$BX$2:$BX$7721))</f>
        <v>#VALUE!</v>
      </c>
      <c r="T468" s="8" t="e">
        <f>IF(SUMIF([1]ข้อมูลทั้งหมด!$B$2:$B$7721,D468,[1]ข้อมูลทั้งหมด!$CV$2:$CV$7721)=0,"-",SUMIF([1]ข้อมูลทั้งหมด!$B$2:$B$7721,D468,[1]ข้อมูลทั้งหมด!$CV$2:$CV$7721))</f>
        <v>#VALUE!</v>
      </c>
      <c r="U468" s="13" t="e">
        <f>IF(SUMIF([1]ข้อมูลทั้งหมด!$B$2:$B$7721,D468,[1]ข้อมูลทั้งหมด!$CW$2:$CW$7721)=0,"-",SUMIF([1]ข้อมูลทั้งหมด!$B$2:$B$7721,D468,[1]ข้อมูลทั้งหมด!$CW$2:$CW$7721))</f>
        <v>#VALUE!</v>
      </c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389"/>
      <c r="AM468" s="24"/>
      <c r="AN468" s="25"/>
      <c r="AO468" s="400"/>
      <c r="AP468" s="26"/>
      <c r="AQ468" s="26"/>
      <c r="AR468" s="26"/>
      <c r="AS468" s="401"/>
    </row>
    <row r="469" spans="1:45" ht="21" hidden="1" x14ac:dyDescent="0.35">
      <c r="A469" s="524">
        <v>460</v>
      </c>
      <c r="B469" s="9">
        <v>456</v>
      </c>
      <c r="C469" s="177" t="s">
        <v>865</v>
      </c>
      <c r="D469" s="395" t="s">
        <v>866</v>
      </c>
      <c r="E469" s="8" t="e">
        <f>COUNTIFS([1]ข้อมูลทั้งหมด!$B$2:$B$7721,D469,[1]ข้อมูลทั้งหมด!$P$2:$P$7721,1)</f>
        <v>#VALUE!</v>
      </c>
      <c r="F469" s="8" t="e">
        <f>COUNTIFS([1]ข้อมูลทั้งหมด!$B$2:$B$7721,D469,[1]ข้อมูลทั้งหมด!$S$2:$S$7721,1)</f>
        <v>#VALUE!</v>
      </c>
      <c r="G469" s="8" t="e">
        <f>COUNTIFS([1]ข้อมูลทั้งหมด!$B$2:$B$7721,D469,[1]ข้อมูลทั้งหมด!$V$2:$V$7721,1)</f>
        <v>#VALUE!</v>
      </c>
      <c r="H469" s="11" t="e">
        <f t="shared" si="8"/>
        <v>#VALUE!</v>
      </c>
      <c r="I469" s="8" t="e">
        <f>SUMIFS([1]ข้อมูลทั้งหมด!$O$2:$O$7721,[1]ข้อมูลทั้งหมด!$B$2:$B$7721,D469)</f>
        <v>#VALUE!</v>
      </c>
      <c r="J469" s="8" t="e">
        <f>SUMIF([1]ข้อมูลทั้งหมด!$B$2:$B$7721,D469,[1]ข้อมูลทั้งหมด!$AN$2:$AN$7721)+(((((SUMIF([1]ข้อมูลทั้งหมด!$B$2:$B$7721,D469,[1]ข้อมูลทั้งหมด!$AO$2:$AO$7721)+((SUMIF([1]ข้อมูลทั้งหมด!$B$2:$B$7721,D469,[1]ข้อมูลทั้งหมด!$AP$2:$AP$7721)-MOD(SUMIF([1]ข้อมูลทั้งหมด!$B$2:$B$7721,D469,[1]ข้อมูลทั้งหมด!$AP$2:$AP$7721),100))/100)-K469)/4))))</f>
        <v>#VALUE!</v>
      </c>
      <c r="K469" s="8" t="e">
        <f>MOD(SUMIF([1]ข้อมูลทั้งหมด!$B$2:$B$7721,D469,[1]ข้อมูลทั้งหมด!$AO$2:$AO$7721)+((SUMIF([1]ข้อมูลทั้งหมด!$B$2:$B$7721,D469,[1]ข้อมูลทั้งหมด!$AP$2:$AP$7721)-MOD(SUMIF([1]ข้อมูลทั้งหมด!$B$2:$B$7721,D469,[1]ข้อมูลทั้งหมด!$AP$2:$AP$7721),100))/100),4)</f>
        <v>#VALUE!</v>
      </c>
      <c r="L469" s="8" t="e">
        <f>MOD(SUMIF([1]ข้อมูลทั้งหมด!$B$2:$B$7721,D469,[1]ข้อมูลทั้งหมด!$AP$2:$AP$7721),100)</f>
        <v>#VALUE!</v>
      </c>
      <c r="M469" s="12" t="e">
        <f>IF(SUM(SUMIF([1]ข้อมูลทั้งหมด!$B$2:$B$7721,D469,[1]ข้อมูลทั้งหมด!$BU$2:$BU$7721))=0,"-",SUM(SUMIF([1]ข้อมูลทั้งหมด!$B$2:$B$7721,D469,[1]ข้อมูลทั้งหมด!$BU$2:$BU$7721)))</f>
        <v>#VALUE!</v>
      </c>
      <c r="N469" s="8" t="e">
        <f>IF(SUM(SUMIF([1]ข้อมูลทั้งหมด!$B$2:$B$7721,D469,[1]ข้อมูลทั้งหมด!$AA$2:$AA$7721),SUMIF([1]ข้อมูลทั้งหมด!$B$2:$B$7721,D469,[1]ข้อมูลทั้งหมด!$AC$2:$AC$7721))=0,"-",SUM(SUMIF([1]ข้อมูลทั้งหมด!$B$2:$B$7721,D469,[1]ข้อมูลทั้งหมด!$AA$2:$AA$7721),SUMIF([1]ข้อมูลทั้งหมด!$B$2:$B$7721,D469,[1]ข้อมูลทั้งหมด!$AC$2:$AC$7721)))</f>
        <v>#VALUE!</v>
      </c>
      <c r="O469" s="13" t="e">
        <f>IF(SUM(SUMIF([1]ข้อมูลทั้งหมด!$B$2:$B$7721,D469,[1]ข้อมูลทั้งหมด!$AB$2:$AB$7721),SUMIF([1]ข้อมูลทั้งหมด!$B$2:$B$7721,D469,[1]ข้อมูลทั้งหมด!$AD$2:$AD$7721))=0,"-",SUM(SUMIF([1]ข้อมูลทั้งหมด!$B$2:$B$7721,D469,[1]ข้อมูลทั้งหมด!$AB$2:$AB$7721),SUMIF([1]ข้อมูลทั้งหมด!$B$2:$B$7721,D469,[1]ข้อมูลทั้งหมด!$AD$2:$AD$7721)))</f>
        <v>#VALUE!</v>
      </c>
      <c r="P469" s="8" t="e">
        <f>IF(SUM(SUMIF([1]ข้อมูลทั้งหมด!$B$2:$B$7721,D469,[1]ข้อมูลทั้งหมด!$AE$2:$AE$7721),SUMIF([1]ข้อมูลทั้งหมด!$B$2:$B$7721,D469,[1]ข้อมูลทั้งหมด!$AG$2:$AG$7721))=0,"-",SUM(SUMIF([1]ข้อมูลทั้งหมด!$B$2:$B$7721,D469,[1]ข้อมูลทั้งหมด!$AE$2:$AE$7721),SUMIF([1]ข้อมูลทั้งหมด!$B$2:$B$7721,D469,[1]ข้อมูลทั้งหมด!$AG$2:$AG$7721)))</f>
        <v>#VALUE!</v>
      </c>
      <c r="Q469" s="13" t="e">
        <f>IF(SUM(SUMIF([1]ข้อมูลทั้งหมด!$B$2:$B$7721,D469,[1]ข้อมูลทั้งหมด!$AF$2:$AF$7721),SUMIF([1]ข้อมูลทั้งหมด!$B$2:$B$7721,D469,[1]ข้อมูลทั้งหมด!$AH$2:$AH$7721))=0,"-",SUM(SUMIF([1]ข้อมูลทั้งหมด!$B$2:$B$7721,D469,[1]ข้อมูลทั้งหมด!$AF$2:$AF$7721),SUMIF([1]ข้อมูลทั้งหมด!$B$2:$B$7721,D469,[1]ข้อมูลทั้งหมด!$AH$2:$AH$7721)))</f>
        <v>#VALUE!</v>
      </c>
      <c r="R469" s="12" t="e">
        <f>IF(SUM(SUMIF([1]ข้อมูลทั้งหมด!$B$2:$B$7721,D469,[1]ข้อมูลทั้งหมด!$BU$2:$BU$7721),SUMIF([1]ข้อมูลทั้งหมด!$B$2:$B$7721,D469,[1]ข้อมูลทั้งหมด!$BV$2:$BV$7721))=0,"-",SUM(SUMIF([1]ข้อมูลทั้งหมด!$B$2:$B$7721,D469,[1]ข้อมูลทั้งหมด!$BU$2:$BU$7721),SUMIF([1]ข้อมูลทั้งหมด!$B$2:$B$7721,D469,[1]ข้อมูลทั้งหมด!$BV$2:$BV$7721)))</f>
        <v>#VALUE!</v>
      </c>
      <c r="S469" s="14" t="e">
        <f>IF(SUMIF([1]ข้อมูลทั้งหมด!$B$2:$B$7721,D469,[1]ข้อมูลทั้งหมด!$BX$2:$BX$7721)=0,"-",SUMIF([1]ข้อมูลทั้งหมด!$B$2:$B$7721,D469,[1]ข้อมูลทั้งหมด!$BX$2:$BX$7721))</f>
        <v>#VALUE!</v>
      </c>
      <c r="T469" s="8" t="e">
        <f>IF(SUMIF([1]ข้อมูลทั้งหมด!$B$2:$B$7721,D469,[1]ข้อมูลทั้งหมด!$CV$2:$CV$7721)=0,"-",SUMIF([1]ข้อมูลทั้งหมด!$B$2:$B$7721,D469,[1]ข้อมูลทั้งหมด!$CV$2:$CV$7721))</f>
        <v>#VALUE!</v>
      </c>
      <c r="U469" s="13" t="e">
        <f>IF(SUMIF([1]ข้อมูลทั้งหมด!$B$2:$B$7721,D469,[1]ข้อมูลทั้งหมด!$CW$2:$CW$7721)=0,"-",SUMIF([1]ข้อมูลทั้งหมด!$B$2:$B$7721,D469,[1]ข้อมูลทั้งหมด!$CW$2:$CW$7721))</f>
        <v>#VALUE!</v>
      </c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389"/>
      <c r="AM469" s="24"/>
      <c r="AN469" s="25"/>
      <c r="AO469" s="400"/>
      <c r="AP469" s="26"/>
      <c r="AQ469" s="26"/>
      <c r="AR469" s="26"/>
      <c r="AS469" s="401"/>
    </row>
    <row r="470" spans="1:45" ht="21" hidden="1" x14ac:dyDescent="0.35">
      <c r="A470" s="524">
        <v>461</v>
      </c>
      <c r="B470" s="9">
        <v>457</v>
      </c>
      <c r="C470" s="402" t="s">
        <v>867</v>
      </c>
      <c r="D470" s="403" t="s">
        <v>868</v>
      </c>
      <c r="E470" s="8" t="e">
        <f>COUNTIFS([1]ข้อมูลทั้งหมด!$B$2:$B$7721,D470,[1]ข้อมูลทั้งหมด!$P$2:$P$7721,1)</f>
        <v>#VALUE!</v>
      </c>
      <c r="F470" s="8" t="e">
        <f>COUNTIFS([1]ข้อมูลทั้งหมด!$B$2:$B$7721,D470,[1]ข้อมูลทั้งหมด!$S$2:$S$7721,1)</f>
        <v>#VALUE!</v>
      </c>
      <c r="G470" s="8" t="e">
        <f>COUNTIFS([1]ข้อมูลทั้งหมด!$B$2:$B$7721,D470,[1]ข้อมูลทั้งหมด!$V$2:$V$7721,1)</f>
        <v>#VALUE!</v>
      </c>
      <c r="H470" s="11" t="e">
        <f t="shared" si="8"/>
        <v>#VALUE!</v>
      </c>
      <c r="I470" s="8" t="e">
        <f>SUMIFS([1]ข้อมูลทั้งหมด!$O$2:$O$7721,[1]ข้อมูลทั้งหมด!$B$2:$B$7721,D470)</f>
        <v>#VALUE!</v>
      </c>
      <c r="J470" s="8" t="e">
        <f>SUMIF([1]ข้อมูลทั้งหมด!$B$2:$B$7721,D470,[1]ข้อมูลทั้งหมด!$AN$2:$AN$7721)+(((((SUMIF([1]ข้อมูลทั้งหมด!$B$2:$B$7721,D470,[1]ข้อมูลทั้งหมด!$AO$2:$AO$7721)+((SUMIF([1]ข้อมูลทั้งหมด!$B$2:$B$7721,D470,[1]ข้อมูลทั้งหมด!$AP$2:$AP$7721)-MOD(SUMIF([1]ข้อมูลทั้งหมด!$B$2:$B$7721,D470,[1]ข้อมูลทั้งหมด!$AP$2:$AP$7721),100))/100)-K470)/4))))</f>
        <v>#VALUE!</v>
      </c>
      <c r="K470" s="8" t="e">
        <f>MOD(SUMIF([1]ข้อมูลทั้งหมด!$B$2:$B$7721,D470,[1]ข้อมูลทั้งหมด!$AO$2:$AO$7721)+((SUMIF([1]ข้อมูลทั้งหมด!$B$2:$B$7721,D470,[1]ข้อมูลทั้งหมด!$AP$2:$AP$7721)-MOD(SUMIF([1]ข้อมูลทั้งหมด!$B$2:$B$7721,D470,[1]ข้อมูลทั้งหมด!$AP$2:$AP$7721),100))/100),4)</f>
        <v>#VALUE!</v>
      </c>
      <c r="L470" s="8" t="e">
        <f>MOD(SUMIF([1]ข้อมูลทั้งหมด!$B$2:$B$7721,D470,[1]ข้อมูลทั้งหมด!$AP$2:$AP$7721),100)</f>
        <v>#VALUE!</v>
      </c>
      <c r="M470" s="12" t="e">
        <f>IF(SUM(SUMIF([1]ข้อมูลทั้งหมด!$B$2:$B$7721,D470,[1]ข้อมูลทั้งหมด!$BU$2:$BU$7721))=0,"-",SUM(SUMIF([1]ข้อมูลทั้งหมด!$B$2:$B$7721,D470,[1]ข้อมูลทั้งหมด!$BU$2:$BU$7721)))</f>
        <v>#VALUE!</v>
      </c>
      <c r="N470" s="8" t="e">
        <f>IF(SUM(SUMIF([1]ข้อมูลทั้งหมด!$B$2:$B$7721,D470,[1]ข้อมูลทั้งหมด!$AA$2:$AA$7721),SUMIF([1]ข้อมูลทั้งหมด!$B$2:$B$7721,D470,[1]ข้อมูลทั้งหมด!$AC$2:$AC$7721))=0,"-",SUM(SUMIF([1]ข้อมูลทั้งหมด!$B$2:$B$7721,D470,[1]ข้อมูลทั้งหมด!$AA$2:$AA$7721),SUMIF([1]ข้อมูลทั้งหมด!$B$2:$B$7721,D470,[1]ข้อมูลทั้งหมด!$AC$2:$AC$7721)))</f>
        <v>#VALUE!</v>
      </c>
      <c r="O470" s="13" t="e">
        <f>IF(SUM(SUMIF([1]ข้อมูลทั้งหมด!$B$2:$B$7721,D470,[1]ข้อมูลทั้งหมด!$AB$2:$AB$7721),SUMIF([1]ข้อมูลทั้งหมด!$B$2:$B$7721,D470,[1]ข้อมูลทั้งหมด!$AD$2:$AD$7721))=0,"-",SUM(SUMIF([1]ข้อมูลทั้งหมด!$B$2:$B$7721,D470,[1]ข้อมูลทั้งหมด!$AB$2:$AB$7721),SUMIF([1]ข้อมูลทั้งหมด!$B$2:$B$7721,D470,[1]ข้อมูลทั้งหมด!$AD$2:$AD$7721)))</f>
        <v>#VALUE!</v>
      </c>
      <c r="P470" s="8" t="e">
        <f>IF(SUM(SUMIF([1]ข้อมูลทั้งหมด!$B$2:$B$7721,D470,[1]ข้อมูลทั้งหมด!$AE$2:$AE$7721),SUMIF([1]ข้อมูลทั้งหมด!$B$2:$B$7721,D470,[1]ข้อมูลทั้งหมด!$AG$2:$AG$7721))=0,"-",SUM(SUMIF([1]ข้อมูลทั้งหมด!$B$2:$B$7721,D470,[1]ข้อมูลทั้งหมด!$AE$2:$AE$7721),SUMIF([1]ข้อมูลทั้งหมด!$B$2:$B$7721,D470,[1]ข้อมูลทั้งหมด!$AG$2:$AG$7721)))</f>
        <v>#VALUE!</v>
      </c>
      <c r="Q470" s="13" t="e">
        <f>IF(SUM(SUMIF([1]ข้อมูลทั้งหมด!$B$2:$B$7721,D470,[1]ข้อมูลทั้งหมด!$AF$2:$AF$7721),SUMIF([1]ข้อมูลทั้งหมด!$B$2:$B$7721,D470,[1]ข้อมูลทั้งหมด!$AH$2:$AH$7721))=0,"-",SUM(SUMIF([1]ข้อมูลทั้งหมด!$B$2:$B$7721,D470,[1]ข้อมูลทั้งหมด!$AF$2:$AF$7721),SUMIF([1]ข้อมูลทั้งหมด!$B$2:$B$7721,D470,[1]ข้อมูลทั้งหมด!$AH$2:$AH$7721)))</f>
        <v>#VALUE!</v>
      </c>
      <c r="R470" s="12" t="e">
        <f>IF(SUM(SUMIF([1]ข้อมูลทั้งหมด!$B$2:$B$7721,D470,[1]ข้อมูลทั้งหมด!$BU$2:$BU$7721),SUMIF([1]ข้อมูลทั้งหมด!$B$2:$B$7721,D470,[1]ข้อมูลทั้งหมด!$BV$2:$BV$7721))=0,"-",SUM(SUMIF([1]ข้อมูลทั้งหมด!$B$2:$B$7721,D470,[1]ข้อมูลทั้งหมด!$BU$2:$BU$7721),SUMIF([1]ข้อมูลทั้งหมด!$B$2:$B$7721,D470,[1]ข้อมูลทั้งหมด!$BV$2:$BV$7721)))</f>
        <v>#VALUE!</v>
      </c>
      <c r="S470" s="14" t="e">
        <f>IF(SUMIF([1]ข้อมูลทั้งหมด!$B$2:$B$7721,D470,[1]ข้อมูลทั้งหมด!$BX$2:$BX$7721)=0,"-",SUMIF([1]ข้อมูลทั้งหมด!$B$2:$B$7721,D470,[1]ข้อมูลทั้งหมด!$BX$2:$BX$7721))</f>
        <v>#VALUE!</v>
      </c>
      <c r="T470" s="8" t="e">
        <f>IF(SUMIF([1]ข้อมูลทั้งหมด!$B$2:$B$7721,D470,[1]ข้อมูลทั้งหมด!$CV$2:$CV$7721)=0,"-",SUMIF([1]ข้อมูลทั้งหมด!$B$2:$B$7721,D470,[1]ข้อมูลทั้งหมด!$CV$2:$CV$7721))</f>
        <v>#VALUE!</v>
      </c>
      <c r="U470" s="13" t="e">
        <f>IF(SUMIF([1]ข้อมูลทั้งหมด!$B$2:$B$7721,D470,[1]ข้อมูลทั้งหมด!$CW$2:$CW$7721)=0,"-",SUMIF([1]ข้อมูลทั้งหมด!$B$2:$B$7721,D470,[1]ข้อมูลทั้งหมด!$CW$2:$CW$7721))</f>
        <v>#VALUE!</v>
      </c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389"/>
      <c r="AM470" s="24"/>
      <c r="AN470" s="25"/>
      <c r="AO470" s="400"/>
      <c r="AP470" s="26"/>
      <c r="AQ470" s="26"/>
      <c r="AR470" s="26"/>
      <c r="AS470" s="401"/>
    </row>
    <row r="471" spans="1:45" ht="21" hidden="1" x14ac:dyDescent="0.35">
      <c r="A471" s="525"/>
      <c r="B471" s="178"/>
      <c r="C471" s="404"/>
      <c r="D471" s="403"/>
      <c r="E471" s="350"/>
      <c r="F471" s="350"/>
      <c r="G471" s="350"/>
      <c r="H471" s="351"/>
      <c r="I471" s="350"/>
      <c r="J471" s="350"/>
      <c r="K471" s="350"/>
      <c r="L471" s="350"/>
      <c r="M471" s="352"/>
      <c r="N471" s="350"/>
      <c r="O471" s="353"/>
      <c r="P471" s="350"/>
      <c r="Q471" s="353"/>
      <c r="R471" s="352"/>
      <c r="S471" s="354"/>
      <c r="T471" s="350"/>
      <c r="U471" s="35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389"/>
      <c r="AM471" s="24"/>
      <c r="AN471" s="25"/>
      <c r="AO471" s="400"/>
      <c r="AP471" s="26"/>
      <c r="AQ471" s="26"/>
      <c r="AR471" s="26"/>
      <c r="AS471" s="401"/>
    </row>
    <row r="472" spans="1:45" s="409" customFormat="1" ht="21" x14ac:dyDescent="0.35">
      <c r="A472" s="405"/>
      <c r="B472" s="405"/>
      <c r="C472" s="406" t="str">
        <f>"รวม "&amp;COUNTIF($H$8:$H$470,"&gt;0")&amp;" หน่วยงาน"</f>
        <v>รวม 221 หน่วยงาน</v>
      </c>
      <c r="D472" s="407"/>
      <c r="E472" s="27">
        <f>SUM(E8:E228)</f>
        <v>763</v>
      </c>
      <c r="F472" s="27">
        <f t="shared" ref="F472:I472" si="9">SUM(F8:F228)</f>
        <v>504</v>
      </c>
      <c r="G472" s="27">
        <f t="shared" si="9"/>
        <v>513</v>
      </c>
      <c r="H472" s="27">
        <f t="shared" si="9"/>
        <v>1780</v>
      </c>
      <c r="I472" s="27">
        <f t="shared" si="9"/>
        <v>1005</v>
      </c>
      <c r="J472" s="582">
        <f>INT(SUM(J8:J228)+(((((SUM(K8:K228)+((SUM(L8:L228)-L228)/100)-K228)/4)))))</f>
        <v>12558</v>
      </c>
      <c r="K472" s="571">
        <f>MOD(SUM(K8:K228)+((SUM(L8:L228)-L228)/100),4)</f>
        <v>2.2760000000000105</v>
      </c>
      <c r="L472" s="580">
        <f>MOD(SUM(L8:L228),100)</f>
        <v>27.600000000000364</v>
      </c>
      <c r="M472" s="27">
        <f>SUM(M8:M228)</f>
        <v>1380554678.9295502</v>
      </c>
      <c r="N472" s="27">
        <f t="shared" ref="N472:U472" si="10">SUM(N8:N228)</f>
        <v>1063</v>
      </c>
      <c r="O472" s="28">
        <f t="shared" si="10"/>
        <v>54.728000000000002</v>
      </c>
      <c r="P472" s="27">
        <f t="shared" si="10"/>
        <v>8376</v>
      </c>
      <c r="Q472" s="28">
        <f t="shared" si="10"/>
        <v>715.58872499999973</v>
      </c>
      <c r="R472" s="27">
        <f t="shared" si="10"/>
        <v>1421117040.3495502</v>
      </c>
      <c r="S472" s="27">
        <f t="shared" si="10"/>
        <v>4402</v>
      </c>
      <c r="T472" s="27">
        <f t="shared" si="10"/>
        <v>2133</v>
      </c>
      <c r="U472" s="27">
        <f t="shared" si="10"/>
        <v>3638.5890000000004</v>
      </c>
      <c r="V472" s="408"/>
      <c r="W472" s="408"/>
      <c r="X472" s="408"/>
      <c r="Y472" s="408"/>
      <c r="Z472" s="408"/>
      <c r="AA472" s="408"/>
      <c r="AB472" s="408"/>
      <c r="AC472" s="408"/>
      <c r="AD472" s="408"/>
      <c r="AE472" s="408"/>
      <c r="AF472" s="408"/>
      <c r="AG472" s="408"/>
      <c r="AH472" s="408"/>
      <c r="AI472" s="408"/>
      <c r="AJ472" s="408"/>
      <c r="AK472" s="408"/>
      <c r="AM472" s="408"/>
      <c r="AN472" s="408"/>
      <c r="AO472" s="408"/>
      <c r="AP472" s="408"/>
      <c r="AQ472" s="408"/>
      <c r="AR472" s="408"/>
      <c r="AS472" s="408"/>
    </row>
    <row r="473" spans="1:45" ht="16.5" customHeight="1" x14ac:dyDescent="0.35">
      <c r="A473" s="410"/>
      <c r="B473" s="410"/>
      <c r="C473" s="410"/>
      <c r="D473" s="411"/>
      <c r="E473" s="412"/>
      <c r="F473" s="412"/>
      <c r="G473" s="412"/>
      <c r="H473" s="413"/>
      <c r="I473" s="412"/>
      <c r="J473" s="575"/>
      <c r="K473" s="575"/>
      <c r="L473" s="575"/>
      <c r="N473" s="414"/>
      <c r="O473" s="416"/>
      <c r="P473" s="414"/>
      <c r="Q473" s="416"/>
      <c r="S473" s="414"/>
      <c r="T473" s="412"/>
      <c r="U473" s="417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45" ht="25.5" customHeight="1" x14ac:dyDescent="0.35">
      <c r="A474" s="410"/>
      <c r="B474" s="410"/>
      <c r="C474" s="5" t="s">
        <v>869</v>
      </c>
      <c r="E474" s="419"/>
      <c r="F474" s="419"/>
      <c r="G474" s="412"/>
      <c r="H474" s="413"/>
      <c r="I474" s="412"/>
      <c r="J474" s="575"/>
      <c r="K474" s="575"/>
      <c r="L474" s="575"/>
      <c r="M474" s="420"/>
      <c r="N474" s="414"/>
      <c r="O474" s="416"/>
      <c r="P474" s="414"/>
      <c r="Q474" s="416"/>
      <c r="R474" s="420"/>
      <c r="S474" s="414"/>
      <c r="T474" s="412"/>
      <c r="U474" s="417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45" x14ac:dyDescent="0.3">
      <c r="M475" s="424"/>
      <c r="P475" s="426"/>
      <c r="Q475" s="427"/>
      <c r="R475" s="424"/>
      <c r="S475" s="422"/>
      <c r="U475" s="42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806" spans="5:40" ht="25.35" customHeight="1" x14ac:dyDescent="0.35">
      <c r="E806" s="1"/>
      <c r="F806" s="1"/>
      <c r="G806" s="1"/>
      <c r="H806" s="1"/>
      <c r="I806" s="1"/>
      <c r="J806" s="577"/>
      <c r="K806" s="577"/>
      <c r="L806" s="577"/>
      <c r="M806" s="1"/>
      <c r="N806" s="1"/>
      <c r="O806" s="1"/>
      <c r="P806" s="1"/>
      <c r="Q806" s="1"/>
      <c r="R806" s="1"/>
      <c r="S806" s="1"/>
      <c r="T806" s="1"/>
      <c r="U806" s="1"/>
      <c r="V806" s="429"/>
      <c r="W806" s="429"/>
      <c r="X806" s="429"/>
      <c r="Y806" s="429"/>
      <c r="Z806" s="429"/>
      <c r="AA806" s="429"/>
      <c r="AB806" s="429"/>
      <c r="AC806" s="429"/>
      <c r="AD806" s="429"/>
      <c r="AE806" s="429"/>
      <c r="AF806" s="429"/>
      <c r="AG806" s="429"/>
      <c r="AH806" s="429"/>
      <c r="AI806" s="429"/>
      <c r="AJ806" s="429"/>
      <c r="AK806" s="429"/>
      <c r="AL806" s="430"/>
      <c r="AM806" s="430"/>
      <c r="AN806" s="430"/>
    </row>
    <row r="807" spans="5:40" ht="25.35" customHeight="1" x14ac:dyDescent="0.35">
      <c r="E807" s="1"/>
      <c r="F807" s="1"/>
      <c r="G807" s="1"/>
      <c r="H807" s="1"/>
      <c r="I807" s="1"/>
      <c r="J807" s="577"/>
      <c r="K807" s="577"/>
      <c r="L807" s="577"/>
      <c r="M807" s="1"/>
      <c r="N807" s="1"/>
      <c r="O807" s="1"/>
      <c r="P807" s="1"/>
      <c r="Q807" s="1"/>
      <c r="R807" s="1"/>
      <c r="S807" s="1"/>
      <c r="T807" s="1"/>
      <c r="U807" s="1"/>
      <c r="V807" s="429"/>
      <c r="W807" s="429"/>
      <c r="X807" s="429"/>
      <c r="Y807" s="429"/>
      <c r="Z807" s="429"/>
      <c r="AA807" s="429"/>
      <c r="AB807" s="429"/>
      <c r="AC807" s="429"/>
      <c r="AD807" s="429"/>
      <c r="AE807" s="429"/>
      <c r="AF807" s="429"/>
      <c r="AG807" s="429"/>
      <c r="AH807" s="429"/>
      <c r="AI807" s="429"/>
      <c r="AJ807" s="429"/>
      <c r="AK807" s="429"/>
      <c r="AL807" s="430"/>
      <c r="AM807" s="430"/>
      <c r="AN807" s="430"/>
    </row>
    <row r="808" spans="5:40" ht="25.35" customHeight="1" x14ac:dyDescent="0.35">
      <c r="E808" s="1"/>
      <c r="F808" s="1"/>
      <c r="G808" s="1"/>
      <c r="H808" s="1"/>
      <c r="I808" s="1"/>
      <c r="J808" s="577"/>
      <c r="K808" s="577"/>
      <c r="L808" s="577"/>
      <c r="M808" s="1"/>
      <c r="N808" s="1"/>
      <c r="O808" s="1"/>
      <c r="P808" s="1"/>
      <c r="Q808" s="1"/>
      <c r="R808" s="1"/>
      <c r="S808" s="1"/>
      <c r="T808" s="1"/>
      <c r="U808" s="1"/>
      <c r="V808" s="429"/>
      <c r="W808" s="429"/>
      <c r="X808" s="429"/>
      <c r="Y808" s="429"/>
      <c r="Z808" s="429"/>
      <c r="AA808" s="429"/>
      <c r="AB808" s="429"/>
      <c r="AC808" s="429"/>
      <c r="AD808" s="429"/>
      <c r="AE808" s="429"/>
      <c r="AF808" s="429"/>
      <c r="AG808" s="429"/>
      <c r="AH808" s="429"/>
      <c r="AI808" s="429"/>
      <c r="AJ808" s="429"/>
      <c r="AK808" s="429"/>
      <c r="AL808" s="430"/>
      <c r="AM808" s="430"/>
      <c r="AN808" s="430"/>
    </row>
    <row r="809" spans="5:40" ht="25.35" customHeight="1" x14ac:dyDescent="0.35">
      <c r="E809" s="1"/>
      <c r="F809" s="1"/>
      <c r="G809" s="1"/>
      <c r="H809" s="1"/>
      <c r="I809" s="1"/>
      <c r="J809" s="577"/>
      <c r="K809" s="577"/>
      <c r="L809" s="577"/>
      <c r="M809" s="1"/>
      <c r="N809" s="1"/>
      <c r="O809" s="1"/>
      <c r="P809" s="1"/>
      <c r="Q809" s="1"/>
      <c r="R809" s="1"/>
      <c r="S809" s="1"/>
      <c r="T809" s="1"/>
      <c r="U809" s="1"/>
      <c r="V809" s="429"/>
      <c r="W809" s="429"/>
      <c r="X809" s="429"/>
      <c r="Y809" s="429"/>
      <c r="Z809" s="429"/>
      <c r="AA809" s="429"/>
      <c r="AB809" s="429"/>
      <c r="AC809" s="429"/>
      <c r="AD809" s="429"/>
      <c r="AE809" s="429"/>
      <c r="AF809" s="429"/>
      <c r="AG809" s="429"/>
      <c r="AH809" s="429"/>
      <c r="AI809" s="429"/>
      <c r="AJ809" s="429"/>
      <c r="AK809" s="429"/>
      <c r="AL809" s="430"/>
      <c r="AM809" s="430"/>
      <c r="AN809" s="430"/>
    </row>
    <row r="810" spans="5:40" ht="25.35" customHeight="1" x14ac:dyDescent="0.35">
      <c r="E810" s="1"/>
      <c r="F810" s="1"/>
      <c r="G810" s="1"/>
      <c r="H810" s="1"/>
      <c r="I810" s="1"/>
      <c r="J810" s="577"/>
      <c r="K810" s="577"/>
      <c r="L810" s="577"/>
      <c r="M810" s="1"/>
      <c r="N810" s="1"/>
      <c r="O810" s="1"/>
      <c r="P810" s="1"/>
      <c r="Q810" s="1"/>
      <c r="R810" s="1"/>
      <c r="S810" s="1"/>
      <c r="T810" s="1"/>
      <c r="U810" s="1"/>
      <c r="V810" s="429"/>
      <c r="W810" s="429"/>
      <c r="X810" s="429"/>
      <c r="Y810" s="429"/>
      <c r="Z810" s="429"/>
      <c r="AA810" s="429"/>
      <c r="AB810" s="429"/>
      <c r="AC810" s="429"/>
      <c r="AD810" s="429"/>
      <c r="AE810" s="429"/>
      <c r="AF810" s="429"/>
      <c r="AG810" s="429"/>
      <c r="AH810" s="429"/>
      <c r="AI810" s="429"/>
      <c r="AJ810" s="429"/>
      <c r="AK810" s="429"/>
      <c r="AL810" s="430"/>
      <c r="AM810" s="430"/>
      <c r="AN810" s="430"/>
    </row>
    <row r="811" spans="5:40" ht="25.35" customHeight="1" x14ac:dyDescent="0.35">
      <c r="E811" s="1"/>
      <c r="F811" s="1"/>
      <c r="G811" s="1"/>
      <c r="H811" s="1"/>
      <c r="I811" s="1"/>
      <c r="J811" s="577"/>
      <c r="K811" s="577"/>
      <c r="L811" s="577"/>
      <c r="M811" s="1"/>
      <c r="N811" s="1"/>
      <c r="O811" s="1"/>
      <c r="P811" s="1"/>
      <c r="Q811" s="1"/>
      <c r="R811" s="1"/>
      <c r="S811" s="1"/>
      <c r="T811" s="1"/>
      <c r="U811" s="1"/>
      <c r="V811" s="429"/>
      <c r="W811" s="429"/>
      <c r="X811" s="429"/>
      <c r="Y811" s="429"/>
      <c r="Z811" s="429"/>
      <c r="AA811" s="429"/>
      <c r="AB811" s="429"/>
      <c r="AC811" s="429"/>
      <c r="AD811" s="429"/>
      <c r="AE811" s="429"/>
      <c r="AF811" s="429"/>
      <c r="AG811" s="429"/>
      <c r="AH811" s="429"/>
      <c r="AI811" s="429"/>
      <c r="AJ811" s="429"/>
      <c r="AK811" s="429"/>
      <c r="AL811" s="430"/>
      <c r="AM811" s="430"/>
      <c r="AN811" s="430"/>
    </row>
    <row r="812" spans="5:40" ht="25.35" customHeight="1" x14ac:dyDescent="0.35">
      <c r="E812" s="1"/>
      <c r="F812" s="1"/>
      <c r="G812" s="1"/>
      <c r="H812" s="1"/>
      <c r="I812" s="1"/>
      <c r="J812" s="577"/>
      <c r="K812" s="577"/>
      <c r="L812" s="577"/>
      <c r="M812" s="1"/>
      <c r="N812" s="1"/>
      <c r="O812" s="1"/>
      <c r="P812" s="1"/>
      <c r="Q812" s="1"/>
      <c r="R812" s="1"/>
      <c r="S812" s="1"/>
      <c r="T812" s="1"/>
      <c r="U812" s="1"/>
      <c r="V812" s="429"/>
      <c r="W812" s="429"/>
      <c r="X812" s="429"/>
      <c r="Y812" s="429"/>
      <c r="Z812" s="429"/>
      <c r="AA812" s="429"/>
      <c r="AB812" s="429"/>
      <c r="AC812" s="429"/>
      <c r="AD812" s="429"/>
      <c r="AE812" s="429"/>
      <c r="AF812" s="429"/>
      <c r="AG812" s="429"/>
      <c r="AH812" s="429"/>
      <c r="AI812" s="429"/>
      <c r="AJ812" s="429"/>
      <c r="AK812" s="429"/>
      <c r="AL812" s="430"/>
      <c r="AM812" s="430"/>
      <c r="AN812" s="430"/>
    </row>
    <row r="813" spans="5:40" ht="25.35" customHeight="1" x14ac:dyDescent="0.35">
      <c r="E813" s="1"/>
      <c r="F813" s="1"/>
      <c r="G813" s="1"/>
      <c r="H813" s="1"/>
      <c r="I813" s="1"/>
      <c r="J813" s="577"/>
      <c r="K813" s="577"/>
      <c r="L813" s="577"/>
      <c r="M813" s="1"/>
      <c r="N813" s="1"/>
      <c r="O813" s="1"/>
      <c r="P813" s="1"/>
      <c r="Q813" s="1"/>
      <c r="R813" s="1"/>
      <c r="S813" s="1"/>
      <c r="T813" s="1"/>
      <c r="U813" s="1"/>
      <c r="V813" s="429"/>
      <c r="W813" s="429"/>
      <c r="X813" s="429"/>
      <c r="Y813" s="429"/>
      <c r="Z813" s="429"/>
      <c r="AA813" s="429"/>
      <c r="AB813" s="429"/>
      <c r="AC813" s="429"/>
      <c r="AD813" s="429"/>
      <c r="AE813" s="429"/>
      <c r="AF813" s="429"/>
      <c r="AG813" s="429"/>
      <c r="AH813" s="429"/>
      <c r="AI813" s="429"/>
      <c r="AJ813" s="429"/>
      <c r="AK813" s="429"/>
      <c r="AL813" s="430"/>
      <c r="AM813" s="430"/>
      <c r="AN813" s="430"/>
    </row>
    <row r="814" spans="5:40" ht="25.35" customHeight="1" x14ac:dyDescent="0.35">
      <c r="E814" s="1"/>
      <c r="F814" s="1"/>
      <c r="G814" s="1"/>
      <c r="H814" s="1"/>
      <c r="I814" s="1"/>
      <c r="J814" s="577"/>
      <c r="K814" s="577"/>
      <c r="L814" s="577"/>
      <c r="M814" s="1"/>
      <c r="N814" s="1"/>
      <c r="O814" s="1"/>
      <c r="P814" s="1"/>
      <c r="Q814" s="1"/>
      <c r="R814" s="1"/>
      <c r="S814" s="1"/>
      <c r="T814" s="1"/>
      <c r="U814" s="1"/>
      <c r="V814" s="429"/>
      <c r="W814" s="429"/>
      <c r="X814" s="429"/>
      <c r="Y814" s="429"/>
      <c r="Z814" s="429"/>
      <c r="AA814" s="429"/>
      <c r="AB814" s="429"/>
      <c r="AC814" s="429"/>
      <c r="AD814" s="429"/>
      <c r="AE814" s="429"/>
      <c r="AF814" s="429"/>
      <c r="AG814" s="429"/>
      <c r="AH814" s="429"/>
      <c r="AI814" s="429"/>
      <c r="AJ814" s="429"/>
      <c r="AK814" s="429"/>
      <c r="AL814" s="430"/>
      <c r="AM814" s="430"/>
      <c r="AN814" s="430"/>
    </row>
    <row r="815" spans="5:40" ht="25.35" customHeight="1" x14ac:dyDescent="0.35">
      <c r="E815" s="1"/>
      <c r="F815" s="1"/>
      <c r="G815" s="1"/>
      <c r="H815" s="1"/>
      <c r="I815" s="1"/>
      <c r="J815" s="577"/>
      <c r="K815" s="577"/>
      <c r="L815" s="577"/>
      <c r="M815" s="1"/>
      <c r="N815" s="1"/>
      <c r="O815" s="1"/>
      <c r="P815" s="1"/>
      <c r="Q815" s="1"/>
      <c r="R815" s="1"/>
      <c r="S815" s="1"/>
      <c r="T815" s="1"/>
      <c r="U815" s="1"/>
      <c r="V815" s="429"/>
      <c r="W815" s="429"/>
      <c r="X815" s="429"/>
      <c r="Y815" s="429"/>
      <c r="Z815" s="429"/>
      <c r="AA815" s="429"/>
      <c r="AB815" s="429"/>
      <c r="AC815" s="429"/>
      <c r="AD815" s="429"/>
      <c r="AE815" s="429"/>
      <c r="AF815" s="429"/>
      <c r="AG815" s="429"/>
      <c r="AH815" s="429"/>
      <c r="AI815" s="429"/>
      <c r="AJ815" s="429"/>
      <c r="AK815" s="429"/>
      <c r="AL815" s="430"/>
      <c r="AM815" s="430"/>
      <c r="AN815" s="430"/>
    </row>
    <row r="816" spans="5:40" ht="25.35" customHeight="1" x14ac:dyDescent="0.35">
      <c r="E816" s="1"/>
      <c r="F816" s="1"/>
      <c r="G816" s="1"/>
      <c r="H816" s="1"/>
      <c r="I816" s="1"/>
      <c r="J816" s="577"/>
      <c r="K816" s="577"/>
      <c r="L816" s="577"/>
      <c r="M816" s="1"/>
      <c r="N816" s="1"/>
      <c r="O816" s="1"/>
      <c r="P816" s="1"/>
      <c r="Q816" s="1"/>
      <c r="R816" s="1"/>
      <c r="S816" s="1"/>
      <c r="T816" s="1"/>
      <c r="U816" s="1"/>
      <c r="V816" s="429"/>
      <c r="W816" s="429"/>
      <c r="X816" s="429"/>
      <c r="Y816" s="429"/>
      <c r="Z816" s="429"/>
      <c r="AA816" s="429"/>
      <c r="AB816" s="429"/>
      <c r="AC816" s="429"/>
      <c r="AD816" s="429"/>
      <c r="AE816" s="429"/>
      <c r="AF816" s="429"/>
      <c r="AG816" s="429"/>
      <c r="AH816" s="429"/>
      <c r="AI816" s="429"/>
      <c r="AJ816" s="429"/>
      <c r="AK816" s="429"/>
      <c r="AL816" s="430"/>
      <c r="AM816" s="430"/>
      <c r="AN816" s="430"/>
    </row>
    <row r="817" spans="5:40" ht="25.35" customHeight="1" x14ac:dyDescent="0.35">
      <c r="E817" s="1"/>
      <c r="F817" s="1"/>
      <c r="G817" s="1"/>
      <c r="H817" s="1"/>
      <c r="I817" s="1"/>
      <c r="J817" s="577"/>
      <c r="K817" s="577"/>
      <c r="L817" s="577"/>
      <c r="M817" s="1"/>
      <c r="N817" s="1"/>
      <c r="O817" s="1"/>
      <c r="P817" s="1"/>
      <c r="Q817" s="1"/>
      <c r="R817" s="1"/>
      <c r="S817" s="1"/>
      <c r="T817" s="1"/>
      <c r="U817" s="1"/>
      <c r="V817" s="429"/>
      <c r="W817" s="429"/>
      <c r="X817" s="429"/>
      <c r="Y817" s="429"/>
      <c r="Z817" s="429"/>
      <c r="AA817" s="429"/>
      <c r="AB817" s="429"/>
      <c r="AC817" s="429"/>
      <c r="AD817" s="429"/>
      <c r="AE817" s="429"/>
      <c r="AF817" s="429"/>
      <c r="AG817" s="429"/>
      <c r="AH817" s="429"/>
      <c r="AI817" s="429"/>
      <c r="AJ817" s="429"/>
      <c r="AK817" s="429"/>
      <c r="AL817" s="430"/>
      <c r="AM817" s="430"/>
      <c r="AN817" s="430"/>
    </row>
    <row r="818" spans="5:40" ht="25.35" customHeight="1" x14ac:dyDescent="0.35">
      <c r="E818" s="1"/>
      <c r="F818" s="1"/>
      <c r="G818" s="1"/>
      <c r="H818" s="1"/>
      <c r="I818" s="1"/>
      <c r="J818" s="577"/>
      <c r="K818" s="577"/>
      <c r="L818" s="577"/>
      <c r="M818" s="1"/>
      <c r="N818" s="1"/>
      <c r="O818" s="1"/>
      <c r="P818" s="1"/>
      <c r="Q818" s="1"/>
      <c r="R818" s="1"/>
      <c r="S818" s="1"/>
      <c r="T818" s="1"/>
      <c r="U818" s="1"/>
      <c r="V818" s="429"/>
      <c r="W818" s="429"/>
      <c r="X818" s="429"/>
      <c r="Y818" s="429"/>
      <c r="Z818" s="429"/>
      <c r="AA818" s="429"/>
      <c r="AB818" s="429"/>
      <c r="AC818" s="429"/>
      <c r="AD818" s="429"/>
      <c r="AE818" s="429"/>
      <c r="AF818" s="429"/>
      <c r="AG818" s="429"/>
      <c r="AH818" s="429"/>
      <c r="AI818" s="429"/>
      <c r="AJ818" s="429"/>
      <c r="AK818" s="429"/>
      <c r="AL818" s="430"/>
      <c r="AM818" s="430"/>
      <c r="AN818" s="430"/>
    </row>
    <row r="819" spans="5:40" ht="25.35" customHeight="1" x14ac:dyDescent="0.35">
      <c r="E819" s="1"/>
      <c r="F819" s="1"/>
      <c r="G819" s="1"/>
      <c r="H819" s="1"/>
      <c r="I819" s="1"/>
      <c r="J819" s="577"/>
      <c r="K819" s="577"/>
      <c r="L819" s="577"/>
      <c r="M819" s="1"/>
      <c r="N819" s="1"/>
      <c r="O819" s="1"/>
      <c r="P819" s="1"/>
      <c r="Q819" s="1"/>
      <c r="R819" s="1"/>
      <c r="S819" s="1"/>
      <c r="T819" s="1"/>
      <c r="U819" s="1"/>
      <c r="V819" s="429"/>
      <c r="W819" s="429"/>
      <c r="X819" s="429"/>
      <c r="Y819" s="429"/>
      <c r="Z819" s="429"/>
      <c r="AA819" s="429"/>
      <c r="AB819" s="429"/>
      <c r="AC819" s="429"/>
      <c r="AD819" s="429"/>
      <c r="AE819" s="429"/>
      <c r="AF819" s="429"/>
      <c r="AG819" s="429"/>
      <c r="AH819" s="429"/>
      <c r="AI819" s="429"/>
      <c r="AJ819" s="429"/>
      <c r="AK819" s="429"/>
      <c r="AL819" s="430"/>
      <c r="AM819" s="430"/>
      <c r="AN819" s="430"/>
    </row>
    <row r="820" spans="5:40" ht="25.35" customHeight="1" x14ac:dyDescent="0.35">
      <c r="E820" s="1"/>
      <c r="F820" s="1"/>
      <c r="G820" s="1"/>
      <c r="H820" s="1"/>
      <c r="I820" s="1"/>
      <c r="J820" s="577"/>
      <c r="K820" s="577"/>
      <c r="L820" s="577"/>
      <c r="M820" s="1"/>
      <c r="N820" s="1"/>
      <c r="O820" s="1"/>
      <c r="P820" s="1"/>
      <c r="Q820" s="1"/>
      <c r="R820" s="1"/>
      <c r="S820" s="1"/>
      <c r="T820" s="1"/>
      <c r="U820" s="1"/>
      <c r="V820" s="429"/>
      <c r="W820" s="429"/>
      <c r="X820" s="429"/>
      <c r="Y820" s="429"/>
      <c r="Z820" s="429"/>
      <c r="AA820" s="429"/>
      <c r="AB820" s="429"/>
      <c r="AC820" s="429"/>
      <c r="AD820" s="429"/>
      <c r="AE820" s="429"/>
      <c r="AF820" s="429"/>
      <c r="AG820" s="429"/>
      <c r="AH820" s="429"/>
      <c r="AI820" s="429"/>
      <c r="AJ820" s="429"/>
      <c r="AK820" s="429"/>
      <c r="AL820" s="430"/>
      <c r="AM820" s="430"/>
      <c r="AN820" s="430"/>
    </row>
    <row r="821" spans="5:40" ht="25.35" customHeight="1" x14ac:dyDescent="0.35">
      <c r="E821" s="1"/>
      <c r="F821" s="1"/>
      <c r="G821" s="1"/>
      <c r="H821" s="1"/>
      <c r="I821" s="1"/>
      <c r="J821" s="577"/>
      <c r="K821" s="577"/>
      <c r="L821" s="577"/>
      <c r="M821" s="1"/>
      <c r="N821" s="1"/>
      <c r="O821" s="1"/>
      <c r="P821" s="1"/>
      <c r="Q821" s="1"/>
      <c r="R821" s="1"/>
      <c r="S821" s="1"/>
      <c r="T821" s="1"/>
      <c r="U821" s="1"/>
      <c r="V821" s="429"/>
      <c r="W821" s="429"/>
      <c r="X821" s="429"/>
      <c r="Y821" s="429"/>
      <c r="Z821" s="429"/>
      <c r="AA821" s="429"/>
      <c r="AB821" s="429"/>
      <c r="AC821" s="429"/>
      <c r="AD821" s="429"/>
      <c r="AE821" s="429"/>
      <c r="AF821" s="429"/>
      <c r="AG821" s="429"/>
      <c r="AH821" s="429"/>
      <c r="AI821" s="429"/>
      <c r="AJ821" s="429"/>
      <c r="AK821" s="429"/>
      <c r="AL821" s="430"/>
      <c r="AM821" s="430"/>
      <c r="AN821" s="430"/>
    </row>
    <row r="822" spans="5:40" ht="25.35" customHeight="1" x14ac:dyDescent="0.35">
      <c r="E822" s="1"/>
      <c r="F822" s="1"/>
      <c r="G822" s="1"/>
      <c r="H822" s="1"/>
      <c r="I822" s="1"/>
      <c r="J822" s="577"/>
      <c r="K822" s="577"/>
      <c r="L822" s="577"/>
      <c r="M822" s="1"/>
      <c r="N822" s="1"/>
      <c r="O822" s="1"/>
      <c r="P822" s="1"/>
      <c r="Q822" s="1"/>
      <c r="R822" s="1"/>
      <c r="S822" s="1"/>
      <c r="T822" s="1"/>
      <c r="U822" s="1"/>
      <c r="V822" s="429"/>
      <c r="W822" s="429"/>
      <c r="X822" s="429"/>
      <c r="Y822" s="429"/>
      <c r="Z822" s="429"/>
      <c r="AA822" s="429"/>
      <c r="AB822" s="429"/>
      <c r="AC822" s="429"/>
      <c r="AD822" s="429"/>
      <c r="AE822" s="429"/>
      <c r="AF822" s="429"/>
      <c r="AG822" s="429"/>
      <c r="AH822" s="429"/>
      <c r="AI822" s="429"/>
      <c r="AJ822" s="429"/>
      <c r="AK822" s="429"/>
      <c r="AL822" s="430"/>
      <c r="AM822" s="430"/>
      <c r="AN822" s="430"/>
    </row>
    <row r="823" spans="5:40" ht="25.35" customHeight="1" x14ac:dyDescent="0.35">
      <c r="E823" s="1"/>
      <c r="F823" s="1"/>
      <c r="G823" s="1"/>
      <c r="H823" s="1"/>
      <c r="I823" s="1"/>
      <c r="J823" s="577"/>
      <c r="K823" s="577"/>
      <c r="L823" s="577"/>
      <c r="M823" s="1"/>
      <c r="N823" s="1"/>
      <c r="O823" s="1"/>
      <c r="P823" s="1"/>
      <c r="Q823" s="1"/>
      <c r="R823" s="1"/>
      <c r="S823" s="1"/>
      <c r="T823" s="1"/>
      <c r="U823" s="1"/>
      <c r="V823" s="429"/>
      <c r="W823" s="429"/>
      <c r="X823" s="429"/>
      <c r="Y823" s="429"/>
      <c r="Z823" s="429"/>
      <c r="AA823" s="429"/>
      <c r="AB823" s="429"/>
      <c r="AC823" s="429"/>
      <c r="AD823" s="429"/>
      <c r="AE823" s="429"/>
      <c r="AF823" s="429"/>
      <c r="AG823" s="429"/>
      <c r="AH823" s="429"/>
      <c r="AI823" s="429"/>
      <c r="AJ823" s="429"/>
      <c r="AK823" s="429"/>
      <c r="AL823" s="430"/>
      <c r="AM823" s="430"/>
      <c r="AN823" s="430"/>
    </row>
    <row r="824" spans="5:40" ht="25.35" customHeight="1" x14ac:dyDescent="0.35">
      <c r="E824" s="1"/>
      <c r="F824" s="1"/>
      <c r="G824" s="1"/>
      <c r="H824" s="1"/>
      <c r="I824" s="1"/>
      <c r="J824" s="577"/>
      <c r="K824" s="577"/>
      <c r="L824" s="577"/>
      <c r="M824" s="1"/>
      <c r="N824" s="1"/>
      <c r="O824" s="1"/>
      <c r="P824" s="1"/>
      <c r="Q824" s="1"/>
      <c r="R824" s="1"/>
      <c r="S824" s="1"/>
      <c r="T824" s="1"/>
      <c r="U824" s="1"/>
      <c r="V824" s="429"/>
      <c r="W824" s="429"/>
      <c r="X824" s="429"/>
      <c r="Y824" s="429"/>
      <c r="Z824" s="429"/>
      <c r="AA824" s="429"/>
      <c r="AB824" s="429"/>
      <c r="AC824" s="429"/>
      <c r="AD824" s="429"/>
      <c r="AE824" s="429"/>
      <c r="AF824" s="429"/>
      <c r="AG824" s="429"/>
      <c r="AH824" s="429"/>
      <c r="AI824" s="429"/>
      <c r="AJ824" s="429"/>
      <c r="AK824" s="429"/>
      <c r="AL824" s="430"/>
      <c r="AM824" s="430"/>
      <c r="AN824" s="430"/>
    </row>
    <row r="825" spans="5:40" ht="25.35" customHeight="1" x14ac:dyDescent="0.35">
      <c r="E825" s="1"/>
      <c r="F825" s="1"/>
      <c r="G825" s="1"/>
      <c r="H825" s="1"/>
      <c r="I825" s="1"/>
      <c r="J825" s="577"/>
      <c r="K825" s="577"/>
      <c r="L825" s="577"/>
      <c r="M825" s="1"/>
      <c r="N825" s="1"/>
      <c r="O825" s="1"/>
      <c r="P825" s="1"/>
      <c r="Q825" s="1"/>
      <c r="R825" s="1"/>
      <c r="S825" s="1"/>
      <c r="T825" s="1"/>
      <c r="U825" s="1"/>
      <c r="V825" s="429"/>
      <c r="W825" s="429"/>
      <c r="X825" s="429"/>
      <c r="Y825" s="429"/>
      <c r="Z825" s="429"/>
      <c r="AA825" s="429"/>
      <c r="AB825" s="429"/>
      <c r="AC825" s="429"/>
      <c r="AD825" s="429"/>
      <c r="AE825" s="429"/>
      <c r="AF825" s="429"/>
      <c r="AG825" s="429"/>
      <c r="AH825" s="429"/>
      <c r="AI825" s="429"/>
      <c r="AJ825" s="429"/>
      <c r="AK825" s="429"/>
      <c r="AL825" s="430"/>
      <c r="AM825" s="430"/>
      <c r="AN825" s="430"/>
    </row>
    <row r="826" spans="5:40" ht="25.35" customHeight="1" x14ac:dyDescent="0.35">
      <c r="E826" s="1"/>
      <c r="F826" s="1"/>
      <c r="G826" s="1"/>
      <c r="H826" s="1"/>
      <c r="I826" s="1"/>
      <c r="J826" s="577"/>
      <c r="K826" s="577"/>
      <c r="L826" s="577"/>
      <c r="M826" s="1"/>
      <c r="N826" s="1"/>
      <c r="O826" s="1"/>
      <c r="P826" s="1"/>
      <c r="Q826" s="1"/>
      <c r="R826" s="1"/>
      <c r="S826" s="1"/>
      <c r="T826" s="1"/>
      <c r="U826" s="1"/>
      <c r="V826" s="429"/>
      <c r="W826" s="429"/>
      <c r="X826" s="429"/>
      <c r="Y826" s="429"/>
      <c r="Z826" s="429"/>
      <c r="AA826" s="429"/>
      <c r="AB826" s="429"/>
      <c r="AC826" s="429"/>
      <c r="AD826" s="429"/>
      <c r="AE826" s="429"/>
      <c r="AF826" s="429"/>
      <c r="AG826" s="429"/>
      <c r="AH826" s="429"/>
      <c r="AI826" s="429"/>
      <c r="AJ826" s="429"/>
      <c r="AK826" s="429"/>
      <c r="AL826" s="430"/>
      <c r="AM826" s="430"/>
      <c r="AN826" s="430"/>
    </row>
    <row r="827" spans="5:40" ht="25.35" customHeight="1" x14ac:dyDescent="0.35">
      <c r="E827" s="1"/>
      <c r="F827" s="1"/>
      <c r="G827" s="1"/>
      <c r="H827" s="1"/>
      <c r="I827" s="1"/>
      <c r="J827" s="577"/>
      <c r="K827" s="577"/>
      <c r="L827" s="577"/>
      <c r="M827" s="1"/>
      <c r="N827" s="1"/>
      <c r="O827" s="1"/>
      <c r="P827" s="1"/>
      <c r="Q827" s="1"/>
      <c r="R827" s="1"/>
      <c r="S827" s="1"/>
      <c r="T827" s="1"/>
      <c r="U827" s="1"/>
      <c r="V827" s="429"/>
      <c r="W827" s="429"/>
      <c r="X827" s="429"/>
      <c r="Y827" s="429"/>
      <c r="Z827" s="429"/>
      <c r="AA827" s="429"/>
      <c r="AB827" s="429"/>
      <c r="AC827" s="429"/>
      <c r="AD827" s="429"/>
      <c r="AE827" s="429"/>
      <c r="AF827" s="429"/>
      <c r="AG827" s="429"/>
      <c r="AH827" s="429"/>
      <c r="AI827" s="429"/>
      <c r="AJ827" s="429"/>
      <c r="AK827" s="429"/>
      <c r="AL827" s="430"/>
      <c r="AM827" s="430"/>
      <c r="AN827" s="430"/>
    </row>
    <row r="828" spans="5:40" ht="25.35" customHeight="1" x14ac:dyDescent="0.35">
      <c r="E828" s="1"/>
      <c r="F828" s="1"/>
      <c r="G828" s="1"/>
      <c r="H828" s="1"/>
      <c r="I828" s="1"/>
      <c r="J828" s="577"/>
      <c r="K828" s="577"/>
      <c r="L828" s="577"/>
      <c r="M828" s="1"/>
      <c r="N828" s="1"/>
      <c r="O828" s="1"/>
      <c r="P828" s="1"/>
      <c r="Q828" s="1"/>
      <c r="R828" s="1"/>
      <c r="S828" s="1"/>
      <c r="T828" s="1"/>
      <c r="U828" s="1"/>
      <c r="V828" s="429"/>
      <c r="W828" s="429"/>
      <c r="X828" s="429"/>
      <c r="Y828" s="429"/>
      <c r="Z828" s="429"/>
      <c r="AA828" s="429"/>
      <c r="AB828" s="429"/>
      <c r="AC828" s="429"/>
      <c r="AD828" s="429"/>
      <c r="AE828" s="429"/>
      <c r="AF828" s="429"/>
      <c r="AG828" s="429"/>
      <c r="AH828" s="429"/>
      <c r="AI828" s="429"/>
      <c r="AJ828" s="429"/>
      <c r="AK828" s="429"/>
      <c r="AL828" s="430"/>
      <c r="AM828" s="430"/>
      <c r="AN828" s="430"/>
    </row>
    <row r="829" spans="5:40" ht="25.35" customHeight="1" x14ac:dyDescent="0.35">
      <c r="E829" s="1"/>
      <c r="F829" s="1"/>
      <c r="G829" s="1"/>
      <c r="H829" s="1"/>
      <c r="I829" s="1"/>
      <c r="J829" s="577"/>
      <c r="K829" s="577"/>
      <c r="L829" s="577"/>
      <c r="M829" s="1"/>
      <c r="N829" s="1"/>
      <c r="O829" s="1"/>
      <c r="P829" s="1"/>
      <c r="Q829" s="1"/>
      <c r="R829" s="1"/>
      <c r="S829" s="1"/>
      <c r="T829" s="1"/>
      <c r="U829" s="1"/>
      <c r="V829" s="429"/>
      <c r="W829" s="429"/>
      <c r="X829" s="429"/>
      <c r="Y829" s="429"/>
      <c r="Z829" s="429"/>
      <c r="AA829" s="429"/>
      <c r="AB829" s="429"/>
      <c r="AC829" s="429"/>
      <c r="AD829" s="429"/>
      <c r="AE829" s="429"/>
      <c r="AF829" s="429"/>
      <c r="AG829" s="429"/>
      <c r="AH829" s="429"/>
      <c r="AI829" s="429"/>
      <c r="AJ829" s="429"/>
      <c r="AK829" s="429"/>
      <c r="AL829" s="430"/>
      <c r="AM829" s="430"/>
      <c r="AN829" s="430"/>
    </row>
    <row r="830" spans="5:40" ht="25.35" customHeight="1" x14ac:dyDescent="0.35">
      <c r="E830" s="1"/>
      <c r="F830" s="1"/>
      <c r="G830" s="1"/>
      <c r="H830" s="1"/>
      <c r="I830" s="1"/>
      <c r="J830" s="577"/>
      <c r="K830" s="577"/>
      <c r="L830" s="577"/>
      <c r="M830" s="1"/>
      <c r="N830" s="1"/>
      <c r="O830" s="1"/>
      <c r="P830" s="1"/>
      <c r="Q830" s="1"/>
      <c r="R830" s="1"/>
      <c r="S830" s="1"/>
      <c r="T830" s="1"/>
      <c r="U830" s="1"/>
      <c r="V830" s="429"/>
      <c r="W830" s="429"/>
      <c r="X830" s="429"/>
      <c r="Y830" s="429"/>
      <c r="Z830" s="429"/>
      <c r="AA830" s="429"/>
      <c r="AB830" s="429"/>
      <c r="AC830" s="429"/>
      <c r="AD830" s="429"/>
      <c r="AE830" s="429"/>
      <c r="AF830" s="429"/>
      <c r="AG830" s="429"/>
      <c r="AH830" s="429"/>
      <c r="AI830" s="429"/>
      <c r="AJ830" s="429"/>
      <c r="AK830" s="429"/>
      <c r="AL830" s="430"/>
      <c r="AM830" s="430"/>
      <c r="AN830" s="430"/>
    </row>
    <row r="831" spans="5:40" ht="25.35" customHeight="1" x14ac:dyDescent="0.35">
      <c r="E831" s="1"/>
      <c r="F831" s="1"/>
      <c r="G831" s="1"/>
      <c r="H831" s="1"/>
      <c r="I831" s="1"/>
      <c r="J831" s="577"/>
      <c r="K831" s="577"/>
      <c r="L831" s="577"/>
      <c r="M831" s="1"/>
      <c r="N831" s="1"/>
      <c r="O831" s="1"/>
      <c r="P831" s="1"/>
      <c r="Q831" s="1"/>
      <c r="R831" s="1"/>
      <c r="S831" s="1"/>
      <c r="T831" s="1"/>
      <c r="U831" s="1"/>
      <c r="V831" s="429"/>
      <c r="W831" s="429"/>
      <c r="X831" s="429"/>
      <c r="Y831" s="429"/>
      <c r="Z831" s="429"/>
      <c r="AA831" s="429"/>
      <c r="AB831" s="429"/>
      <c r="AC831" s="429"/>
      <c r="AD831" s="429"/>
      <c r="AE831" s="429"/>
      <c r="AF831" s="429"/>
      <c r="AG831" s="429"/>
      <c r="AH831" s="429"/>
      <c r="AI831" s="429"/>
      <c r="AJ831" s="429"/>
      <c r="AK831" s="429"/>
      <c r="AL831" s="430"/>
      <c r="AM831" s="430"/>
      <c r="AN831" s="430"/>
    </row>
    <row r="832" spans="5:40" ht="25.35" customHeight="1" x14ac:dyDescent="0.35">
      <c r="E832" s="1"/>
      <c r="F832" s="1"/>
      <c r="G832" s="1"/>
      <c r="H832" s="1"/>
      <c r="I832" s="1"/>
      <c r="J832" s="577"/>
      <c r="K832" s="577"/>
      <c r="L832" s="577"/>
      <c r="M832" s="1"/>
      <c r="N832" s="1"/>
      <c r="O832" s="1"/>
      <c r="P832" s="1"/>
      <c r="Q832" s="1"/>
      <c r="R832" s="1"/>
      <c r="S832" s="1"/>
      <c r="T832" s="1"/>
      <c r="U832" s="1"/>
      <c r="V832" s="429"/>
      <c r="W832" s="429"/>
      <c r="X832" s="429"/>
      <c r="Y832" s="429"/>
      <c r="Z832" s="429"/>
      <c r="AA832" s="429"/>
      <c r="AB832" s="429"/>
      <c r="AC832" s="429"/>
      <c r="AD832" s="429"/>
      <c r="AE832" s="429"/>
      <c r="AF832" s="429"/>
      <c r="AG832" s="429"/>
      <c r="AH832" s="429"/>
      <c r="AI832" s="429"/>
      <c r="AJ832" s="429"/>
      <c r="AK832" s="429"/>
      <c r="AL832" s="430"/>
      <c r="AM832" s="430"/>
      <c r="AN832" s="430"/>
    </row>
    <row r="833" spans="5:40" ht="25.35" customHeight="1" x14ac:dyDescent="0.35">
      <c r="E833" s="1"/>
      <c r="F833" s="1"/>
      <c r="G833" s="1"/>
      <c r="H833" s="1"/>
      <c r="I833" s="1"/>
      <c r="J833" s="577"/>
      <c r="K833" s="577"/>
      <c r="L833" s="577"/>
      <c r="M833" s="1"/>
      <c r="N833" s="1"/>
      <c r="O833" s="1"/>
      <c r="P833" s="1"/>
      <c r="Q833" s="1"/>
      <c r="R833" s="1"/>
      <c r="S833" s="1"/>
      <c r="T833" s="1"/>
      <c r="U833" s="1"/>
      <c r="V833" s="429"/>
      <c r="W833" s="429"/>
      <c r="X833" s="429"/>
      <c r="Y833" s="429"/>
      <c r="Z833" s="429"/>
      <c r="AA833" s="429"/>
      <c r="AB833" s="429"/>
      <c r="AC833" s="429"/>
      <c r="AD833" s="429"/>
      <c r="AE833" s="429"/>
      <c r="AF833" s="429"/>
      <c r="AG833" s="429"/>
      <c r="AH833" s="429"/>
      <c r="AI833" s="429"/>
      <c r="AJ833" s="429"/>
      <c r="AK833" s="429"/>
      <c r="AL833" s="430"/>
      <c r="AM833" s="430"/>
      <c r="AN833" s="430"/>
    </row>
    <row r="834" spans="5:40" ht="25.35" customHeight="1" x14ac:dyDescent="0.35">
      <c r="E834" s="1"/>
      <c r="F834" s="1"/>
      <c r="G834" s="1"/>
      <c r="H834" s="1"/>
      <c r="I834" s="1"/>
      <c r="J834" s="577"/>
      <c r="K834" s="577"/>
      <c r="L834" s="577"/>
      <c r="M834" s="1"/>
      <c r="N834" s="1"/>
      <c r="O834" s="1"/>
      <c r="P834" s="1"/>
      <c r="Q834" s="1"/>
      <c r="R834" s="1"/>
      <c r="S834" s="1"/>
      <c r="T834" s="1"/>
      <c r="U834" s="1"/>
      <c r="V834" s="429"/>
      <c r="W834" s="429"/>
      <c r="X834" s="429"/>
      <c r="Y834" s="429"/>
      <c r="Z834" s="429"/>
      <c r="AA834" s="429"/>
      <c r="AB834" s="429"/>
      <c r="AC834" s="429"/>
      <c r="AD834" s="429"/>
      <c r="AE834" s="429"/>
      <c r="AF834" s="429"/>
      <c r="AG834" s="429"/>
      <c r="AH834" s="429"/>
      <c r="AI834" s="429"/>
      <c r="AJ834" s="429"/>
      <c r="AK834" s="429"/>
      <c r="AL834" s="430"/>
      <c r="AM834" s="430"/>
      <c r="AN834" s="430"/>
    </row>
    <row r="835" spans="5:40" ht="25.35" customHeight="1" x14ac:dyDescent="0.35">
      <c r="E835" s="1"/>
      <c r="F835" s="1"/>
      <c r="G835" s="1"/>
      <c r="H835" s="1"/>
      <c r="I835" s="1"/>
      <c r="J835" s="577"/>
      <c r="K835" s="577"/>
      <c r="L835" s="577"/>
      <c r="M835" s="1"/>
      <c r="N835" s="1"/>
      <c r="O835" s="1"/>
      <c r="P835" s="1"/>
      <c r="Q835" s="1"/>
      <c r="R835" s="1"/>
      <c r="S835" s="1"/>
      <c r="T835" s="1"/>
      <c r="U835" s="1"/>
      <c r="V835" s="429"/>
      <c r="W835" s="429"/>
      <c r="X835" s="429"/>
      <c r="Y835" s="429"/>
      <c r="Z835" s="429"/>
      <c r="AA835" s="429"/>
      <c r="AB835" s="429"/>
      <c r="AC835" s="429"/>
      <c r="AD835" s="429"/>
      <c r="AE835" s="429"/>
      <c r="AF835" s="429"/>
      <c r="AG835" s="429"/>
      <c r="AH835" s="429"/>
      <c r="AI835" s="429"/>
      <c r="AJ835" s="429"/>
      <c r="AK835" s="429"/>
      <c r="AL835" s="430"/>
      <c r="AM835" s="430"/>
      <c r="AN835" s="430"/>
    </row>
    <row r="836" spans="5:40" ht="25.35" customHeight="1" x14ac:dyDescent="0.35">
      <c r="E836" s="1"/>
      <c r="F836" s="1"/>
      <c r="G836" s="1"/>
      <c r="H836" s="1"/>
      <c r="I836" s="1"/>
      <c r="J836" s="577"/>
      <c r="K836" s="577"/>
      <c r="L836" s="577"/>
      <c r="M836" s="1"/>
      <c r="N836" s="1"/>
      <c r="O836" s="1"/>
      <c r="P836" s="1"/>
      <c r="Q836" s="1"/>
      <c r="R836" s="1"/>
      <c r="S836" s="1"/>
      <c r="T836" s="1"/>
      <c r="U836" s="1"/>
      <c r="V836" s="429"/>
      <c r="W836" s="429"/>
      <c r="X836" s="429"/>
      <c r="Y836" s="429"/>
      <c r="Z836" s="429"/>
      <c r="AA836" s="429"/>
      <c r="AB836" s="429"/>
      <c r="AC836" s="429"/>
      <c r="AD836" s="429"/>
      <c r="AE836" s="429"/>
      <c r="AF836" s="429"/>
      <c r="AG836" s="429"/>
      <c r="AH836" s="429"/>
      <c r="AI836" s="429"/>
      <c r="AJ836" s="429"/>
      <c r="AK836" s="429"/>
      <c r="AL836" s="430"/>
      <c r="AM836" s="430"/>
      <c r="AN836" s="430"/>
    </row>
    <row r="837" spans="5:40" ht="25.35" customHeight="1" x14ac:dyDescent="0.35">
      <c r="E837" s="1"/>
      <c r="F837" s="1"/>
      <c r="G837" s="1"/>
      <c r="H837" s="1"/>
      <c r="I837" s="1"/>
      <c r="J837" s="577"/>
      <c r="K837" s="577"/>
      <c r="L837" s="577"/>
      <c r="M837" s="1"/>
      <c r="N837" s="1"/>
      <c r="O837" s="1"/>
      <c r="P837" s="1"/>
      <c r="Q837" s="1"/>
      <c r="R837" s="1"/>
      <c r="S837" s="1"/>
      <c r="T837" s="1"/>
      <c r="U837" s="1"/>
      <c r="V837" s="429"/>
      <c r="W837" s="429"/>
      <c r="X837" s="429"/>
      <c r="Y837" s="429"/>
      <c r="Z837" s="429"/>
      <c r="AA837" s="429"/>
      <c r="AB837" s="429"/>
      <c r="AC837" s="429"/>
      <c r="AD837" s="429"/>
      <c r="AE837" s="429"/>
      <c r="AF837" s="429"/>
      <c r="AG837" s="429"/>
      <c r="AH837" s="429"/>
      <c r="AI837" s="429"/>
      <c r="AJ837" s="429"/>
      <c r="AK837" s="429"/>
      <c r="AL837" s="430"/>
      <c r="AM837" s="430"/>
      <c r="AN837" s="430"/>
    </row>
    <row r="838" spans="5:40" ht="25.35" customHeight="1" x14ac:dyDescent="0.35">
      <c r="E838" s="1"/>
      <c r="F838" s="1"/>
      <c r="G838" s="1"/>
      <c r="H838" s="1"/>
      <c r="I838" s="1"/>
      <c r="J838" s="577"/>
      <c r="K838" s="577"/>
      <c r="L838" s="577"/>
      <c r="M838" s="1"/>
      <c r="N838" s="1"/>
      <c r="O838" s="1"/>
      <c r="P838" s="1"/>
      <c r="Q838" s="1"/>
      <c r="R838" s="1"/>
      <c r="S838" s="1"/>
      <c r="T838" s="1"/>
      <c r="U838" s="1"/>
      <c r="V838" s="429"/>
      <c r="W838" s="429"/>
      <c r="X838" s="429"/>
      <c r="Y838" s="429"/>
      <c r="Z838" s="429"/>
      <c r="AA838" s="429"/>
      <c r="AB838" s="429"/>
      <c r="AC838" s="429"/>
      <c r="AD838" s="429"/>
      <c r="AE838" s="429"/>
      <c r="AF838" s="429"/>
      <c r="AG838" s="429"/>
      <c r="AH838" s="429"/>
      <c r="AI838" s="429"/>
      <c r="AJ838" s="429"/>
      <c r="AK838" s="429"/>
      <c r="AL838" s="430"/>
      <c r="AM838" s="430"/>
      <c r="AN838" s="430"/>
    </row>
    <row r="839" spans="5:40" ht="25.35" customHeight="1" x14ac:dyDescent="0.35">
      <c r="E839" s="1"/>
      <c r="F839" s="1"/>
      <c r="G839" s="1"/>
      <c r="H839" s="1"/>
      <c r="I839" s="1"/>
      <c r="J839" s="577"/>
      <c r="K839" s="577"/>
      <c r="L839" s="577"/>
      <c r="M839" s="1"/>
      <c r="N839" s="1"/>
      <c r="O839" s="1"/>
      <c r="P839" s="1"/>
      <c r="Q839" s="1"/>
      <c r="R839" s="1"/>
      <c r="S839" s="1"/>
      <c r="T839" s="1"/>
      <c r="U839" s="1"/>
      <c r="V839" s="429"/>
      <c r="W839" s="429"/>
      <c r="X839" s="429"/>
      <c r="Y839" s="429"/>
      <c r="Z839" s="429"/>
      <c r="AA839" s="429"/>
      <c r="AB839" s="429"/>
      <c r="AC839" s="429"/>
      <c r="AD839" s="429"/>
      <c r="AE839" s="429"/>
      <c r="AF839" s="429"/>
      <c r="AG839" s="429"/>
      <c r="AH839" s="429"/>
      <c r="AI839" s="429"/>
      <c r="AJ839" s="429"/>
      <c r="AK839" s="429"/>
      <c r="AL839" s="430"/>
      <c r="AM839" s="430"/>
      <c r="AN839" s="430"/>
    </row>
    <row r="840" spans="5:40" ht="25.35" customHeight="1" x14ac:dyDescent="0.35">
      <c r="E840" s="1"/>
      <c r="F840" s="1"/>
      <c r="G840" s="1"/>
      <c r="H840" s="1"/>
      <c r="I840" s="1"/>
      <c r="J840" s="577"/>
      <c r="K840" s="577"/>
      <c r="L840" s="577"/>
      <c r="M840" s="1"/>
      <c r="N840" s="1"/>
      <c r="O840" s="1"/>
      <c r="P840" s="1"/>
      <c r="Q840" s="1"/>
      <c r="R840" s="1"/>
      <c r="S840" s="1"/>
      <c r="T840" s="1"/>
      <c r="U840" s="1"/>
      <c r="V840" s="429"/>
      <c r="W840" s="429"/>
      <c r="X840" s="429"/>
      <c r="Y840" s="429"/>
      <c r="Z840" s="429"/>
      <c r="AA840" s="429"/>
      <c r="AB840" s="429"/>
      <c r="AC840" s="429"/>
      <c r="AD840" s="429"/>
      <c r="AE840" s="429"/>
      <c r="AF840" s="429"/>
      <c r="AG840" s="429"/>
      <c r="AH840" s="429"/>
      <c r="AI840" s="429"/>
      <c r="AJ840" s="429"/>
      <c r="AK840" s="429"/>
      <c r="AL840" s="430"/>
      <c r="AM840" s="430"/>
      <c r="AN840" s="430"/>
    </row>
    <row r="841" spans="5:40" ht="25.35" customHeight="1" x14ac:dyDescent="0.35">
      <c r="E841" s="1"/>
      <c r="F841" s="1"/>
      <c r="G841" s="1"/>
      <c r="H841" s="1"/>
      <c r="I841" s="1"/>
      <c r="J841" s="577"/>
      <c r="K841" s="577"/>
      <c r="L841" s="577"/>
      <c r="M841" s="1"/>
      <c r="N841" s="1"/>
      <c r="O841" s="1"/>
      <c r="P841" s="1"/>
      <c r="Q841" s="1"/>
      <c r="R841" s="1"/>
      <c r="S841" s="1"/>
      <c r="T841" s="1"/>
      <c r="U841" s="1"/>
      <c r="V841" s="429"/>
      <c r="W841" s="429"/>
      <c r="X841" s="429"/>
      <c r="Y841" s="429"/>
      <c r="Z841" s="429"/>
      <c r="AA841" s="429"/>
      <c r="AB841" s="429"/>
      <c r="AC841" s="429"/>
      <c r="AD841" s="429"/>
      <c r="AE841" s="429"/>
      <c r="AF841" s="429"/>
      <c r="AG841" s="429"/>
      <c r="AH841" s="429"/>
      <c r="AI841" s="429"/>
      <c r="AJ841" s="429"/>
      <c r="AK841" s="429"/>
      <c r="AL841" s="430"/>
      <c r="AM841" s="430"/>
      <c r="AN841" s="430"/>
    </row>
    <row r="842" spans="5:40" ht="25.35" customHeight="1" x14ac:dyDescent="0.35">
      <c r="E842" s="1"/>
      <c r="F842" s="1"/>
      <c r="G842" s="1"/>
      <c r="H842" s="1"/>
      <c r="I842" s="1"/>
      <c r="J842" s="577"/>
      <c r="K842" s="577"/>
      <c r="L842" s="577"/>
      <c r="M842" s="1"/>
      <c r="N842" s="1"/>
      <c r="O842" s="1"/>
      <c r="P842" s="1"/>
      <c r="Q842" s="1"/>
      <c r="R842" s="1"/>
      <c r="S842" s="1"/>
      <c r="T842" s="1"/>
      <c r="U842" s="1"/>
      <c r="V842" s="429"/>
      <c r="W842" s="429"/>
      <c r="X842" s="429"/>
      <c r="Y842" s="429"/>
      <c r="Z842" s="429"/>
      <c r="AA842" s="429"/>
      <c r="AB842" s="429"/>
      <c r="AC842" s="429"/>
      <c r="AD842" s="429"/>
      <c r="AE842" s="429"/>
      <c r="AF842" s="429"/>
      <c r="AG842" s="429"/>
      <c r="AH842" s="429"/>
      <c r="AI842" s="429"/>
      <c r="AJ842" s="429"/>
      <c r="AK842" s="429"/>
      <c r="AL842" s="430"/>
      <c r="AM842" s="430"/>
      <c r="AN842" s="430"/>
    </row>
    <row r="843" spans="5:40" ht="25.35" customHeight="1" x14ac:dyDescent="0.35">
      <c r="E843" s="1"/>
      <c r="F843" s="1"/>
      <c r="G843" s="1"/>
      <c r="H843" s="1"/>
      <c r="I843" s="1"/>
      <c r="J843" s="577"/>
      <c r="K843" s="577"/>
      <c r="L843" s="577"/>
      <c r="M843" s="1"/>
      <c r="N843" s="1"/>
      <c r="O843" s="1"/>
      <c r="P843" s="1"/>
      <c r="Q843" s="1"/>
      <c r="R843" s="1"/>
      <c r="S843" s="1"/>
      <c r="T843" s="1"/>
      <c r="U843" s="1"/>
      <c r="V843" s="429"/>
      <c r="W843" s="429"/>
      <c r="X843" s="429"/>
      <c r="Y843" s="429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30"/>
      <c r="AM843" s="430"/>
      <c r="AN843" s="430"/>
    </row>
    <row r="844" spans="5:40" ht="25.35" customHeight="1" x14ac:dyDescent="0.35">
      <c r="E844" s="1"/>
      <c r="F844" s="1"/>
      <c r="G844" s="1"/>
      <c r="H844" s="1"/>
      <c r="I844" s="1"/>
      <c r="J844" s="577"/>
      <c r="K844" s="577"/>
      <c r="L844" s="577"/>
      <c r="M844" s="1"/>
      <c r="N844" s="1"/>
      <c r="O844" s="1"/>
      <c r="P844" s="1"/>
      <c r="Q844" s="1"/>
      <c r="R844" s="1"/>
      <c r="S844" s="1"/>
      <c r="T844" s="1"/>
      <c r="U844" s="1"/>
      <c r="V844" s="429"/>
      <c r="W844" s="429"/>
      <c r="X844" s="429"/>
      <c r="Y844" s="429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30"/>
      <c r="AM844" s="430"/>
      <c r="AN844" s="430"/>
    </row>
    <row r="845" spans="5:40" ht="25.35" customHeight="1" x14ac:dyDescent="0.35">
      <c r="E845" s="1"/>
      <c r="F845" s="1"/>
      <c r="G845" s="1"/>
      <c r="H845" s="1"/>
      <c r="I845" s="1"/>
      <c r="J845" s="577"/>
      <c r="K845" s="577"/>
      <c r="L845" s="577"/>
      <c r="M845" s="1"/>
      <c r="N845" s="1"/>
      <c r="O845" s="1"/>
      <c r="P845" s="1"/>
      <c r="Q845" s="1"/>
      <c r="R845" s="1"/>
      <c r="S845" s="1"/>
      <c r="T845" s="1"/>
      <c r="U845" s="1"/>
      <c r="V845" s="429"/>
      <c r="W845" s="429"/>
      <c r="X845" s="429"/>
      <c r="Y845" s="429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30"/>
      <c r="AM845" s="430"/>
      <c r="AN845" s="430"/>
    </row>
    <row r="846" spans="5:40" ht="25.35" customHeight="1" x14ac:dyDescent="0.35">
      <c r="E846" s="1"/>
      <c r="F846" s="1"/>
      <c r="G846" s="1"/>
      <c r="H846" s="1"/>
      <c r="I846" s="1"/>
      <c r="J846" s="577"/>
      <c r="K846" s="577"/>
      <c r="L846" s="577"/>
      <c r="M846" s="1"/>
      <c r="N846" s="1"/>
      <c r="O846" s="1"/>
      <c r="P846" s="1"/>
      <c r="Q846" s="1"/>
      <c r="R846" s="1"/>
      <c r="S846" s="1"/>
      <c r="T846" s="1"/>
      <c r="U846" s="1"/>
      <c r="V846" s="429"/>
      <c r="W846" s="429"/>
      <c r="X846" s="429"/>
      <c r="Y846" s="429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30"/>
      <c r="AM846" s="430"/>
      <c r="AN846" s="430"/>
    </row>
    <row r="847" spans="5:40" ht="25.35" customHeight="1" x14ac:dyDescent="0.35">
      <c r="E847" s="1"/>
      <c r="F847" s="1"/>
      <c r="G847" s="1"/>
      <c r="H847" s="1"/>
      <c r="I847" s="1"/>
      <c r="J847" s="577"/>
      <c r="K847" s="577"/>
      <c r="L847" s="577"/>
      <c r="M847" s="1"/>
      <c r="N847" s="1"/>
      <c r="O847" s="1"/>
      <c r="P847" s="1"/>
      <c r="Q847" s="1"/>
      <c r="R847" s="1"/>
      <c r="S847" s="1"/>
      <c r="T847" s="1"/>
      <c r="U847" s="1"/>
      <c r="V847" s="429"/>
      <c r="W847" s="429"/>
      <c r="X847" s="429"/>
      <c r="Y847" s="429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30"/>
      <c r="AM847" s="430"/>
      <c r="AN847" s="430"/>
    </row>
    <row r="848" spans="5:40" ht="25.35" customHeight="1" x14ac:dyDescent="0.35">
      <c r="E848" s="1"/>
      <c r="F848" s="1"/>
      <c r="G848" s="1"/>
      <c r="H848" s="1"/>
      <c r="I848" s="1"/>
      <c r="J848" s="577"/>
      <c r="K848" s="577"/>
      <c r="L848" s="577"/>
      <c r="M848" s="1"/>
      <c r="N848" s="1"/>
      <c r="O848" s="1"/>
      <c r="P848" s="1"/>
      <c r="Q848" s="1"/>
      <c r="R848" s="1"/>
      <c r="S848" s="1"/>
      <c r="T848" s="1"/>
      <c r="U848" s="1"/>
      <c r="V848" s="429"/>
      <c r="W848" s="429"/>
      <c r="X848" s="429"/>
      <c r="Y848" s="429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30"/>
      <c r="AM848" s="430"/>
      <c r="AN848" s="430"/>
    </row>
    <row r="849" spans="5:40" ht="25.35" customHeight="1" x14ac:dyDescent="0.35">
      <c r="E849" s="1"/>
      <c r="F849" s="1"/>
      <c r="G849" s="1"/>
      <c r="H849" s="1"/>
      <c r="I849" s="1"/>
      <c r="J849" s="577"/>
      <c r="K849" s="577"/>
      <c r="L849" s="577"/>
      <c r="M849" s="1"/>
      <c r="N849" s="1"/>
      <c r="O849" s="1"/>
      <c r="P849" s="1"/>
      <c r="Q849" s="1"/>
      <c r="R849" s="1"/>
      <c r="S849" s="1"/>
      <c r="T849" s="1"/>
      <c r="U849" s="1"/>
      <c r="V849" s="429"/>
      <c r="W849" s="429"/>
      <c r="X849" s="429"/>
      <c r="Y849" s="429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30"/>
      <c r="AM849" s="430"/>
      <c r="AN849" s="430"/>
    </row>
    <row r="850" spans="5:40" ht="25.35" customHeight="1" x14ac:dyDescent="0.35">
      <c r="E850" s="1"/>
      <c r="F850" s="1"/>
      <c r="G850" s="1"/>
      <c r="H850" s="1"/>
      <c r="I850" s="1"/>
      <c r="J850" s="577"/>
      <c r="K850" s="577"/>
      <c r="L850" s="577"/>
      <c r="M850" s="1"/>
      <c r="N850" s="1"/>
      <c r="O850" s="1"/>
      <c r="P850" s="1"/>
      <c r="Q850" s="1"/>
      <c r="R850" s="1"/>
      <c r="S850" s="1"/>
      <c r="T850" s="1"/>
      <c r="U850" s="1"/>
      <c r="V850" s="429"/>
      <c r="W850" s="429"/>
      <c r="X850" s="429"/>
      <c r="Y850" s="429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30"/>
      <c r="AM850" s="430"/>
      <c r="AN850" s="430"/>
    </row>
    <row r="851" spans="5:40" ht="25.35" customHeight="1" x14ac:dyDescent="0.35">
      <c r="E851" s="1"/>
      <c r="F851" s="1"/>
      <c r="G851" s="1"/>
      <c r="H851" s="1"/>
      <c r="I851" s="1"/>
      <c r="J851" s="577"/>
      <c r="K851" s="577"/>
      <c r="L851" s="577"/>
      <c r="M851" s="1"/>
      <c r="N851" s="1"/>
      <c r="O851" s="1"/>
      <c r="P851" s="1"/>
      <c r="Q851" s="1"/>
      <c r="R851" s="1"/>
      <c r="S851" s="1"/>
      <c r="T851" s="1"/>
      <c r="U851" s="1"/>
      <c r="V851" s="429"/>
      <c r="W851" s="429"/>
      <c r="X851" s="429"/>
      <c r="Y851" s="429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30"/>
      <c r="AM851" s="430"/>
      <c r="AN851" s="430"/>
    </row>
    <row r="852" spans="5:40" ht="25.35" customHeight="1" x14ac:dyDescent="0.35">
      <c r="E852" s="1"/>
      <c r="F852" s="1"/>
      <c r="G852" s="1"/>
      <c r="H852" s="1"/>
      <c r="I852" s="1"/>
      <c r="J852" s="577"/>
      <c r="K852" s="577"/>
      <c r="L852" s="577"/>
      <c r="M852" s="1"/>
      <c r="N852" s="1"/>
      <c r="O852" s="1"/>
      <c r="P852" s="1"/>
      <c r="Q852" s="1"/>
      <c r="R852" s="1"/>
      <c r="S852" s="1"/>
      <c r="T852" s="1"/>
      <c r="U852" s="1"/>
      <c r="V852" s="429"/>
      <c r="W852" s="429"/>
      <c r="X852" s="429"/>
      <c r="Y852" s="429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30"/>
      <c r="AM852" s="430"/>
      <c r="AN852" s="430"/>
    </row>
    <row r="853" spans="5:40" ht="25.35" customHeight="1" x14ac:dyDescent="0.35">
      <c r="E853" s="1"/>
      <c r="F853" s="1"/>
      <c r="G853" s="1"/>
      <c r="H853" s="1"/>
      <c r="I853" s="1"/>
      <c r="J853" s="577"/>
      <c r="K853" s="577"/>
      <c r="L853" s="577"/>
      <c r="M853" s="1"/>
      <c r="N853" s="1"/>
      <c r="O853" s="1"/>
      <c r="P853" s="1"/>
      <c r="Q853" s="1"/>
      <c r="R853" s="1"/>
      <c r="S853" s="1"/>
      <c r="T853" s="1"/>
      <c r="U853" s="1"/>
      <c r="V853" s="429"/>
      <c r="W853" s="429"/>
      <c r="X853" s="429"/>
      <c r="Y853" s="429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30"/>
      <c r="AM853" s="430"/>
      <c r="AN853" s="430"/>
    </row>
    <row r="854" spans="5:40" ht="25.35" customHeight="1" x14ac:dyDescent="0.35">
      <c r="E854" s="1"/>
      <c r="F854" s="1"/>
      <c r="G854" s="1"/>
      <c r="H854" s="1"/>
      <c r="I854" s="1"/>
      <c r="J854" s="577"/>
      <c r="K854" s="577"/>
      <c r="L854" s="577"/>
      <c r="M854" s="1"/>
      <c r="N854" s="1"/>
      <c r="O854" s="1"/>
      <c r="P854" s="1"/>
      <c r="Q854" s="1"/>
      <c r="R854" s="1"/>
      <c r="S854" s="1"/>
      <c r="T854" s="1"/>
      <c r="U854" s="1"/>
      <c r="V854" s="429"/>
      <c r="W854" s="429"/>
      <c r="X854" s="429"/>
      <c r="Y854" s="429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30"/>
      <c r="AM854" s="430"/>
      <c r="AN854" s="430"/>
    </row>
    <row r="855" spans="5:40" ht="25.35" customHeight="1" x14ac:dyDescent="0.35">
      <c r="E855" s="1"/>
      <c r="F855" s="1"/>
      <c r="G855" s="1"/>
      <c r="H855" s="1"/>
      <c r="I855" s="1"/>
      <c r="J855" s="577"/>
      <c r="K855" s="577"/>
      <c r="L855" s="577"/>
      <c r="M855" s="1"/>
      <c r="N855" s="1"/>
      <c r="O855" s="1"/>
      <c r="P855" s="1"/>
      <c r="Q855" s="1"/>
      <c r="R855" s="1"/>
      <c r="S855" s="1"/>
      <c r="T855" s="1"/>
      <c r="U855" s="1"/>
      <c r="V855" s="429"/>
      <c r="W855" s="429"/>
      <c r="X855" s="429"/>
      <c r="Y855" s="429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30"/>
      <c r="AM855" s="430"/>
      <c r="AN855" s="430"/>
    </row>
    <row r="856" spans="5:40" ht="25.35" customHeight="1" x14ac:dyDescent="0.35">
      <c r="E856" s="1"/>
      <c r="F856" s="1"/>
      <c r="G856" s="1"/>
      <c r="H856" s="1"/>
      <c r="I856" s="1"/>
      <c r="J856" s="577"/>
      <c r="K856" s="577"/>
      <c r="L856" s="577"/>
      <c r="M856" s="1"/>
      <c r="N856" s="1"/>
      <c r="O856" s="1"/>
      <c r="P856" s="1"/>
      <c r="Q856" s="1"/>
      <c r="R856" s="1"/>
      <c r="S856" s="1"/>
      <c r="T856" s="1"/>
      <c r="U856" s="1"/>
      <c r="V856" s="429"/>
      <c r="W856" s="429"/>
      <c r="X856" s="429"/>
      <c r="Y856" s="429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30"/>
      <c r="AM856" s="430"/>
      <c r="AN856" s="430"/>
    </row>
    <row r="857" spans="5:40" ht="25.35" customHeight="1" x14ac:dyDescent="0.35">
      <c r="E857" s="1"/>
      <c r="F857" s="1"/>
      <c r="G857" s="1"/>
      <c r="H857" s="1"/>
      <c r="I857" s="1"/>
      <c r="J857" s="577"/>
      <c r="K857" s="577"/>
      <c r="L857" s="577"/>
      <c r="M857" s="1"/>
      <c r="N857" s="1"/>
      <c r="O857" s="1"/>
      <c r="P857" s="1"/>
      <c r="Q857" s="1"/>
      <c r="R857" s="1"/>
      <c r="S857" s="1"/>
      <c r="T857" s="1"/>
      <c r="U857" s="1"/>
      <c r="V857" s="429"/>
      <c r="W857" s="429"/>
      <c r="X857" s="429"/>
      <c r="Y857" s="429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30"/>
      <c r="AM857" s="430"/>
      <c r="AN857" s="430"/>
    </row>
    <row r="858" spans="5:40" ht="25.35" customHeight="1" x14ac:dyDescent="0.35">
      <c r="E858" s="1"/>
      <c r="F858" s="1"/>
      <c r="G858" s="1"/>
      <c r="H858" s="1"/>
      <c r="I858" s="1"/>
      <c r="J858" s="577"/>
      <c r="K858" s="577"/>
      <c r="L858" s="577"/>
      <c r="M858" s="1"/>
      <c r="N858" s="1"/>
      <c r="O858" s="1"/>
      <c r="P858" s="1"/>
      <c r="Q858" s="1"/>
      <c r="R858" s="1"/>
      <c r="S858" s="1"/>
      <c r="T858" s="1"/>
      <c r="U858" s="1"/>
      <c r="V858" s="429"/>
      <c r="W858" s="429"/>
      <c r="X858" s="429"/>
      <c r="Y858" s="429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30"/>
      <c r="AM858" s="430"/>
      <c r="AN858" s="430"/>
    </row>
    <row r="859" spans="5:40" ht="25.35" customHeight="1" x14ac:dyDescent="0.35">
      <c r="E859" s="1"/>
      <c r="F859" s="1"/>
      <c r="G859" s="1"/>
      <c r="H859" s="1"/>
      <c r="I859" s="1"/>
      <c r="J859" s="577"/>
      <c r="K859" s="577"/>
      <c r="L859" s="577"/>
      <c r="M859" s="1"/>
      <c r="N859" s="1"/>
      <c r="O859" s="1"/>
      <c r="P859" s="1"/>
      <c r="Q859" s="1"/>
      <c r="R859" s="1"/>
      <c r="S859" s="1"/>
      <c r="T859" s="1"/>
      <c r="U859" s="1"/>
      <c r="V859" s="429"/>
      <c r="W859" s="429"/>
      <c r="X859" s="429"/>
      <c r="Y859" s="429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30"/>
      <c r="AM859" s="430"/>
      <c r="AN859" s="430"/>
    </row>
    <row r="860" spans="5:40" ht="25.35" customHeight="1" x14ac:dyDescent="0.35">
      <c r="E860" s="1"/>
      <c r="F860" s="1"/>
      <c r="G860" s="1"/>
      <c r="H860" s="1"/>
      <c r="I860" s="1"/>
      <c r="J860" s="577"/>
      <c r="K860" s="577"/>
      <c r="L860" s="577"/>
      <c r="M860" s="1"/>
      <c r="N860" s="1"/>
      <c r="O860" s="1"/>
      <c r="P860" s="1"/>
      <c r="Q860" s="1"/>
      <c r="R860" s="1"/>
      <c r="S860" s="1"/>
      <c r="T860" s="1"/>
      <c r="U860" s="1"/>
      <c r="V860" s="429"/>
      <c r="W860" s="429"/>
      <c r="X860" s="429"/>
      <c r="Y860" s="429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30"/>
      <c r="AM860" s="430"/>
      <c r="AN860" s="430"/>
    </row>
    <row r="861" spans="5:40" ht="25.35" customHeight="1" x14ac:dyDescent="0.35">
      <c r="E861" s="1"/>
      <c r="F861" s="1"/>
      <c r="G861" s="1"/>
      <c r="H861" s="1"/>
      <c r="I861" s="1"/>
      <c r="J861" s="577"/>
      <c r="K861" s="577"/>
      <c r="L861" s="577"/>
      <c r="M861" s="1"/>
      <c r="N861" s="1"/>
      <c r="O861" s="1"/>
      <c r="P861" s="1"/>
      <c r="Q861" s="1"/>
      <c r="R861" s="1"/>
      <c r="S861" s="1"/>
      <c r="T861" s="1"/>
      <c r="U861" s="1"/>
      <c r="V861" s="429"/>
      <c r="W861" s="429"/>
      <c r="X861" s="429"/>
      <c r="Y861" s="429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30"/>
      <c r="AM861" s="430"/>
      <c r="AN861" s="430"/>
    </row>
    <row r="862" spans="5:40" ht="25.35" customHeight="1" x14ac:dyDescent="0.35">
      <c r="E862" s="1"/>
      <c r="F862" s="1"/>
      <c r="G862" s="1"/>
      <c r="H862" s="1"/>
      <c r="I862" s="1"/>
      <c r="J862" s="577"/>
      <c r="K862" s="577"/>
      <c r="L862" s="577"/>
      <c r="M862" s="1"/>
      <c r="N862" s="1"/>
      <c r="O862" s="1"/>
      <c r="P862" s="1"/>
      <c r="Q862" s="1"/>
      <c r="R862" s="1"/>
      <c r="S862" s="1"/>
      <c r="T862" s="1"/>
      <c r="U862" s="1"/>
      <c r="V862" s="429"/>
      <c r="W862" s="429"/>
      <c r="X862" s="429"/>
      <c r="Y862" s="429"/>
      <c r="Z862" s="429"/>
      <c r="AA862" s="429"/>
      <c r="AB862" s="429"/>
      <c r="AC862" s="429"/>
      <c r="AD862" s="429"/>
      <c r="AE862" s="429"/>
      <c r="AF862" s="429"/>
      <c r="AG862" s="429"/>
      <c r="AH862" s="429"/>
      <c r="AI862" s="429"/>
      <c r="AJ862" s="429"/>
      <c r="AK862" s="429"/>
      <c r="AL862" s="430"/>
      <c r="AM862" s="430"/>
      <c r="AN862" s="430"/>
    </row>
    <row r="863" spans="5:40" ht="25.35" customHeight="1" x14ac:dyDescent="0.35">
      <c r="E863" s="1"/>
      <c r="F863" s="1"/>
      <c r="G863" s="1"/>
      <c r="H863" s="1"/>
      <c r="I863" s="1"/>
      <c r="J863" s="577"/>
      <c r="K863" s="577"/>
      <c r="L863" s="577"/>
      <c r="M863" s="1"/>
      <c r="N863" s="1"/>
      <c r="O863" s="1"/>
      <c r="P863" s="1"/>
      <c r="Q863" s="1"/>
      <c r="R863" s="1"/>
      <c r="S863" s="1"/>
      <c r="T863" s="1"/>
      <c r="U863" s="1"/>
      <c r="V863" s="429"/>
      <c r="W863" s="429"/>
      <c r="X863" s="429"/>
      <c r="Y863" s="429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30"/>
      <c r="AM863" s="430"/>
      <c r="AN863" s="430"/>
    </row>
    <row r="864" spans="5:40" ht="25.35" customHeight="1" x14ac:dyDescent="0.35">
      <c r="E864" s="1"/>
      <c r="F864" s="1"/>
      <c r="G864" s="1"/>
      <c r="H864" s="1"/>
      <c r="I864" s="1"/>
      <c r="J864" s="577"/>
      <c r="K864" s="577"/>
      <c r="L864" s="577"/>
      <c r="M864" s="1"/>
      <c r="N864" s="1"/>
      <c r="O864" s="1"/>
      <c r="P864" s="1"/>
      <c r="Q864" s="1"/>
      <c r="R864" s="1"/>
      <c r="S864" s="1"/>
      <c r="T864" s="1"/>
      <c r="U864" s="1"/>
      <c r="V864" s="429"/>
      <c r="W864" s="429"/>
      <c r="X864" s="429"/>
      <c r="Y864" s="429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30"/>
      <c r="AM864" s="430"/>
      <c r="AN864" s="430"/>
    </row>
    <row r="865" spans="1:40" ht="25.35" customHeight="1" x14ac:dyDescent="0.35">
      <c r="E865" s="1"/>
      <c r="F865" s="1"/>
      <c r="G865" s="1"/>
      <c r="H865" s="1"/>
      <c r="I865" s="1"/>
      <c r="J865" s="577"/>
      <c r="K865" s="577"/>
      <c r="L865" s="577"/>
      <c r="M865" s="1"/>
      <c r="N865" s="1"/>
      <c r="O865" s="1"/>
      <c r="P865" s="1"/>
      <c r="Q865" s="1"/>
      <c r="R865" s="1"/>
      <c r="S865" s="1"/>
      <c r="T865" s="1"/>
      <c r="U865" s="1"/>
      <c r="V865" s="429"/>
      <c r="W865" s="429"/>
      <c r="X865" s="429"/>
      <c r="Y865" s="429"/>
      <c r="Z865" s="429"/>
      <c r="AA865" s="429"/>
      <c r="AB865" s="429"/>
      <c r="AC865" s="429"/>
      <c r="AD865" s="429"/>
      <c r="AE865" s="429"/>
      <c r="AF865" s="429"/>
      <c r="AG865" s="429"/>
      <c r="AH865" s="429"/>
      <c r="AI865" s="429"/>
      <c r="AJ865" s="429"/>
      <c r="AK865" s="429"/>
      <c r="AL865" s="430"/>
      <c r="AM865" s="430"/>
      <c r="AN865" s="430"/>
    </row>
    <row r="866" spans="1:40" ht="25.35" customHeight="1" x14ac:dyDescent="0.35">
      <c r="E866" s="1"/>
      <c r="F866" s="1"/>
      <c r="G866" s="1"/>
      <c r="H866" s="1"/>
      <c r="I866" s="1"/>
      <c r="J866" s="577"/>
      <c r="K866" s="577"/>
      <c r="L866" s="577"/>
      <c r="M866" s="1"/>
      <c r="N866" s="1"/>
      <c r="O866" s="1"/>
      <c r="P866" s="1"/>
      <c r="Q866" s="1"/>
      <c r="R866" s="1"/>
      <c r="S866" s="1"/>
      <c r="T866" s="1"/>
      <c r="U866" s="1"/>
      <c r="V866" s="429"/>
      <c r="W866" s="429"/>
      <c r="X866" s="429"/>
      <c r="Y866" s="429"/>
      <c r="Z866" s="429"/>
      <c r="AA866" s="429"/>
      <c r="AB866" s="429"/>
      <c r="AC866" s="429"/>
      <c r="AD866" s="429"/>
      <c r="AE866" s="429"/>
      <c r="AF866" s="429"/>
      <c r="AG866" s="429"/>
      <c r="AH866" s="429"/>
      <c r="AI866" s="429"/>
      <c r="AJ866" s="429"/>
      <c r="AK866" s="429"/>
      <c r="AL866" s="430"/>
      <c r="AM866" s="430"/>
      <c r="AN866" s="430"/>
    </row>
    <row r="867" spans="1:40" ht="25.35" customHeight="1" x14ac:dyDescent="0.35">
      <c r="E867" s="1"/>
      <c r="F867" s="1"/>
      <c r="G867" s="1"/>
      <c r="H867" s="1"/>
      <c r="I867" s="1"/>
      <c r="J867" s="577"/>
      <c r="K867" s="577"/>
      <c r="L867" s="577"/>
      <c r="M867" s="1"/>
      <c r="N867" s="1"/>
      <c r="O867" s="1"/>
      <c r="P867" s="1"/>
      <c r="Q867" s="1"/>
      <c r="R867" s="1"/>
      <c r="S867" s="1"/>
      <c r="T867" s="1"/>
      <c r="U867" s="1"/>
      <c r="V867" s="429"/>
      <c r="W867" s="429"/>
      <c r="X867" s="429"/>
      <c r="Y867" s="429"/>
      <c r="Z867" s="429"/>
      <c r="AA867" s="429"/>
      <c r="AB867" s="429"/>
      <c r="AC867" s="429"/>
      <c r="AD867" s="429"/>
      <c r="AE867" s="429"/>
      <c r="AF867" s="429"/>
      <c r="AG867" s="429"/>
      <c r="AH867" s="429"/>
      <c r="AI867" s="429"/>
      <c r="AJ867" s="429"/>
      <c r="AK867" s="429"/>
      <c r="AL867" s="430"/>
      <c r="AM867" s="430"/>
      <c r="AN867" s="430"/>
    </row>
    <row r="868" spans="1:40" ht="25.35" customHeight="1" x14ac:dyDescent="0.35">
      <c r="E868" s="1"/>
      <c r="F868" s="1"/>
      <c r="G868" s="1"/>
      <c r="H868" s="1"/>
      <c r="I868" s="1"/>
      <c r="J868" s="577"/>
      <c r="K868" s="577"/>
      <c r="L868" s="577"/>
      <c r="M868" s="1"/>
      <c r="N868" s="1"/>
      <c r="O868" s="1"/>
      <c r="P868" s="1"/>
      <c r="Q868" s="1"/>
      <c r="R868" s="1"/>
      <c r="S868" s="1"/>
      <c r="T868" s="1"/>
      <c r="U868" s="1"/>
      <c r="V868" s="429"/>
      <c r="W868" s="429"/>
      <c r="X868" s="429"/>
      <c r="Y868" s="429"/>
      <c r="Z868" s="429"/>
      <c r="AA868" s="429"/>
      <c r="AB868" s="429"/>
      <c r="AC868" s="429"/>
      <c r="AD868" s="429"/>
      <c r="AE868" s="429"/>
      <c r="AF868" s="429"/>
      <c r="AG868" s="429"/>
      <c r="AH868" s="429"/>
      <c r="AI868" s="429"/>
      <c r="AJ868" s="429"/>
      <c r="AK868" s="429"/>
      <c r="AL868" s="430"/>
      <c r="AM868" s="430"/>
      <c r="AN868" s="430"/>
    </row>
    <row r="869" spans="1:40" ht="25.35" customHeight="1" x14ac:dyDescent="0.35">
      <c r="E869" s="1"/>
      <c r="F869" s="1"/>
      <c r="G869" s="1"/>
      <c r="H869" s="1"/>
      <c r="I869" s="1"/>
      <c r="J869" s="577"/>
      <c r="K869" s="577"/>
      <c r="L869" s="577"/>
      <c r="M869" s="1"/>
      <c r="N869" s="1"/>
      <c r="O869" s="1"/>
      <c r="P869" s="1"/>
      <c r="Q869" s="1"/>
      <c r="R869" s="1"/>
      <c r="S869" s="1"/>
      <c r="T869" s="1"/>
      <c r="U869" s="1"/>
      <c r="V869" s="429"/>
      <c r="W869" s="429"/>
      <c r="X869" s="429"/>
      <c r="Y869" s="429"/>
      <c r="Z869" s="429"/>
      <c r="AA869" s="429"/>
      <c r="AB869" s="429"/>
      <c r="AC869" s="429"/>
      <c r="AD869" s="429"/>
      <c r="AE869" s="429"/>
      <c r="AF869" s="429"/>
      <c r="AG869" s="429"/>
      <c r="AH869" s="429"/>
      <c r="AI869" s="429"/>
      <c r="AJ869" s="429"/>
      <c r="AK869" s="429"/>
      <c r="AL869" s="430"/>
      <c r="AM869" s="430"/>
      <c r="AN869" s="430"/>
    </row>
    <row r="870" spans="1:40" ht="25.35" customHeight="1" x14ac:dyDescent="0.35">
      <c r="E870" s="1"/>
      <c r="F870" s="1"/>
      <c r="G870" s="1"/>
      <c r="H870" s="1"/>
      <c r="I870" s="1"/>
      <c r="J870" s="577"/>
      <c r="K870" s="577"/>
      <c r="L870" s="577"/>
      <c r="M870" s="1"/>
      <c r="N870" s="1"/>
      <c r="O870" s="1"/>
      <c r="P870" s="1"/>
      <c r="Q870" s="1"/>
      <c r="R870" s="1"/>
      <c r="S870" s="1"/>
      <c r="T870" s="1"/>
      <c r="U870" s="1"/>
      <c r="V870" s="429"/>
      <c r="W870" s="429"/>
      <c r="X870" s="429"/>
      <c r="Y870" s="429"/>
      <c r="Z870" s="429"/>
      <c r="AA870" s="429"/>
      <c r="AB870" s="429"/>
      <c r="AC870" s="429"/>
      <c r="AD870" s="429"/>
      <c r="AE870" s="429"/>
      <c r="AF870" s="429"/>
      <c r="AG870" s="429"/>
      <c r="AH870" s="429"/>
      <c r="AI870" s="429"/>
      <c r="AJ870" s="429"/>
      <c r="AK870" s="429"/>
      <c r="AL870" s="430"/>
      <c r="AM870" s="430"/>
      <c r="AN870" s="430"/>
    </row>
    <row r="871" spans="1:40" ht="25.35" customHeight="1" x14ac:dyDescent="0.35">
      <c r="E871" s="1"/>
      <c r="F871" s="1"/>
      <c r="G871" s="1"/>
      <c r="H871" s="1"/>
      <c r="I871" s="1"/>
      <c r="J871" s="577"/>
      <c r="K871" s="577"/>
      <c r="L871" s="577"/>
      <c r="M871" s="1"/>
      <c r="N871" s="1"/>
      <c r="O871" s="1"/>
      <c r="P871" s="1"/>
      <c r="Q871" s="1"/>
      <c r="R871" s="1"/>
      <c r="S871" s="1"/>
      <c r="T871" s="1"/>
      <c r="U871" s="1"/>
      <c r="V871" s="429"/>
      <c r="W871" s="429"/>
      <c r="X871" s="429"/>
      <c r="Y871" s="429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30"/>
      <c r="AM871" s="430"/>
      <c r="AN871" s="430"/>
    </row>
    <row r="872" spans="1:40" ht="25.35" customHeight="1" x14ac:dyDescent="0.35">
      <c r="E872" s="1"/>
      <c r="F872" s="1"/>
      <c r="G872" s="1"/>
      <c r="H872" s="1"/>
      <c r="I872" s="1"/>
      <c r="J872" s="577"/>
      <c r="K872" s="577"/>
      <c r="L872" s="577"/>
      <c r="M872" s="1"/>
      <c r="N872" s="1"/>
      <c r="O872" s="1"/>
      <c r="P872" s="1"/>
      <c r="Q872" s="1"/>
      <c r="R872" s="1"/>
      <c r="S872" s="1"/>
      <c r="T872" s="1"/>
      <c r="U872" s="1"/>
      <c r="V872" s="429"/>
      <c r="W872" s="429"/>
      <c r="X872" s="429"/>
      <c r="Y872" s="429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30"/>
      <c r="AM872" s="430"/>
      <c r="AN872" s="430"/>
    </row>
    <row r="873" spans="1:40" ht="25.35" customHeight="1" x14ac:dyDescent="0.35">
      <c r="V873" s="429"/>
      <c r="W873" s="429"/>
      <c r="X873" s="429"/>
      <c r="Y873" s="429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30"/>
      <c r="AM873" s="430"/>
      <c r="AN873" s="430"/>
    </row>
    <row r="874" spans="1:40" ht="25.35" customHeight="1" x14ac:dyDescent="0.35">
      <c r="V874" s="429"/>
      <c r="W874" s="429"/>
      <c r="X874" s="429"/>
      <c r="Y874" s="429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30"/>
      <c r="AM874" s="430"/>
      <c r="AN874" s="430"/>
    </row>
    <row r="875" spans="1:40" ht="25.35" customHeight="1" x14ac:dyDescent="0.35">
      <c r="V875" s="429"/>
      <c r="W875" s="429"/>
      <c r="X875" s="429"/>
      <c r="Y875" s="429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30"/>
      <c r="AM875" s="430"/>
      <c r="AN875" s="430"/>
    </row>
    <row r="876" spans="1:40" ht="25.35" customHeight="1" x14ac:dyDescent="0.35">
      <c r="V876" s="429"/>
      <c r="W876" s="429"/>
      <c r="X876" s="429"/>
      <c r="Y876" s="429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30"/>
      <c r="AM876" s="430"/>
      <c r="AN876" s="430"/>
    </row>
    <row r="877" spans="1:40" ht="25.35" customHeight="1" x14ac:dyDescent="0.35">
      <c r="A877" s="432"/>
      <c r="B877" s="432"/>
      <c r="C877" s="432"/>
      <c r="D877" s="433"/>
      <c r="E877" s="419"/>
      <c r="F877" s="419"/>
      <c r="G877" s="419"/>
      <c r="H877" s="434"/>
      <c r="I877" s="419"/>
      <c r="J877" s="578"/>
      <c r="K877" s="578"/>
      <c r="L877" s="578"/>
      <c r="M877" s="436"/>
      <c r="N877" s="435"/>
      <c r="O877" s="437"/>
      <c r="P877" s="435"/>
      <c r="Q877" s="437"/>
      <c r="R877" s="436"/>
      <c r="S877" s="435"/>
      <c r="T877" s="419"/>
      <c r="U877" s="438"/>
      <c r="V877" s="429"/>
      <c r="W877" s="429"/>
      <c r="X877" s="429"/>
      <c r="Y877" s="429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30"/>
      <c r="AM877" s="430"/>
      <c r="AN877" s="430"/>
    </row>
    <row r="878" spans="1:40" ht="25.35" customHeight="1" x14ac:dyDescent="0.35">
      <c r="A878" s="432"/>
      <c r="B878" s="432"/>
      <c r="C878" s="432"/>
      <c r="D878" s="433"/>
      <c r="E878" s="419"/>
      <c r="F878" s="419"/>
      <c r="G878" s="419"/>
      <c r="H878" s="434"/>
      <c r="I878" s="419"/>
      <c r="J878" s="578"/>
      <c r="K878" s="578"/>
      <c r="L878" s="578"/>
      <c r="M878" s="436"/>
      <c r="N878" s="435"/>
      <c r="O878" s="437"/>
      <c r="P878" s="435"/>
      <c r="Q878" s="437"/>
      <c r="R878" s="436"/>
      <c r="S878" s="435"/>
      <c r="T878" s="419"/>
      <c r="U878" s="438"/>
      <c r="V878" s="429"/>
      <c r="W878" s="429"/>
      <c r="X878" s="429"/>
      <c r="Y878" s="429"/>
      <c r="Z878" s="429"/>
      <c r="AA878" s="429"/>
      <c r="AB878" s="429"/>
      <c r="AC878" s="429"/>
      <c r="AD878" s="429"/>
      <c r="AE878" s="429"/>
      <c r="AF878" s="429"/>
      <c r="AG878" s="429"/>
      <c r="AH878" s="429"/>
      <c r="AI878" s="429"/>
      <c r="AJ878" s="429"/>
      <c r="AK878" s="429"/>
      <c r="AL878" s="430"/>
      <c r="AM878" s="430"/>
      <c r="AN878" s="430"/>
    </row>
    <row r="879" spans="1:40" ht="25.35" customHeight="1" x14ac:dyDescent="0.35">
      <c r="A879" s="432"/>
      <c r="B879" s="432"/>
      <c r="C879" s="432"/>
      <c r="D879" s="433"/>
      <c r="E879" s="419"/>
      <c r="F879" s="419"/>
      <c r="G879" s="419"/>
      <c r="H879" s="434"/>
      <c r="I879" s="419"/>
      <c r="J879" s="578"/>
      <c r="K879" s="578"/>
      <c r="L879" s="578"/>
      <c r="M879" s="436"/>
      <c r="N879" s="435"/>
      <c r="O879" s="437"/>
      <c r="P879" s="435"/>
      <c r="Q879" s="437"/>
      <c r="R879" s="436"/>
      <c r="S879" s="435"/>
      <c r="T879" s="419"/>
      <c r="U879" s="438"/>
      <c r="V879" s="429"/>
      <c r="W879" s="429"/>
      <c r="X879" s="429"/>
      <c r="Y879" s="429"/>
      <c r="Z879" s="429"/>
      <c r="AA879" s="429"/>
      <c r="AB879" s="429"/>
      <c r="AC879" s="429"/>
      <c r="AD879" s="429"/>
      <c r="AE879" s="429"/>
      <c r="AF879" s="429"/>
      <c r="AG879" s="429"/>
      <c r="AH879" s="429"/>
      <c r="AI879" s="429"/>
      <c r="AJ879" s="429"/>
      <c r="AK879" s="429"/>
      <c r="AL879" s="430"/>
      <c r="AM879" s="430"/>
      <c r="AN879" s="430"/>
    </row>
    <row r="880" spans="1:40" ht="25.35" customHeight="1" x14ac:dyDescent="0.35">
      <c r="A880" s="432"/>
      <c r="B880" s="432"/>
      <c r="C880" s="432"/>
      <c r="D880" s="433"/>
      <c r="E880" s="419"/>
      <c r="F880" s="419"/>
      <c r="G880" s="419"/>
      <c r="H880" s="434"/>
      <c r="I880" s="419"/>
      <c r="J880" s="578"/>
      <c r="K880" s="578"/>
      <c r="L880" s="578"/>
      <c r="M880" s="436"/>
      <c r="N880" s="435"/>
      <c r="O880" s="437"/>
      <c r="P880" s="435"/>
      <c r="Q880" s="437"/>
      <c r="R880" s="436"/>
      <c r="S880" s="435"/>
      <c r="T880" s="419"/>
      <c r="U880" s="438"/>
      <c r="V880" s="429"/>
      <c r="W880" s="429"/>
      <c r="X880" s="429"/>
      <c r="Y880" s="429"/>
      <c r="Z880" s="429"/>
      <c r="AA880" s="429"/>
      <c r="AB880" s="429"/>
      <c r="AC880" s="429"/>
      <c r="AD880" s="429"/>
      <c r="AE880" s="429"/>
      <c r="AF880" s="429"/>
      <c r="AG880" s="429"/>
      <c r="AH880" s="429"/>
      <c r="AI880" s="429"/>
      <c r="AJ880" s="429"/>
      <c r="AK880" s="429"/>
      <c r="AL880" s="430"/>
      <c r="AM880" s="430"/>
      <c r="AN880" s="430"/>
    </row>
    <row r="881" spans="1:40" ht="25.35" customHeight="1" x14ac:dyDescent="0.35">
      <c r="A881" s="432"/>
      <c r="B881" s="432"/>
      <c r="C881" s="432"/>
      <c r="D881" s="433"/>
      <c r="E881" s="419"/>
      <c r="F881" s="419"/>
      <c r="G881" s="419"/>
      <c r="H881" s="434"/>
      <c r="I881" s="419"/>
      <c r="J881" s="578"/>
      <c r="K881" s="578"/>
      <c r="L881" s="578"/>
      <c r="M881" s="436"/>
      <c r="N881" s="435"/>
      <c r="O881" s="437"/>
      <c r="P881" s="435"/>
      <c r="Q881" s="437"/>
      <c r="R881" s="436"/>
      <c r="S881" s="435"/>
      <c r="T881" s="419"/>
      <c r="U881" s="438"/>
      <c r="V881" s="429"/>
      <c r="W881" s="429"/>
      <c r="X881" s="429"/>
      <c r="Y881" s="429"/>
      <c r="Z881" s="429"/>
      <c r="AA881" s="429"/>
      <c r="AB881" s="429"/>
      <c r="AC881" s="429"/>
      <c r="AD881" s="429"/>
      <c r="AE881" s="429"/>
      <c r="AF881" s="429"/>
      <c r="AG881" s="429"/>
      <c r="AH881" s="429"/>
      <c r="AI881" s="429"/>
      <c r="AJ881" s="429"/>
      <c r="AK881" s="429"/>
      <c r="AL881" s="430"/>
      <c r="AM881" s="430"/>
      <c r="AN881" s="430"/>
    </row>
    <row r="882" spans="1:40" ht="25.35" customHeight="1" x14ac:dyDescent="0.35">
      <c r="A882" s="432"/>
      <c r="B882" s="432"/>
      <c r="C882" s="432"/>
      <c r="D882" s="433"/>
      <c r="E882" s="419"/>
      <c r="F882" s="419"/>
      <c r="G882" s="419"/>
      <c r="H882" s="434"/>
      <c r="I882" s="419"/>
      <c r="J882" s="578"/>
      <c r="K882" s="578"/>
      <c r="L882" s="578"/>
      <c r="M882" s="436"/>
      <c r="N882" s="435"/>
      <c r="O882" s="437"/>
      <c r="P882" s="435"/>
      <c r="Q882" s="437"/>
      <c r="R882" s="436"/>
      <c r="S882" s="435"/>
      <c r="T882" s="419"/>
      <c r="U882" s="438"/>
      <c r="V882" s="429"/>
      <c r="W882" s="429"/>
      <c r="X882" s="429"/>
      <c r="Y882" s="429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30"/>
      <c r="AM882" s="430"/>
      <c r="AN882" s="430"/>
    </row>
    <row r="883" spans="1:40" ht="25.35" customHeight="1" x14ac:dyDescent="0.35">
      <c r="A883" s="432"/>
      <c r="B883" s="432"/>
      <c r="C883" s="432"/>
      <c r="D883" s="433"/>
      <c r="E883" s="419"/>
      <c r="F883" s="419"/>
      <c r="G883" s="419"/>
      <c r="H883" s="434"/>
      <c r="I883" s="419"/>
      <c r="J883" s="578"/>
      <c r="K883" s="578"/>
      <c r="L883" s="578"/>
      <c r="M883" s="436"/>
      <c r="N883" s="435"/>
      <c r="O883" s="437"/>
      <c r="P883" s="435"/>
      <c r="Q883" s="437"/>
      <c r="R883" s="436"/>
      <c r="S883" s="435"/>
      <c r="T883" s="419"/>
      <c r="U883" s="438"/>
      <c r="V883" s="429"/>
      <c r="W883" s="429"/>
      <c r="X883" s="429"/>
      <c r="Y883" s="429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30"/>
      <c r="AM883" s="430"/>
      <c r="AN883" s="430"/>
    </row>
    <row r="884" spans="1:40" ht="25.35" customHeight="1" x14ac:dyDescent="0.35">
      <c r="A884" s="432"/>
      <c r="B884" s="432"/>
      <c r="C884" s="432"/>
      <c r="D884" s="433"/>
      <c r="E884" s="419"/>
      <c r="F884" s="419"/>
      <c r="G884" s="419"/>
      <c r="H884" s="434"/>
      <c r="I884" s="419"/>
      <c r="J884" s="578"/>
      <c r="K884" s="578"/>
      <c r="L884" s="578"/>
      <c r="M884" s="436"/>
      <c r="N884" s="435"/>
      <c r="O884" s="437"/>
      <c r="P884" s="435"/>
      <c r="Q884" s="437"/>
      <c r="R884" s="436"/>
      <c r="S884" s="435"/>
      <c r="T884" s="419"/>
      <c r="U884" s="438"/>
      <c r="V884" s="429"/>
      <c r="W884" s="429"/>
      <c r="X884" s="429"/>
      <c r="Y884" s="429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30"/>
      <c r="AM884" s="430"/>
      <c r="AN884" s="430"/>
    </row>
    <row r="885" spans="1:40" ht="25.35" customHeight="1" x14ac:dyDescent="0.35">
      <c r="A885" s="432"/>
      <c r="B885" s="432"/>
      <c r="C885" s="432"/>
      <c r="D885" s="433"/>
      <c r="E885" s="419"/>
      <c r="F885" s="419"/>
      <c r="G885" s="419"/>
      <c r="H885" s="434"/>
      <c r="I885" s="419"/>
      <c r="J885" s="578"/>
      <c r="K885" s="578"/>
      <c r="L885" s="578"/>
      <c r="M885" s="436"/>
      <c r="N885" s="435"/>
      <c r="O885" s="437"/>
      <c r="P885" s="435"/>
      <c r="Q885" s="437"/>
      <c r="R885" s="436"/>
      <c r="S885" s="435"/>
      <c r="T885" s="419"/>
      <c r="U885" s="438"/>
      <c r="V885" s="429"/>
      <c r="W885" s="429"/>
      <c r="X885" s="429"/>
      <c r="Y885" s="429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30"/>
      <c r="AM885" s="430"/>
      <c r="AN885" s="430"/>
    </row>
    <row r="886" spans="1:40" ht="25.35" customHeight="1" x14ac:dyDescent="0.35">
      <c r="A886" s="432"/>
      <c r="B886" s="432"/>
      <c r="C886" s="432"/>
      <c r="D886" s="433"/>
      <c r="E886" s="419"/>
      <c r="F886" s="419"/>
      <c r="G886" s="419"/>
      <c r="H886" s="434"/>
      <c r="I886" s="419"/>
      <c r="J886" s="578"/>
      <c r="K886" s="578"/>
      <c r="L886" s="578"/>
      <c r="M886" s="436"/>
      <c r="N886" s="435"/>
      <c r="O886" s="437"/>
      <c r="P886" s="435"/>
      <c r="Q886" s="437"/>
      <c r="R886" s="436"/>
      <c r="S886" s="435"/>
      <c r="T886" s="419"/>
      <c r="U886" s="438"/>
      <c r="V886" s="429"/>
      <c r="W886" s="429"/>
      <c r="X886" s="429"/>
      <c r="Y886" s="429"/>
      <c r="Z886" s="429"/>
      <c r="AA886" s="429"/>
      <c r="AB886" s="429"/>
      <c r="AC886" s="429"/>
      <c r="AD886" s="429"/>
      <c r="AE886" s="429"/>
      <c r="AF886" s="429"/>
      <c r="AG886" s="429"/>
      <c r="AH886" s="429"/>
      <c r="AI886" s="429"/>
      <c r="AJ886" s="429"/>
      <c r="AK886" s="429"/>
      <c r="AL886" s="430"/>
      <c r="AM886" s="430"/>
      <c r="AN886" s="430"/>
    </row>
    <row r="887" spans="1:40" ht="25.35" customHeight="1" x14ac:dyDescent="0.35">
      <c r="A887" s="432"/>
      <c r="B887" s="432"/>
      <c r="C887" s="432"/>
      <c r="D887" s="433"/>
      <c r="E887" s="419"/>
      <c r="F887" s="419"/>
      <c r="G887" s="419"/>
      <c r="H887" s="434"/>
      <c r="I887" s="419"/>
      <c r="J887" s="578"/>
      <c r="K887" s="578"/>
      <c r="L887" s="578"/>
      <c r="M887" s="436"/>
      <c r="N887" s="435"/>
      <c r="O887" s="437"/>
      <c r="P887" s="435"/>
      <c r="Q887" s="437"/>
      <c r="R887" s="436"/>
      <c r="S887" s="435"/>
      <c r="T887" s="419"/>
      <c r="U887" s="438"/>
      <c r="V887" s="429"/>
      <c r="W887" s="429"/>
      <c r="X887" s="429"/>
      <c r="Y887" s="429"/>
      <c r="Z887" s="429"/>
      <c r="AA887" s="429"/>
      <c r="AB887" s="429"/>
      <c r="AC887" s="429"/>
      <c r="AD887" s="429"/>
      <c r="AE887" s="429"/>
      <c r="AF887" s="429"/>
      <c r="AG887" s="429"/>
      <c r="AH887" s="429"/>
      <c r="AI887" s="429"/>
      <c r="AJ887" s="429"/>
      <c r="AK887" s="429"/>
      <c r="AL887" s="430"/>
      <c r="AM887" s="430"/>
      <c r="AN887" s="430"/>
    </row>
    <row r="888" spans="1:40" ht="25.35" customHeight="1" x14ac:dyDescent="0.35">
      <c r="A888" s="432"/>
      <c r="B888" s="432"/>
      <c r="C888" s="432"/>
      <c r="D888" s="433"/>
      <c r="E888" s="419"/>
      <c r="F888" s="419"/>
      <c r="G888" s="419"/>
      <c r="H888" s="434"/>
      <c r="I888" s="419"/>
      <c r="J888" s="578"/>
      <c r="K888" s="578"/>
      <c r="L888" s="578"/>
      <c r="M888" s="436"/>
      <c r="N888" s="435"/>
      <c r="O888" s="437"/>
      <c r="P888" s="435"/>
      <c r="Q888" s="437"/>
      <c r="R888" s="436"/>
      <c r="S888" s="435"/>
      <c r="T888" s="419"/>
      <c r="U888" s="438"/>
      <c r="V888" s="429"/>
      <c r="W888" s="429"/>
      <c r="X888" s="429"/>
      <c r="Y888" s="429"/>
      <c r="Z888" s="429"/>
      <c r="AA888" s="429"/>
      <c r="AB888" s="429"/>
      <c r="AC888" s="429"/>
      <c r="AD888" s="429"/>
      <c r="AE888" s="429"/>
      <c r="AF888" s="429"/>
      <c r="AG888" s="429"/>
      <c r="AH888" s="429"/>
      <c r="AI888" s="429"/>
      <c r="AJ888" s="429"/>
      <c r="AK888" s="429"/>
      <c r="AL888" s="430"/>
      <c r="AM888" s="430"/>
      <c r="AN888" s="430"/>
    </row>
    <row r="889" spans="1:40" ht="25.35" customHeight="1" x14ac:dyDescent="0.35">
      <c r="A889" s="432"/>
      <c r="B889" s="432"/>
      <c r="C889" s="432"/>
      <c r="D889" s="433"/>
      <c r="E889" s="419"/>
      <c r="F889" s="419"/>
      <c r="G889" s="419"/>
      <c r="H889" s="434"/>
      <c r="I889" s="419"/>
      <c r="J889" s="578"/>
      <c r="K889" s="578"/>
      <c r="L889" s="578"/>
      <c r="M889" s="436"/>
      <c r="N889" s="435"/>
      <c r="O889" s="437"/>
      <c r="P889" s="435"/>
      <c r="Q889" s="437"/>
      <c r="R889" s="436"/>
      <c r="S889" s="435"/>
      <c r="T889" s="419"/>
      <c r="U889" s="438"/>
      <c r="V889" s="429"/>
      <c r="W889" s="429"/>
      <c r="X889" s="429"/>
      <c r="Y889" s="429"/>
      <c r="Z889" s="429"/>
      <c r="AA889" s="429"/>
      <c r="AB889" s="429"/>
      <c r="AC889" s="429"/>
      <c r="AD889" s="429"/>
      <c r="AE889" s="429"/>
      <c r="AF889" s="429"/>
      <c r="AG889" s="429"/>
      <c r="AH889" s="429"/>
      <c r="AI889" s="429"/>
      <c r="AJ889" s="429"/>
      <c r="AK889" s="429"/>
      <c r="AL889" s="430"/>
      <c r="AM889" s="430"/>
      <c r="AN889" s="430"/>
    </row>
    <row r="890" spans="1:40" ht="25.35" customHeight="1" x14ac:dyDescent="0.35">
      <c r="A890" s="432"/>
      <c r="B890" s="432"/>
      <c r="C890" s="432"/>
      <c r="D890" s="433"/>
      <c r="E890" s="419"/>
      <c r="F890" s="419"/>
      <c r="G890" s="419"/>
      <c r="H890" s="434"/>
      <c r="I890" s="419"/>
      <c r="J890" s="578"/>
      <c r="K890" s="578"/>
      <c r="L890" s="578"/>
      <c r="M890" s="436"/>
      <c r="N890" s="435"/>
      <c r="O890" s="437"/>
      <c r="P890" s="435"/>
      <c r="Q890" s="437"/>
      <c r="R890" s="436"/>
      <c r="S890" s="435"/>
      <c r="T890" s="419"/>
      <c r="U890" s="438"/>
      <c r="V890" s="429"/>
      <c r="W890" s="429"/>
      <c r="X890" s="429"/>
      <c r="Y890" s="429"/>
      <c r="Z890" s="429"/>
      <c r="AA890" s="429"/>
      <c r="AB890" s="429"/>
      <c r="AC890" s="429"/>
      <c r="AD890" s="429"/>
      <c r="AE890" s="429"/>
      <c r="AF890" s="429"/>
      <c r="AG890" s="429"/>
      <c r="AH890" s="429"/>
      <c r="AI890" s="429"/>
      <c r="AJ890" s="429"/>
      <c r="AK890" s="429"/>
      <c r="AL890" s="430"/>
      <c r="AM890" s="430"/>
      <c r="AN890" s="430"/>
    </row>
    <row r="891" spans="1:40" ht="25.35" customHeight="1" x14ac:dyDescent="0.35">
      <c r="A891" s="432"/>
      <c r="B891" s="432"/>
      <c r="C891" s="432"/>
      <c r="D891" s="433"/>
      <c r="E891" s="419"/>
      <c r="F891" s="419"/>
      <c r="G891" s="419"/>
      <c r="H891" s="434"/>
      <c r="I891" s="419"/>
      <c r="J891" s="578"/>
      <c r="K891" s="578"/>
      <c r="L891" s="578"/>
      <c r="M891" s="436"/>
      <c r="N891" s="435"/>
      <c r="O891" s="437"/>
      <c r="P891" s="435"/>
      <c r="Q891" s="437"/>
      <c r="R891" s="436"/>
      <c r="S891" s="435"/>
      <c r="T891" s="419"/>
      <c r="U891" s="438"/>
      <c r="V891" s="429"/>
      <c r="W891" s="429"/>
      <c r="X891" s="429"/>
      <c r="Y891" s="429"/>
      <c r="Z891" s="429"/>
      <c r="AA891" s="429"/>
      <c r="AB891" s="429"/>
      <c r="AC891" s="429"/>
      <c r="AD891" s="429"/>
      <c r="AE891" s="429"/>
      <c r="AF891" s="429"/>
      <c r="AG891" s="429"/>
      <c r="AH891" s="429"/>
      <c r="AI891" s="429"/>
      <c r="AJ891" s="429"/>
      <c r="AK891" s="429"/>
      <c r="AL891" s="430"/>
      <c r="AM891" s="430"/>
      <c r="AN891" s="430"/>
    </row>
    <row r="892" spans="1:40" ht="25.35" customHeight="1" x14ac:dyDescent="0.35">
      <c r="A892" s="432"/>
      <c r="B892" s="432"/>
      <c r="C892" s="432"/>
      <c r="D892" s="433"/>
      <c r="E892" s="419"/>
      <c r="F892" s="419"/>
      <c r="G892" s="419"/>
      <c r="H892" s="434"/>
      <c r="I892" s="419"/>
      <c r="J892" s="578"/>
      <c r="K892" s="578"/>
      <c r="L892" s="578"/>
      <c r="M892" s="436"/>
      <c r="N892" s="435"/>
      <c r="O892" s="437"/>
      <c r="P892" s="435"/>
      <c r="Q892" s="437"/>
      <c r="R892" s="436"/>
      <c r="S892" s="435"/>
      <c r="T892" s="419"/>
      <c r="U892" s="438"/>
      <c r="V892" s="429"/>
      <c r="W892" s="429"/>
      <c r="X892" s="429"/>
      <c r="Y892" s="429"/>
      <c r="Z892" s="429"/>
      <c r="AA892" s="429"/>
      <c r="AB892" s="429"/>
      <c r="AC892" s="429"/>
      <c r="AD892" s="429"/>
      <c r="AE892" s="429"/>
      <c r="AF892" s="429"/>
      <c r="AG892" s="429"/>
      <c r="AH892" s="429"/>
      <c r="AI892" s="429"/>
      <c r="AJ892" s="429"/>
      <c r="AK892" s="429"/>
      <c r="AL892" s="430"/>
      <c r="AM892" s="430"/>
      <c r="AN892" s="430"/>
    </row>
    <row r="893" spans="1:40" ht="25.35" customHeight="1" x14ac:dyDescent="0.35">
      <c r="A893" s="432"/>
      <c r="B893" s="432"/>
      <c r="C893" s="432"/>
      <c r="D893" s="433"/>
      <c r="E893" s="419"/>
      <c r="F893" s="419"/>
      <c r="G893" s="419"/>
      <c r="H893" s="434"/>
      <c r="I893" s="419"/>
      <c r="J893" s="578"/>
      <c r="K893" s="578"/>
      <c r="L893" s="578"/>
      <c r="M893" s="436"/>
      <c r="N893" s="435"/>
      <c r="O893" s="437"/>
      <c r="P893" s="435"/>
      <c r="Q893" s="437"/>
      <c r="R893" s="436"/>
      <c r="S893" s="435"/>
      <c r="T893" s="419"/>
      <c r="U893" s="438"/>
      <c r="V893" s="429"/>
      <c r="W893" s="429"/>
      <c r="X893" s="429"/>
      <c r="Y893" s="429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30"/>
      <c r="AM893" s="430"/>
      <c r="AN893" s="430"/>
    </row>
    <row r="894" spans="1:40" ht="25.35" customHeight="1" x14ac:dyDescent="0.35">
      <c r="A894" s="432"/>
      <c r="B894" s="432"/>
      <c r="C894" s="432"/>
      <c r="D894" s="433"/>
      <c r="E894" s="419"/>
      <c r="F894" s="419"/>
      <c r="G894" s="419"/>
      <c r="H894" s="434"/>
      <c r="I894" s="419"/>
      <c r="J894" s="578"/>
      <c r="K894" s="578"/>
      <c r="L894" s="578"/>
      <c r="M894" s="436"/>
      <c r="N894" s="435"/>
      <c r="O894" s="437"/>
      <c r="P894" s="435"/>
      <c r="Q894" s="437"/>
      <c r="R894" s="436"/>
      <c r="S894" s="435"/>
      <c r="T894" s="419"/>
      <c r="U894" s="438"/>
      <c r="V894" s="429"/>
      <c r="W894" s="429"/>
      <c r="X894" s="429"/>
      <c r="Y894" s="429"/>
      <c r="Z894" s="429"/>
      <c r="AA894" s="429"/>
      <c r="AB894" s="429"/>
      <c r="AC894" s="429"/>
      <c r="AD894" s="429"/>
      <c r="AE894" s="429"/>
      <c r="AF894" s="429"/>
      <c r="AG894" s="429"/>
      <c r="AH894" s="429"/>
      <c r="AI894" s="429"/>
      <c r="AJ894" s="429"/>
      <c r="AK894" s="429"/>
      <c r="AL894" s="430"/>
      <c r="AM894" s="430"/>
      <c r="AN894" s="430"/>
    </row>
    <row r="895" spans="1:40" ht="25.35" customHeight="1" x14ac:dyDescent="0.35">
      <c r="A895" s="432"/>
      <c r="B895" s="432"/>
      <c r="C895" s="432"/>
      <c r="D895" s="433"/>
      <c r="E895" s="419"/>
      <c r="F895" s="419"/>
      <c r="G895" s="419"/>
      <c r="H895" s="434"/>
      <c r="I895" s="419"/>
      <c r="J895" s="578"/>
      <c r="K895" s="578"/>
      <c r="L895" s="578"/>
      <c r="M895" s="436"/>
      <c r="N895" s="435"/>
      <c r="O895" s="437"/>
      <c r="P895" s="435"/>
      <c r="Q895" s="437"/>
      <c r="R895" s="436"/>
      <c r="S895" s="435"/>
      <c r="T895" s="419"/>
      <c r="U895" s="438"/>
      <c r="V895" s="429"/>
      <c r="W895" s="429"/>
      <c r="X895" s="429"/>
      <c r="Y895" s="429"/>
      <c r="Z895" s="429"/>
      <c r="AA895" s="429"/>
      <c r="AB895" s="429"/>
      <c r="AC895" s="429"/>
      <c r="AD895" s="429"/>
      <c r="AE895" s="429"/>
      <c r="AF895" s="429"/>
      <c r="AG895" s="429"/>
      <c r="AH895" s="429"/>
      <c r="AI895" s="429"/>
      <c r="AJ895" s="429"/>
      <c r="AK895" s="429"/>
      <c r="AL895" s="430"/>
      <c r="AM895" s="430"/>
      <c r="AN895" s="430"/>
    </row>
    <row r="896" spans="1:40" ht="25.35" customHeight="1" x14ac:dyDescent="0.35">
      <c r="A896" s="432"/>
      <c r="B896" s="432"/>
      <c r="C896" s="432"/>
      <c r="D896" s="433"/>
      <c r="E896" s="419"/>
      <c r="F896" s="419"/>
      <c r="G896" s="419"/>
      <c r="H896" s="434"/>
      <c r="I896" s="419"/>
      <c r="J896" s="578"/>
      <c r="K896" s="578"/>
      <c r="L896" s="578"/>
      <c r="M896" s="436"/>
      <c r="N896" s="435"/>
      <c r="O896" s="437"/>
      <c r="P896" s="435"/>
      <c r="Q896" s="437"/>
      <c r="R896" s="436"/>
      <c r="S896" s="435"/>
      <c r="T896" s="419"/>
      <c r="U896" s="438"/>
      <c r="V896" s="429"/>
      <c r="W896" s="429"/>
      <c r="X896" s="429"/>
      <c r="Y896" s="429"/>
      <c r="Z896" s="429"/>
      <c r="AA896" s="429"/>
      <c r="AB896" s="429"/>
      <c r="AC896" s="429"/>
      <c r="AD896" s="429"/>
      <c r="AE896" s="429"/>
      <c r="AF896" s="429"/>
      <c r="AG896" s="429"/>
      <c r="AH896" s="429"/>
      <c r="AI896" s="429"/>
      <c r="AJ896" s="429"/>
      <c r="AK896" s="429"/>
      <c r="AL896" s="430"/>
      <c r="AM896" s="430"/>
      <c r="AN896" s="430"/>
    </row>
    <row r="897" spans="1:40" ht="25.35" customHeight="1" x14ac:dyDescent="0.35">
      <c r="A897" s="432"/>
      <c r="B897" s="432"/>
      <c r="C897" s="432"/>
      <c r="D897" s="433"/>
      <c r="E897" s="419"/>
      <c r="F897" s="419"/>
      <c r="G897" s="419"/>
      <c r="H897" s="434"/>
      <c r="I897" s="419"/>
      <c r="J897" s="578"/>
      <c r="K897" s="578"/>
      <c r="L897" s="578"/>
      <c r="M897" s="436"/>
      <c r="N897" s="435"/>
      <c r="O897" s="437"/>
      <c r="P897" s="435"/>
      <c r="Q897" s="437"/>
      <c r="R897" s="436"/>
      <c r="S897" s="435"/>
      <c r="T897" s="419"/>
      <c r="U897" s="438"/>
      <c r="V897" s="429"/>
      <c r="W897" s="429"/>
      <c r="X897" s="429"/>
      <c r="Y897" s="429"/>
      <c r="Z897" s="429"/>
      <c r="AA897" s="429"/>
      <c r="AB897" s="429"/>
      <c r="AC897" s="429"/>
      <c r="AD897" s="429"/>
      <c r="AE897" s="429"/>
      <c r="AF897" s="429"/>
      <c r="AG897" s="429"/>
      <c r="AH897" s="429"/>
      <c r="AI897" s="429"/>
      <c r="AJ897" s="429"/>
      <c r="AK897" s="429"/>
      <c r="AL897" s="430"/>
      <c r="AM897" s="430"/>
      <c r="AN897" s="430"/>
    </row>
    <row r="898" spans="1:40" ht="25.35" customHeight="1" x14ac:dyDescent="0.35">
      <c r="A898" s="432"/>
      <c r="B898" s="432"/>
      <c r="C898" s="432"/>
      <c r="D898" s="433"/>
      <c r="E898" s="419"/>
      <c r="F898" s="419"/>
      <c r="G898" s="419"/>
      <c r="H898" s="434"/>
      <c r="I898" s="419"/>
      <c r="J898" s="578"/>
      <c r="K898" s="578"/>
      <c r="L898" s="578"/>
      <c r="M898" s="436"/>
      <c r="N898" s="435"/>
      <c r="O898" s="437"/>
      <c r="P898" s="435"/>
      <c r="Q898" s="437"/>
      <c r="R898" s="436"/>
      <c r="S898" s="435"/>
      <c r="T898" s="419"/>
      <c r="U898" s="438"/>
      <c r="V898" s="429"/>
      <c r="W898" s="429"/>
      <c r="X898" s="429"/>
      <c r="Y898" s="429"/>
      <c r="Z898" s="429"/>
      <c r="AA898" s="429"/>
      <c r="AB898" s="429"/>
      <c r="AC898" s="429"/>
      <c r="AD898" s="429"/>
      <c r="AE898" s="429"/>
      <c r="AF898" s="429"/>
      <c r="AG898" s="429"/>
      <c r="AH898" s="429"/>
      <c r="AI898" s="429"/>
      <c r="AJ898" s="429"/>
      <c r="AK898" s="429"/>
      <c r="AL898" s="430"/>
      <c r="AM898" s="430"/>
      <c r="AN898" s="430"/>
    </row>
    <row r="899" spans="1:40" ht="25.35" customHeight="1" x14ac:dyDescent="0.35">
      <c r="A899" s="432"/>
      <c r="B899" s="432"/>
      <c r="C899" s="432"/>
      <c r="D899" s="433"/>
      <c r="E899" s="419"/>
      <c r="F899" s="419"/>
      <c r="G899" s="419"/>
      <c r="H899" s="434"/>
      <c r="I899" s="419"/>
      <c r="J899" s="578"/>
      <c r="K899" s="578"/>
      <c r="L899" s="578"/>
      <c r="M899" s="436"/>
      <c r="N899" s="435"/>
      <c r="O899" s="437"/>
      <c r="P899" s="435"/>
      <c r="Q899" s="437"/>
      <c r="R899" s="436"/>
      <c r="S899" s="435"/>
      <c r="T899" s="419"/>
      <c r="U899" s="438"/>
      <c r="V899" s="429"/>
      <c r="W899" s="429"/>
      <c r="X899" s="429"/>
      <c r="Y899" s="429"/>
      <c r="Z899" s="429"/>
      <c r="AA899" s="429"/>
      <c r="AB899" s="429"/>
      <c r="AC899" s="429"/>
      <c r="AD899" s="429"/>
      <c r="AE899" s="429"/>
      <c r="AF899" s="429"/>
      <c r="AG899" s="429"/>
      <c r="AH899" s="429"/>
      <c r="AI899" s="429"/>
      <c r="AJ899" s="429"/>
      <c r="AK899" s="429"/>
      <c r="AL899" s="430"/>
      <c r="AM899" s="430"/>
      <c r="AN899" s="430"/>
    </row>
    <row r="900" spans="1:40" ht="25.35" customHeight="1" x14ac:dyDescent="0.35">
      <c r="A900" s="432"/>
      <c r="B900" s="432"/>
      <c r="C900" s="432"/>
      <c r="D900" s="433"/>
      <c r="E900" s="419"/>
      <c r="F900" s="419"/>
      <c r="G900" s="419"/>
      <c r="H900" s="434"/>
      <c r="I900" s="419"/>
      <c r="J900" s="578"/>
      <c r="K900" s="578"/>
      <c r="L900" s="578"/>
      <c r="M900" s="436"/>
      <c r="N900" s="435"/>
      <c r="O900" s="437"/>
      <c r="P900" s="435"/>
      <c r="Q900" s="437"/>
      <c r="R900" s="436"/>
      <c r="S900" s="435"/>
      <c r="T900" s="419"/>
      <c r="U900" s="438"/>
      <c r="V900" s="429"/>
      <c r="W900" s="429"/>
      <c r="X900" s="429"/>
      <c r="Y900" s="429"/>
      <c r="Z900" s="429"/>
      <c r="AA900" s="429"/>
      <c r="AB900" s="429"/>
      <c r="AC900" s="429"/>
      <c r="AD900" s="429"/>
      <c r="AE900" s="429"/>
      <c r="AF900" s="429"/>
      <c r="AG900" s="429"/>
      <c r="AH900" s="429"/>
      <c r="AI900" s="429"/>
      <c r="AJ900" s="429"/>
      <c r="AK900" s="429"/>
      <c r="AL900" s="430"/>
      <c r="AM900" s="430"/>
      <c r="AN900" s="430"/>
    </row>
    <row r="901" spans="1:40" ht="25.35" customHeight="1" x14ac:dyDescent="0.35">
      <c r="A901" s="432"/>
      <c r="B901" s="432"/>
      <c r="C901" s="432"/>
      <c r="D901" s="433"/>
      <c r="E901" s="419"/>
      <c r="F901" s="419"/>
      <c r="G901" s="419"/>
      <c r="H901" s="434"/>
      <c r="I901" s="419"/>
      <c r="J901" s="578"/>
      <c r="K901" s="578"/>
      <c r="L901" s="578"/>
      <c r="M901" s="436"/>
      <c r="N901" s="435"/>
      <c r="O901" s="437"/>
      <c r="P901" s="435"/>
      <c r="Q901" s="437"/>
      <c r="R901" s="436"/>
      <c r="S901" s="435"/>
      <c r="T901" s="419"/>
      <c r="U901" s="438"/>
      <c r="V901" s="429"/>
      <c r="W901" s="429"/>
      <c r="X901" s="429"/>
      <c r="Y901" s="429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30"/>
      <c r="AM901" s="430"/>
      <c r="AN901" s="430"/>
    </row>
    <row r="902" spans="1:40" ht="25.35" customHeight="1" x14ac:dyDescent="0.35">
      <c r="A902" s="432"/>
      <c r="B902" s="432"/>
      <c r="C902" s="432"/>
      <c r="D902" s="433"/>
      <c r="E902" s="419"/>
      <c r="F902" s="419"/>
      <c r="G902" s="419"/>
      <c r="H902" s="434"/>
      <c r="I902" s="419"/>
      <c r="J902" s="578"/>
      <c r="K902" s="578"/>
      <c r="L902" s="578"/>
      <c r="M902" s="436"/>
      <c r="N902" s="435"/>
      <c r="O902" s="437"/>
      <c r="P902" s="435"/>
      <c r="Q902" s="437"/>
      <c r="R902" s="436"/>
      <c r="S902" s="435"/>
      <c r="T902" s="419"/>
      <c r="U902" s="438"/>
      <c r="V902" s="429"/>
      <c r="W902" s="429"/>
      <c r="X902" s="429"/>
      <c r="Y902" s="429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30"/>
      <c r="AM902" s="430"/>
      <c r="AN902" s="430"/>
    </row>
    <row r="903" spans="1:40" ht="25.35" customHeight="1" x14ac:dyDescent="0.35">
      <c r="A903" s="432"/>
      <c r="B903" s="432"/>
      <c r="C903" s="432"/>
      <c r="D903" s="433"/>
      <c r="E903" s="419"/>
      <c r="F903" s="419"/>
      <c r="G903" s="419"/>
      <c r="H903" s="434"/>
      <c r="I903" s="419"/>
      <c r="J903" s="578"/>
      <c r="K903" s="578"/>
      <c r="L903" s="578"/>
      <c r="M903" s="436"/>
      <c r="N903" s="435"/>
      <c r="O903" s="437"/>
      <c r="P903" s="435"/>
      <c r="Q903" s="437"/>
      <c r="R903" s="436"/>
      <c r="S903" s="435"/>
      <c r="T903" s="419"/>
      <c r="U903" s="438"/>
      <c r="V903" s="429"/>
      <c r="W903" s="429"/>
      <c r="X903" s="429"/>
      <c r="Y903" s="429"/>
      <c r="Z903" s="429"/>
      <c r="AA903" s="429"/>
      <c r="AB903" s="429"/>
      <c r="AC903" s="429"/>
      <c r="AD903" s="429"/>
      <c r="AE903" s="429"/>
      <c r="AF903" s="429"/>
      <c r="AG903" s="429"/>
      <c r="AH903" s="429"/>
      <c r="AI903" s="429"/>
      <c r="AJ903" s="429"/>
      <c r="AK903" s="429"/>
      <c r="AL903" s="430"/>
      <c r="AM903" s="430"/>
      <c r="AN903" s="430"/>
    </row>
    <row r="904" spans="1:40" ht="25.35" customHeight="1" x14ac:dyDescent="0.35">
      <c r="A904" s="432"/>
      <c r="B904" s="432"/>
      <c r="C904" s="432"/>
      <c r="D904" s="433"/>
      <c r="E904" s="419"/>
      <c r="F904" s="419"/>
      <c r="G904" s="419"/>
      <c r="H904" s="434"/>
      <c r="I904" s="419"/>
      <c r="J904" s="578"/>
      <c r="K904" s="578"/>
      <c r="L904" s="578"/>
      <c r="M904" s="436"/>
      <c r="N904" s="435"/>
      <c r="O904" s="437"/>
      <c r="P904" s="435"/>
      <c r="Q904" s="437"/>
      <c r="R904" s="436"/>
      <c r="S904" s="435"/>
      <c r="T904" s="419"/>
      <c r="U904" s="438"/>
      <c r="V904" s="429"/>
      <c r="W904" s="429"/>
      <c r="X904" s="429"/>
      <c r="Y904" s="429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30"/>
      <c r="AM904" s="430"/>
      <c r="AN904" s="430"/>
    </row>
    <row r="905" spans="1:40" ht="25.35" customHeight="1" x14ac:dyDescent="0.35">
      <c r="A905" s="432"/>
      <c r="B905" s="432"/>
      <c r="C905" s="432"/>
      <c r="D905" s="433"/>
      <c r="E905" s="419"/>
      <c r="F905" s="419"/>
      <c r="G905" s="419"/>
      <c r="H905" s="434"/>
      <c r="I905" s="419"/>
      <c r="J905" s="578"/>
      <c r="K905" s="578"/>
      <c r="L905" s="578"/>
      <c r="M905" s="436"/>
      <c r="N905" s="435"/>
      <c r="O905" s="437"/>
      <c r="P905" s="435"/>
      <c r="Q905" s="437"/>
      <c r="R905" s="436"/>
      <c r="S905" s="435"/>
      <c r="T905" s="419"/>
      <c r="U905" s="438"/>
      <c r="V905" s="429"/>
      <c r="W905" s="429"/>
      <c r="X905" s="429"/>
      <c r="Y905" s="429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30"/>
      <c r="AM905" s="430"/>
      <c r="AN905" s="430"/>
    </row>
    <row r="906" spans="1:40" ht="25.35" customHeight="1" x14ac:dyDescent="0.35">
      <c r="A906" s="432"/>
      <c r="B906" s="432"/>
      <c r="C906" s="432"/>
      <c r="D906" s="433"/>
      <c r="E906" s="419"/>
      <c r="F906" s="419"/>
      <c r="G906" s="419"/>
      <c r="H906" s="434"/>
      <c r="I906" s="419"/>
      <c r="J906" s="578"/>
      <c r="K906" s="578"/>
      <c r="L906" s="578"/>
      <c r="M906" s="436"/>
      <c r="N906" s="435"/>
      <c r="O906" s="437"/>
      <c r="P906" s="435"/>
      <c r="Q906" s="437"/>
      <c r="R906" s="436"/>
      <c r="S906" s="435"/>
      <c r="T906" s="419"/>
      <c r="U906" s="438"/>
      <c r="V906" s="429"/>
      <c r="W906" s="429"/>
      <c r="X906" s="429"/>
      <c r="Y906" s="429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30"/>
      <c r="AM906" s="430"/>
      <c r="AN906" s="430"/>
    </row>
    <row r="907" spans="1:40" ht="25.35" customHeight="1" x14ac:dyDescent="0.35">
      <c r="A907" s="432"/>
      <c r="B907" s="432"/>
      <c r="C907" s="432"/>
      <c r="D907" s="433"/>
      <c r="E907" s="419"/>
      <c r="F907" s="419"/>
      <c r="G907" s="419"/>
      <c r="H907" s="434"/>
      <c r="I907" s="419"/>
      <c r="J907" s="578"/>
      <c r="K907" s="578"/>
      <c r="L907" s="578"/>
      <c r="M907" s="436"/>
      <c r="N907" s="435"/>
      <c r="O907" s="437"/>
      <c r="P907" s="435"/>
      <c r="Q907" s="437"/>
      <c r="R907" s="436"/>
      <c r="S907" s="435"/>
      <c r="T907" s="419"/>
      <c r="U907" s="438"/>
      <c r="V907" s="429"/>
      <c r="W907" s="429"/>
      <c r="X907" s="429"/>
      <c r="Y907" s="429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30"/>
      <c r="AM907" s="430"/>
      <c r="AN907" s="430"/>
    </row>
    <row r="908" spans="1:40" ht="25.35" customHeight="1" x14ac:dyDescent="0.35">
      <c r="A908" s="432"/>
      <c r="B908" s="432"/>
      <c r="C908" s="432"/>
      <c r="D908" s="433"/>
      <c r="E908" s="419"/>
      <c r="F908" s="419"/>
      <c r="G908" s="419"/>
      <c r="H908" s="434"/>
      <c r="I908" s="419"/>
      <c r="J908" s="578"/>
      <c r="K908" s="578"/>
      <c r="L908" s="578"/>
      <c r="M908" s="436"/>
      <c r="N908" s="435"/>
      <c r="O908" s="437"/>
      <c r="P908" s="435"/>
      <c r="Q908" s="437"/>
      <c r="R908" s="436"/>
      <c r="S908" s="435"/>
      <c r="T908" s="419"/>
      <c r="U908" s="438"/>
      <c r="V908" s="429"/>
      <c r="W908" s="429"/>
      <c r="X908" s="429"/>
      <c r="Y908" s="429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30"/>
      <c r="AM908" s="430"/>
      <c r="AN908" s="430"/>
    </row>
    <row r="909" spans="1:40" ht="25.35" customHeight="1" x14ac:dyDescent="0.35">
      <c r="A909" s="432"/>
      <c r="B909" s="432"/>
      <c r="C909" s="432"/>
      <c r="D909" s="433"/>
      <c r="E909" s="419"/>
      <c r="F909" s="419"/>
      <c r="G909" s="419"/>
      <c r="H909" s="434"/>
      <c r="I909" s="419"/>
      <c r="J909" s="578"/>
      <c r="K909" s="578"/>
      <c r="L909" s="578"/>
      <c r="M909" s="436"/>
      <c r="N909" s="435"/>
      <c r="O909" s="437"/>
      <c r="P909" s="435"/>
      <c r="Q909" s="437"/>
      <c r="R909" s="436"/>
      <c r="S909" s="435"/>
      <c r="T909" s="419"/>
      <c r="U909" s="438"/>
      <c r="V909" s="429"/>
      <c r="W909" s="429"/>
      <c r="X909" s="429"/>
      <c r="Y909" s="429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30"/>
      <c r="AM909" s="430"/>
      <c r="AN909" s="430"/>
    </row>
    <row r="910" spans="1:40" ht="25.35" customHeight="1" x14ac:dyDescent="0.35">
      <c r="A910" s="432"/>
      <c r="B910" s="432"/>
      <c r="C910" s="432"/>
      <c r="D910" s="433"/>
      <c r="E910" s="419"/>
      <c r="F910" s="419"/>
      <c r="G910" s="419"/>
      <c r="H910" s="434"/>
      <c r="I910" s="419"/>
      <c r="J910" s="578"/>
      <c r="K910" s="578"/>
      <c r="L910" s="578"/>
      <c r="M910" s="436"/>
      <c r="N910" s="435"/>
      <c r="O910" s="437"/>
      <c r="P910" s="435"/>
      <c r="Q910" s="437"/>
      <c r="R910" s="436"/>
      <c r="S910" s="435"/>
      <c r="T910" s="419"/>
      <c r="U910" s="438"/>
      <c r="V910" s="429"/>
      <c r="W910" s="429"/>
      <c r="X910" s="429"/>
      <c r="Y910" s="429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30"/>
      <c r="AM910" s="430"/>
      <c r="AN910" s="430"/>
    </row>
    <row r="911" spans="1:40" ht="25.35" customHeight="1" x14ac:dyDescent="0.35">
      <c r="A911" s="432"/>
      <c r="B911" s="432"/>
      <c r="C911" s="432"/>
      <c r="D911" s="433"/>
      <c r="E911" s="419"/>
      <c r="F911" s="419"/>
      <c r="G911" s="419"/>
      <c r="H911" s="434"/>
      <c r="I911" s="419"/>
      <c r="J911" s="578"/>
      <c r="K911" s="578"/>
      <c r="L911" s="578"/>
      <c r="M911" s="436"/>
      <c r="N911" s="435"/>
      <c r="O911" s="437"/>
      <c r="P911" s="435"/>
      <c r="Q911" s="437"/>
      <c r="R911" s="436"/>
      <c r="S911" s="435"/>
      <c r="T911" s="419"/>
      <c r="U911" s="438"/>
      <c r="V911" s="429"/>
      <c r="W911" s="429"/>
      <c r="X911" s="429"/>
      <c r="Y911" s="429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30"/>
      <c r="AM911" s="430"/>
      <c r="AN911" s="430"/>
    </row>
    <row r="912" spans="1:40" ht="25.35" customHeight="1" x14ac:dyDescent="0.35">
      <c r="A912" s="432"/>
      <c r="B912" s="432"/>
      <c r="C912" s="432"/>
      <c r="D912" s="433"/>
      <c r="E912" s="419"/>
      <c r="F912" s="419"/>
      <c r="G912" s="419"/>
      <c r="H912" s="434"/>
      <c r="I912" s="419"/>
      <c r="J912" s="578"/>
      <c r="K912" s="578"/>
      <c r="L912" s="578"/>
      <c r="M912" s="436"/>
      <c r="N912" s="435"/>
      <c r="O912" s="437"/>
      <c r="P912" s="435"/>
      <c r="Q912" s="437"/>
      <c r="R912" s="436"/>
      <c r="S912" s="435"/>
      <c r="T912" s="419"/>
      <c r="U912" s="438"/>
      <c r="V912" s="429"/>
      <c r="W912" s="429"/>
      <c r="X912" s="429"/>
      <c r="Y912" s="429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30"/>
      <c r="AM912" s="430"/>
      <c r="AN912" s="430"/>
    </row>
    <row r="913" spans="1:40" ht="25.35" customHeight="1" x14ac:dyDescent="0.35">
      <c r="A913" s="432"/>
      <c r="B913" s="432"/>
      <c r="C913" s="432"/>
      <c r="D913" s="433"/>
      <c r="E913" s="419"/>
      <c r="F913" s="419"/>
      <c r="G913" s="419"/>
      <c r="H913" s="434"/>
      <c r="I913" s="419"/>
      <c r="J913" s="578"/>
      <c r="K913" s="578"/>
      <c r="L913" s="578"/>
      <c r="M913" s="436"/>
      <c r="N913" s="435"/>
      <c r="O913" s="437"/>
      <c r="P913" s="435"/>
      <c r="Q913" s="437"/>
      <c r="R913" s="436"/>
      <c r="S913" s="435"/>
      <c r="T913" s="419"/>
      <c r="U913" s="438"/>
      <c r="V913" s="429"/>
      <c r="W913" s="429"/>
      <c r="X913" s="429"/>
      <c r="Y913" s="429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30"/>
      <c r="AM913" s="430"/>
      <c r="AN913" s="430"/>
    </row>
    <row r="914" spans="1:40" ht="25.35" customHeight="1" x14ac:dyDescent="0.35">
      <c r="A914" s="432"/>
      <c r="B914" s="432"/>
      <c r="C914" s="432"/>
      <c r="D914" s="433"/>
      <c r="E914" s="419"/>
      <c r="F914" s="419"/>
      <c r="G914" s="419"/>
      <c r="H914" s="434"/>
      <c r="I914" s="419"/>
      <c r="J914" s="578"/>
      <c r="K914" s="578"/>
      <c r="L914" s="578"/>
      <c r="M914" s="436"/>
      <c r="N914" s="435"/>
      <c r="O914" s="437"/>
      <c r="P914" s="435"/>
      <c r="Q914" s="437"/>
      <c r="R914" s="436"/>
      <c r="S914" s="435"/>
      <c r="T914" s="419"/>
      <c r="U914" s="438"/>
      <c r="V914" s="429"/>
      <c r="W914" s="429"/>
      <c r="X914" s="429"/>
      <c r="Y914" s="429"/>
      <c r="Z914" s="429"/>
      <c r="AA914" s="429"/>
      <c r="AB914" s="429"/>
      <c r="AC914" s="429"/>
      <c r="AD914" s="429"/>
      <c r="AE914" s="429"/>
      <c r="AF914" s="429"/>
      <c r="AG914" s="429"/>
      <c r="AH914" s="429"/>
      <c r="AI914" s="429"/>
      <c r="AJ914" s="429"/>
      <c r="AK914" s="429"/>
      <c r="AL914" s="430"/>
      <c r="AM914" s="430"/>
      <c r="AN914" s="430"/>
    </row>
    <row r="915" spans="1:40" ht="25.35" customHeight="1" x14ac:dyDescent="0.35">
      <c r="A915" s="432"/>
      <c r="B915" s="432"/>
      <c r="C915" s="432"/>
      <c r="D915" s="433"/>
      <c r="E915" s="419"/>
      <c r="F915" s="419"/>
      <c r="G915" s="419"/>
      <c r="H915" s="434"/>
      <c r="I915" s="419"/>
      <c r="J915" s="578"/>
      <c r="K915" s="578"/>
      <c r="L915" s="578"/>
      <c r="M915" s="436"/>
      <c r="N915" s="435"/>
      <c r="O915" s="437"/>
      <c r="P915" s="435"/>
      <c r="Q915" s="437"/>
      <c r="R915" s="436"/>
      <c r="S915" s="435"/>
      <c r="T915" s="419"/>
      <c r="U915" s="438"/>
      <c r="V915" s="429"/>
      <c r="W915" s="429"/>
      <c r="X915" s="429"/>
      <c r="Y915" s="429"/>
      <c r="Z915" s="429"/>
      <c r="AA915" s="429"/>
      <c r="AB915" s="429"/>
      <c r="AC915" s="429"/>
      <c r="AD915" s="429"/>
      <c r="AE915" s="429"/>
      <c r="AF915" s="429"/>
      <c r="AG915" s="429"/>
      <c r="AH915" s="429"/>
      <c r="AI915" s="429"/>
      <c r="AJ915" s="429"/>
      <c r="AK915" s="429"/>
      <c r="AL915" s="430"/>
      <c r="AM915" s="430"/>
      <c r="AN915" s="430"/>
    </row>
    <row r="916" spans="1:40" ht="25.35" customHeight="1" x14ac:dyDescent="0.35">
      <c r="A916" s="432"/>
      <c r="B916" s="432"/>
      <c r="C916" s="432"/>
      <c r="D916" s="433"/>
      <c r="E916" s="419"/>
      <c r="F916" s="419"/>
      <c r="G916" s="419"/>
      <c r="H916" s="434"/>
      <c r="I916" s="419"/>
      <c r="J916" s="578"/>
      <c r="K916" s="578"/>
      <c r="L916" s="578"/>
      <c r="M916" s="436"/>
      <c r="N916" s="435"/>
      <c r="O916" s="437"/>
      <c r="P916" s="435"/>
      <c r="Q916" s="437"/>
      <c r="R916" s="436"/>
      <c r="S916" s="435"/>
      <c r="T916" s="419"/>
      <c r="U916" s="438"/>
      <c r="V916" s="429"/>
      <c r="W916" s="429"/>
      <c r="X916" s="429"/>
      <c r="Y916" s="429"/>
      <c r="Z916" s="429"/>
      <c r="AA916" s="429"/>
      <c r="AB916" s="429"/>
      <c r="AC916" s="429"/>
      <c r="AD916" s="429"/>
      <c r="AE916" s="429"/>
      <c r="AF916" s="429"/>
      <c r="AG916" s="429"/>
      <c r="AH916" s="429"/>
      <c r="AI916" s="429"/>
      <c r="AJ916" s="429"/>
      <c r="AK916" s="429"/>
      <c r="AL916" s="430"/>
      <c r="AM916" s="430"/>
      <c r="AN916" s="430"/>
    </row>
    <row r="917" spans="1:40" ht="25.35" customHeight="1" x14ac:dyDescent="0.35">
      <c r="A917" s="432"/>
      <c r="B917" s="432"/>
      <c r="C917" s="432"/>
      <c r="D917" s="433"/>
      <c r="E917" s="419"/>
      <c r="F917" s="419"/>
      <c r="G917" s="419"/>
      <c r="H917" s="434"/>
      <c r="I917" s="419"/>
      <c r="J917" s="578"/>
      <c r="K917" s="578"/>
      <c r="L917" s="578"/>
      <c r="M917" s="436"/>
      <c r="N917" s="435"/>
      <c r="O917" s="437"/>
      <c r="P917" s="435"/>
      <c r="Q917" s="437"/>
      <c r="R917" s="436"/>
      <c r="S917" s="435"/>
      <c r="T917" s="419"/>
      <c r="U917" s="438"/>
      <c r="V917" s="429"/>
      <c r="W917" s="429"/>
      <c r="X917" s="429"/>
      <c r="Y917" s="429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30"/>
      <c r="AM917" s="430"/>
      <c r="AN917" s="430"/>
    </row>
    <row r="918" spans="1:40" ht="25.35" customHeight="1" x14ac:dyDescent="0.35">
      <c r="A918" s="432"/>
      <c r="B918" s="432"/>
      <c r="C918" s="432"/>
      <c r="D918" s="433"/>
      <c r="E918" s="419"/>
      <c r="F918" s="419"/>
      <c r="G918" s="419"/>
      <c r="H918" s="434"/>
      <c r="I918" s="419"/>
      <c r="J918" s="578"/>
      <c r="K918" s="578"/>
      <c r="L918" s="578"/>
      <c r="M918" s="436"/>
      <c r="N918" s="435"/>
      <c r="O918" s="437"/>
      <c r="P918" s="435"/>
      <c r="Q918" s="437"/>
      <c r="R918" s="436"/>
      <c r="S918" s="435"/>
      <c r="T918" s="419"/>
      <c r="U918" s="438"/>
      <c r="V918" s="429"/>
      <c r="W918" s="429"/>
      <c r="X918" s="429"/>
      <c r="Y918" s="429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30"/>
      <c r="AM918" s="430"/>
      <c r="AN918" s="430"/>
    </row>
    <row r="919" spans="1:40" ht="25.35" customHeight="1" x14ac:dyDescent="0.35">
      <c r="A919" s="432"/>
      <c r="B919" s="432"/>
      <c r="C919" s="432"/>
      <c r="D919" s="433"/>
      <c r="E919" s="419"/>
      <c r="F919" s="419"/>
      <c r="G919" s="419"/>
      <c r="H919" s="434"/>
      <c r="I919" s="419"/>
      <c r="J919" s="578"/>
      <c r="K919" s="578"/>
      <c r="L919" s="578"/>
      <c r="M919" s="436"/>
      <c r="N919" s="435"/>
      <c r="O919" s="437"/>
      <c r="P919" s="435"/>
      <c r="Q919" s="437"/>
      <c r="R919" s="436"/>
      <c r="S919" s="435"/>
      <c r="T919" s="419"/>
      <c r="U919" s="438"/>
      <c r="V919" s="429"/>
      <c r="W919" s="429"/>
      <c r="X919" s="429"/>
      <c r="Y919" s="429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30"/>
      <c r="AM919" s="430"/>
      <c r="AN919" s="430"/>
    </row>
    <row r="920" spans="1:40" ht="25.35" customHeight="1" x14ac:dyDescent="0.35">
      <c r="A920" s="432"/>
      <c r="B920" s="432"/>
      <c r="C920" s="432"/>
      <c r="D920" s="433"/>
      <c r="E920" s="419"/>
      <c r="F920" s="419"/>
      <c r="G920" s="419"/>
      <c r="H920" s="434"/>
      <c r="I920" s="419"/>
      <c r="J920" s="578"/>
      <c r="K920" s="578"/>
      <c r="L920" s="578"/>
      <c r="M920" s="436"/>
      <c r="N920" s="435"/>
      <c r="O920" s="437"/>
      <c r="P920" s="435"/>
      <c r="Q920" s="437"/>
      <c r="R920" s="436"/>
      <c r="S920" s="435"/>
      <c r="T920" s="419"/>
      <c r="U920" s="438"/>
      <c r="V920" s="429"/>
      <c r="W920" s="429"/>
      <c r="X920" s="429"/>
      <c r="Y920" s="429"/>
      <c r="Z920" s="429"/>
      <c r="AA920" s="429"/>
      <c r="AB920" s="429"/>
      <c r="AC920" s="429"/>
      <c r="AD920" s="429"/>
      <c r="AE920" s="429"/>
      <c r="AF920" s="429"/>
      <c r="AG920" s="429"/>
      <c r="AH920" s="429"/>
      <c r="AI920" s="429"/>
      <c r="AJ920" s="429"/>
      <c r="AK920" s="429"/>
      <c r="AL920" s="430"/>
      <c r="AM920" s="430"/>
      <c r="AN920" s="430"/>
    </row>
    <row r="921" spans="1:40" ht="25.35" customHeight="1" x14ac:dyDescent="0.35">
      <c r="A921" s="432"/>
      <c r="B921" s="432"/>
      <c r="C921" s="432"/>
      <c r="D921" s="433"/>
      <c r="E921" s="419"/>
      <c r="F921" s="419"/>
      <c r="G921" s="419"/>
      <c r="H921" s="434"/>
      <c r="I921" s="419"/>
      <c r="J921" s="578"/>
      <c r="K921" s="578"/>
      <c r="L921" s="578"/>
      <c r="M921" s="436"/>
      <c r="N921" s="435"/>
      <c r="O921" s="437"/>
      <c r="P921" s="435"/>
      <c r="Q921" s="437"/>
      <c r="R921" s="436"/>
      <c r="S921" s="435"/>
      <c r="T921" s="419"/>
      <c r="U921" s="438"/>
      <c r="V921" s="429"/>
      <c r="W921" s="429"/>
      <c r="X921" s="429"/>
      <c r="Y921" s="429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30"/>
      <c r="AM921" s="430"/>
      <c r="AN921" s="430"/>
    </row>
    <row r="922" spans="1:40" ht="25.35" customHeight="1" x14ac:dyDescent="0.35">
      <c r="A922" s="432"/>
      <c r="B922" s="432"/>
      <c r="C922" s="432"/>
      <c r="D922" s="433"/>
      <c r="E922" s="419"/>
      <c r="F922" s="419"/>
      <c r="G922" s="419"/>
      <c r="H922" s="434"/>
      <c r="I922" s="419"/>
      <c r="J922" s="578"/>
      <c r="K922" s="578"/>
      <c r="L922" s="578"/>
      <c r="M922" s="436"/>
      <c r="N922" s="435"/>
      <c r="O922" s="437"/>
      <c r="P922" s="435"/>
      <c r="Q922" s="437"/>
      <c r="R922" s="436"/>
      <c r="S922" s="435"/>
      <c r="T922" s="419"/>
      <c r="U922" s="438"/>
      <c r="V922" s="429"/>
      <c r="W922" s="429"/>
      <c r="X922" s="429"/>
      <c r="Y922" s="429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30"/>
      <c r="AM922" s="430"/>
      <c r="AN922" s="430"/>
    </row>
    <row r="923" spans="1:40" ht="25.35" customHeight="1" x14ac:dyDescent="0.35">
      <c r="A923" s="432"/>
      <c r="B923" s="432"/>
      <c r="C923" s="432"/>
      <c r="D923" s="433"/>
      <c r="E923" s="419"/>
      <c r="F923" s="419"/>
      <c r="G923" s="419"/>
      <c r="H923" s="434"/>
      <c r="I923" s="419"/>
      <c r="J923" s="578"/>
      <c r="K923" s="578"/>
      <c r="L923" s="578"/>
      <c r="M923" s="436"/>
      <c r="N923" s="435"/>
      <c r="O923" s="437"/>
      <c r="P923" s="435"/>
      <c r="Q923" s="437"/>
      <c r="R923" s="436"/>
      <c r="S923" s="435"/>
      <c r="T923" s="419"/>
      <c r="U923" s="438"/>
      <c r="V923" s="429"/>
      <c r="W923" s="429"/>
      <c r="X923" s="429"/>
      <c r="Y923" s="429"/>
      <c r="Z923" s="429"/>
      <c r="AA923" s="429"/>
      <c r="AB923" s="429"/>
      <c r="AC923" s="429"/>
      <c r="AD923" s="429"/>
      <c r="AE923" s="429"/>
      <c r="AF923" s="429"/>
      <c r="AG923" s="429"/>
      <c r="AH923" s="429"/>
      <c r="AI923" s="429"/>
      <c r="AJ923" s="429"/>
      <c r="AK923" s="429"/>
      <c r="AL923" s="430"/>
      <c r="AM923" s="430"/>
      <c r="AN923" s="430"/>
    </row>
    <row r="924" spans="1:40" ht="25.35" customHeight="1" x14ac:dyDescent="0.35">
      <c r="A924" s="432"/>
      <c r="B924" s="432"/>
      <c r="C924" s="432"/>
      <c r="D924" s="433"/>
      <c r="E924" s="419"/>
      <c r="F924" s="419"/>
      <c r="G924" s="419"/>
      <c r="H924" s="434"/>
      <c r="I924" s="419"/>
      <c r="J924" s="578"/>
      <c r="K924" s="578"/>
      <c r="L924" s="578"/>
      <c r="M924" s="436"/>
      <c r="N924" s="435"/>
      <c r="O924" s="437"/>
      <c r="P924" s="435"/>
      <c r="Q924" s="437"/>
      <c r="R924" s="436"/>
      <c r="S924" s="435"/>
      <c r="T924" s="419"/>
      <c r="U924" s="438"/>
      <c r="V924" s="429"/>
      <c r="W924" s="429"/>
      <c r="X924" s="429"/>
      <c r="Y924" s="429"/>
      <c r="Z924" s="429"/>
      <c r="AA924" s="429"/>
      <c r="AB924" s="429"/>
      <c r="AC924" s="429"/>
      <c r="AD924" s="429"/>
      <c r="AE924" s="429"/>
      <c r="AF924" s="429"/>
      <c r="AG924" s="429"/>
      <c r="AH924" s="429"/>
      <c r="AI924" s="429"/>
      <c r="AJ924" s="429"/>
      <c r="AK924" s="429"/>
      <c r="AL924" s="430"/>
      <c r="AM924" s="430"/>
      <c r="AN924" s="430"/>
    </row>
    <row r="925" spans="1:40" ht="25.35" customHeight="1" x14ac:dyDescent="0.35">
      <c r="A925" s="432"/>
      <c r="B925" s="432"/>
      <c r="C925" s="432"/>
      <c r="D925" s="433"/>
      <c r="E925" s="419"/>
      <c r="F925" s="419"/>
      <c r="G925" s="419"/>
      <c r="H925" s="434"/>
      <c r="I925" s="419"/>
      <c r="J925" s="578"/>
      <c r="K925" s="578"/>
      <c r="L925" s="578"/>
      <c r="M925" s="436"/>
      <c r="N925" s="435"/>
      <c r="O925" s="437"/>
      <c r="P925" s="435"/>
      <c r="Q925" s="437"/>
      <c r="R925" s="436"/>
      <c r="S925" s="435"/>
      <c r="T925" s="419"/>
      <c r="U925" s="438"/>
      <c r="V925" s="429"/>
      <c r="W925" s="429"/>
      <c r="X925" s="429"/>
      <c r="Y925" s="429"/>
      <c r="Z925" s="429"/>
      <c r="AA925" s="429"/>
      <c r="AB925" s="429"/>
      <c r="AC925" s="429"/>
      <c r="AD925" s="429"/>
      <c r="AE925" s="429"/>
      <c r="AF925" s="429"/>
      <c r="AG925" s="429"/>
      <c r="AH925" s="429"/>
      <c r="AI925" s="429"/>
      <c r="AJ925" s="429"/>
      <c r="AK925" s="429"/>
      <c r="AL925" s="430"/>
      <c r="AM925" s="430"/>
      <c r="AN925" s="430"/>
    </row>
    <row r="926" spans="1:40" ht="25.35" customHeight="1" x14ac:dyDescent="0.35">
      <c r="A926" s="432"/>
      <c r="B926" s="432"/>
      <c r="C926" s="432"/>
      <c r="D926" s="433"/>
      <c r="E926" s="419"/>
      <c r="F926" s="419"/>
      <c r="G926" s="419"/>
      <c r="H926" s="434"/>
      <c r="I926" s="419"/>
      <c r="J926" s="578"/>
      <c r="K926" s="578"/>
      <c r="L926" s="578"/>
      <c r="M926" s="436"/>
      <c r="N926" s="435"/>
      <c r="O926" s="437"/>
      <c r="P926" s="435"/>
      <c r="Q926" s="437"/>
      <c r="R926" s="436"/>
      <c r="S926" s="435"/>
      <c r="T926" s="419"/>
      <c r="U926" s="438"/>
      <c r="V926" s="429"/>
      <c r="W926" s="429"/>
      <c r="X926" s="429"/>
      <c r="Y926" s="429"/>
      <c r="Z926" s="429"/>
      <c r="AA926" s="429"/>
      <c r="AB926" s="429"/>
      <c r="AC926" s="429"/>
      <c r="AD926" s="429"/>
      <c r="AE926" s="429"/>
      <c r="AF926" s="429"/>
      <c r="AG926" s="429"/>
      <c r="AH926" s="429"/>
      <c r="AI926" s="429"/>
      <c r="AJ926" s="429"/>
      <c r="AK926" s="429"/>
      <c r="AL926" s="430"/>
      <c r="AM926" s="430"/>
      <c r="AN926" s="430"/>
    </row>
    <row r="927" spans="1:40" ht="25.35" customHeight="1" x14ac:dyDescent="0.35">
      <c r="A927" s="432"/>
      <c r="B927" s="432"/>
      <c r="C927" s="432"/>
      <c r="D927" s="433"/>
      <c r="E927" s="419"/>
      <c r="F927" s="419"/>
      <c r="G927" s="419"/>
      <c r="H927" s="434"/>
      <c r="I927" s="419"/>
      <c r="J927" s="578"/>
      <c r="K927" s="578"/>
      <c r="L927" s="578"/>
      <c r="M927" s="436"/>
      <c r="N927" s="435"/>
      <c r="O927" s="437"/>
      <c r="P927" s="435"/>
      <c r="Q927" s="437"/>
      <c r="R927" s="436"/>
      <c r="S927" s="435"/>
      <c r="T927" s="419"/>
      <c r="U927" s="438"/>
      <c r="V927" s="429"/>
      <c r="W927" s="429"/>
      <c r="X927" s="429"/>
      <c r="Y927" s="429"/>
      <c r="Z927" s="429"/>
      <c r="AA927" s="429"/>
      <c r="AB927" s="429"/>
      <c r="AC927" s="429"/>
      <c r="AD927" s="429"/>
      <c r="AE927" s="429"/>
      <c r="AF927" s="429"/>
      <c r="AG927" s="429"/>
      <c r="AH927" s="429"/>
      <c r="AI927" s="429"/>
      <c r="AJ927" s="429"/>
      <c r="AK927" s="429"/>
      <c r="AL927" s="430"/>
      <c r="AM927" s="430"/>
      <c r="AN927" s="430"/>
    </row>
    <row r="928" spans="1:40" ht="25.35" customHeight="1" x14ac:dyDescent="0.35">
      <c r="A928" s="432"/>
      <c r="B928" s="432"/>
      <c r="C928" s="432"/>
      <c r="D928" s="433"/>
      <c r="E928" s="419"/>
      <c r="F928" s="419"/>
      <c r="G928" s="419"/>
      <c r="H928" s="434"/>
      <c r="I928" s="419"/>
      <c r="J928" s="578"/>
      <c r="K928" s="578"/>
      <c r="L928" s="578"/>
      <c r="M928" s="436"/>
      <c r="N928" s="435"/>
      <c r="O928" s="437"/>
      <c r="P928" s="435"/>
      <c r="Q928" s="437"/>
      <c r="R928" s="436"/>
      <c r="S928" s="435"/>
      <c r="T928" s="419"/>
      <c r="U928" s="438"/>
      <c r="V928" s="429"/>
      <c r="W928" s="429"/>
      <c r="X928" s="429"/>
      <c r="Y928" s="429"/>
      <c r="Z928" s="429"/>
      <c r="AA928" s="429"/>
      <c r="AB928" s="429"/>
      <c r="AC928" s="429"/>
      <c r="AD928" s="429"/>
      <c r="AE928" s="429"/>
      <c r="AF928" s="429"/>
      <c r="AG928" s="429"/>
      <c r="AH928" s="429"/>
      <c r="AI928" s="429"/>
      <c r="AJ928" s="429"/>
      <c r="AK928" s="429"/>
      <c r="AL928" s="430"/>
      <c r="AM928" s="430"/>
      <c r="AN928" s="430"/>
    </row>
    <row r="929" spans="1:40" ht="25.35" customHeight="1" x14ac:dyDescent="0.35">
      <c r="A929" s="432"/>
      <c r="B929" s="432"/>
      <c r="C929" s="432"/>
      <c r="D929" s="433"/>
      <c r="E929" s="419"/>
      <c r="F929" s="419"/>
      <c r="G929" s="419"/>
      <c r="H929" s="434"/>
      <c r="I929" s="419"/>
      <c r="J929" s="578"/>
      <c r="K929" s="578"/>
      <c r="L929" s="578"/>
      <c r="M929" s="436"/>
      <c r="N929" s="435"/>
      <c r="O929" s="437"/>
      <c r="P929" s="435"/>
      <c r="Q929" s="437"/>
      <c r="R929" s="436"/>
      <c r="S929" s="435"/>
      <c r="T929" s="419"/>
      <c r="U929" s="438"/>
      <c r="V929" s="429"/>
      <c r="W929" s="429"/>
      <c r="X929" s="429"/>
      <c r="Y929" s="429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30"/>
      <c r="AM929" s="430"/>
      <c r="AN929" s="430"/>
    </row>
    <row r="930" spans="1:40" ht="25.35" customHeight="1" x14ac:dyDescent="0.35">
      <c r="A930" s="432"/>
      <c r="B930" s="432"/>
      <c r="C930" s="432"/>
      <c r="D930" s="433"/>
      <c r="E930" s="419"/>
      <c r="F930" s="419"/>
      <c r="G930" s="419"/>
      <c r="H930" s="434"/>
      <c r="I930" s="419"/>
      <c r="J930" s="578"/>
      <c r="K930" s="578"/>
      <c r="L930" s="578"/>
      <c r="M930" s="436"/>
      <c r="N930" s="435"/>
      <c r="O930" s="437"/>
      <c r="P930" s="435"/>
      <c r="Q930" s="437"/>
      <c r="R930" s="436"/>
      <c r="S930" s="435"/>
      <c r="T930" s="419"/>
      <c r="U930" s="438"/>
      <c r="V930" s="429"/>
      <c r="W930" s="429"/>
      <c r="X930" s="429"/>
      <c r="Y930" s="429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30"/>
      <c r="AM930" s="430"/>
      <c r="AN930" s="430"/>
    </row>
    <row r="931" spans="1:40" ht="25.35" customHeight="1" x14ac:dyDescent="0.35">
      <c r="A931" s="432"/>
      <c r="B931" s="432"/>
      <c r="C931" s="432"/>
      <c r="D931" s="433"/>
      <c r="E931" s="419"/>
      <c r="F931" s="419"/>
      <c r="G931" s="419"/>
      <c r="H931" s="434"/>
      <c r="I931" s="419"/>
      <c r="J931" s="578"/>
      <c r="K931" s="578"/>
      <c r="L931" s="578"/>
      <c r="M931" s="436"/>
      <c r="N931" s="435"/>
      <c r="O931" s="437"/>
      <c r="P931" s="435"/>
      <c r="Q931" s="437"/>
      <c r="R931" s="436"/>
      <c r="S931" s="435"/>
      <c r="T931" s="419"/>
      <c r="U931" s="438"/>
      <c r="V931" s="429"/>
      <c r="W931" s="429"/>
      <c r="X931" s="429"/>
      <c r="Y931" s="429"/>
      <c r="Z931" s="429"/>
      <c r="AA931" s="429"/>
      <c r="AB931" s="429"/>
      <c r="AC931" s="429"/>
      <c r="AD931" s="429"/>
      <c r="AE931" s="429"/>
      <c r="AF931" s="429"/>
      <c r="AG931" s="429"/>
      <c r="AH931" s="429"/>
      <c r="AI931" s="429"/>
      <c r="AJ931" s="429"/>
      <c r="AK931" s="429"/>
      <c r="AL931" s="430"/>
      <c r="AM931" s="430"/>
      <c r="AN931" s="430"/>
    </row>
    <row r="932" spans="1:40" ht="25.35" customHeight="1" x14ac:dyDescent="0.35">
      <c r="A932" s="432"/>
      <c r="B932" s="432"/>
      <c r="C932" s="432"/>
      <c r="D932" s="433"/>
      <c r="E932" s="419"/>
      <c r="F932" s="419"/>
      <c r="G932" s="419"/>
      <c r="H932" s="434"/>
      <c r="I932" s="419"/>
      <c r="J932" s="578"/>
      <c r="K932" s="578"/>
      <c r="L932" s="578"/>
      <c r="M932" s="436"/>
      <c r="N932" s="435"/>
      <c r="O932" s="437"/>
      <c r="P932" s="435"/>
      <c r="Q932" s="437"/>
      <c r="R932" s="436"/>
      <c r="S932" s="435"/>
      <c r="T932" s="419"/>
      <c r="U932" s="438"/>
      <c r="V932" s="429"/>
      <c r="W932" s="429"/>
      <c r="X932" s="429"/>
      <c r="Y932" s="429"/>
      <c r="Z932" s="429"/>
      <c r="AA932" s="429"/>
      <c r="AB932" s="429"/>
      <c r="AC932" s="429"/>
      <c r="AD932" s="429"/>
      <c r="AE932" s="429"/>
      <c r="AF932" s="429"/>
      <c r="AG932" s="429"/>
      <c r="AH932" s="429"/>
      <c r="AI932" s="429"/>
      <c r="AJ932" s="429"/>
      <c r="AK932" s="429"/>
      <c r="AL932" s="430"/>
      <c r="AM932" s="430"/>
      <c r="AN932" s="430"/>
    </row>
    <row r="933" spans="1:40" ht="25.35" customHeight="1" x14ac:dyDescent="0.35">
      <c r="A933" s="432"/>
      <c r="B933" s="432"/>
      <c r="C933" s="432"/>
      <c r="D933" s="433"/>
      <c r="E933" s="419"/>
      <c r="F933" s="419"/>
      <c r="G933" s="419"/>
      <c r="H933" s="434"/>
      <c r="I933" s="419"/>
      <c r="J933" s="578"/>
      <c r="K933" s="578"/>
      <c r="L933" s="578"/>
      <c r="M933" s="436"/>
      <c r="N933" s="435"/>
      <c r="O933" s="437"/>
      <c r="P933" s="435"/>
      <c r="Q933" s="437"/>
      <c r="R933" s="436"/>
      <c r="S933" s="435"/>
      <c r="T933" s="419"/>
      <c r="U933" s="438"/>
      <c r="V933" s="429"/>
      <c r="W933" s="429"/>
      <c r="X933" s="429"/>
      <c r="Y933" s="429"/>
      <c r="Z933" s="429"/>
      <c r="AA933" s="429"/>
      <c r="AB933" s="429"/>
      <c r="AC933" s="429"/>
      <c r="AD933" s="429"/>
      <c r="AE933" s="429"/>
      <c r="AF933" s="429"/>
      <c r="AG933" s="429"/>
      <c r="AH933" s="429"/>
      <c r="AI933" s="429"/>
      <c r="AJ933" s="429"/>
      <c r="AK933" s="429"/>
      <c r="AL933" s="430"/>
      <c r="AM933" s="430"/>
      <c r="AN933" s="430"/>
    </row>
    <row r="934" spans="1:40" ht="25.35" customHeight="1" x14ac:dyDescent="0.35">
      <c r="A934" s="432"/>
      <c r="B934" s="432"/>
      <c r="C934" s="432"/>
      <c r="D934" s="433"/>
      <c r="E934" s="419"/>
      <c r="F934" s="419"/>
      <c r="G934" s="419"/>
      <c r="H934" s="434"/>
      <c r="I934" s="419"/>
      <c r="J934" s="578"/>
      <c r="K934" s="578"/>
      <c r="L934" s="578"/>
      <c r="M934" s="436"/>
      <c r="N934" s="435"/>
      <c r="O934" s="437"/>
      <c r="P934" s="435"/>
      <c r="Q934" s="437"/>
      <c r="R934" s="436"/>
      <c r="S934" s="435"/>
      <c r="T934" s="419"/>
      <c r="U934" s="438"/>
      <c r="V934" s="429"/>
      <c r="W934" s="429"/>
      <c r="X934" s="429"/>
      <c r="Y934" s="429"/>
      <c r="Z934" s="429"/>
      <c r="AA934" s="429"/>
      <c r="AB934" s="429"/>
      <c r="AC934" s="429"/>
      <c r="AD934" s="429"/>
      <c r="AE934" s="429"/>
      <c r="AF934" s="429"/>
      <c r="AG934" s="429"/>
      <c r="AH934" s="429"/>
      <c r="AI934" s="429"/>
      <c r="AJ934" s="429"/>
      <c r="AK934" s="429"/>
      <c r="AL934" s="430"/>
      <c r="AM934" s="430"/>
      <c r="AN934" s="430"/>
    </row>
    <row r="935" spans="1:40" ht="25.35" customHeight="1" x14ac:dyDescent="0.35">
      <c r="A935" s="432"/>
      <c r="B935" s="432"/>
      <c r="C935" s="432"/>
      <c r="D935" s="433"/>
      <c r="E935" s="419"/>
      <c r="F935" s="419"/>
      <c r="G935" s="419"/>
      <c r="H935" s="434"/>
      <c r="I935" s="419"/>
      <c r="J935" s="578"/>
      <c r="K935" s="578"/>
      <c r="L935" s="578"/>
      <c r="M935" s="436"/>
      <c r="N935" s="435"/>
      <c r="O935" s="437"/>
      <c r="P935" s="435"/>
      <c r="Q935" s="437"/>
      <c r="R935" s="436"/>
      <c r="S935" s="435"/>
      <c r="T935" s="419"/>
      <c r="U935" s="438"/>
      <c r="V935" s="429"/>
      <c r="W935" s="429"/>
      <c r="X935" s="429"/>
      <c r="Y935" s="429"/>
      <c r="Z935" s="429"/>
      <c r="AA935" s="429"/>
      <c r="AB935" s="429"/>
      <c r="AC935" s="429"/>
      <c r="AD935" s="429"/>
      <c r="AE935" s="429"/>
      <c r="AF935" s="429"/>
      <c r="AG935" s="429"/>
      <c r="AH935" s="429"/>
      <c r="AI935" s="429"/>
      <c r="AJ935" s="429"/>
      <c r="AK935" s="429"/>
      <c r="AL935" s="430"/>
      <c r="AM935" s="430"/>
      <c r="AN935" s="430"/>
    </row>
    <row r="936" spans="1:40" ht="25.35" customHeight="1" x14ac:dyDescent="0.35">
      <c r="A936" s="432"/>
      <c r="B936" s="432"/>
      <c r="C936" s="432"/>
      <c r="D936" s="433"/>
      <c r="E936" s="419"/>
      <c r="F936" s="419"/>
      <c r="G936" s="419"/>
      <c r="H936" s="434"/>
      <c r="I936" s="419"/>
      <c r="J936" s="578"/>
      <c r="K936" s="578"/>
      <c r="L936" s="578"/>
      <c r="M936" s="436"/>
      <c r="N936" s="435"/>
      <c r="O936" s="437"/>
      <c r="P936" s="435"/>
      <c r="Q936" s="437"/>
      <c r="R936" s="436"/>
      <c r="S936" s="435"/>
      <c r="T936" s="419"/>
      <c r="U936" s="438"/>
      <c r="V936" s="429"/>
      <c r="W936" s="429"/>
      <c r="X936" s="429"/>
      <c r="Y936" s="429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30"/>
      <c r="AM936" s="430"/>
      <c r="AN936" s="430"/>
    </row>
    <row r="937" spans="1:40" ht="25.35" customHeight="1" x14ac:dyDescent="0.35">
      <c r="A937" s="432"/>
      <c r="B937" s="432"/>
      <c r="C937" s="432"/>
      <c r="D937" s="433"/>
      <c r="E937" s="419"/>
      <c r="F937" s="419"/>
      <c r="G937" s="419"/>
      <c r="H937" s="434"/>
      <c r="I937" s="419"/>
      <c r="J937" s="578"/>
      <c r="K937" s="578"/>
      <c r="L937" s="578"/>
      <c r="M937" s="436"/>
      <c r="N937" s="435"/>
      <c r="O937" s="437"/>
      <c r="P937" s="435"/>
      <c r="Q937" s="437"/>
      <c r="R937" s="436"/>
      <c r="S937" s="435"/>
      <c r="T937" s="419"/>
      <c r="U937" s="438"/>
      <c r="V937" s="429"/>
      <c r="W937" s="429"/>
      <c r="X937" s="429"/>
      <c r="Y937" s="429"/>
      <c r="Z937" s="429"/>
      <c r="AA937" s="429"/>
      <c r="AB937" s="429"/>
      <c r="AC937" s="429"/>
      <c r="AD937" s="429"/>
      <c r="AE937" s="429"/>
      <c r="AF937" s="429"/>
      <c r="AG937" s="429"/>
      <c r="AH937" s="429"/>
      <c r="AI937" s="429"/>
      <c r="AJ937" s="429"/>
      <c r="AK937" s="429"/>
      <c r="AL937" s="430"/>
      <c r="AM937" s="430"/>
      <c r="AN937" s="430"/>
    </row>
    <row r="938" spans="1:40" ht="25.35" customHeight="1" x14ac:dyDescent="0.35">
      <c r="A938" s="432"/>
      <c r="B938" s="432"/>
      <c r="C938" s="432"/>
      <c r="D938" s="433"/>
      <c r="E938" s="419"/>
      <c r="F938" s="419"/>
      <c r="G938" s="419"/>
      <c r="H938" s="434"/>
      <c r="I938" s="419"/>
      <c r="J938" s="578"/>
      <c r="K938" s="578"/>
      <c r="L938" s="578"/>
      <c r="M938" s="436"/>
      <c r="N938" s="435"/>
      <c r="O938" s="437"/>
      <c r="P938" s="435"/>
      <c r="Q938" s="437"/>
      <c r="R938" s="436"/>
      <c r="S938" s="435"/>
      <c r="T938" s="419"/>
      <c r="U938" s="438"/>
      <c r="V938" s="429"/>
      <c r="W938" s="429"/>
      <c r="X938" s="429"/>
      <c r="Y938" s="429"/>
      <c r="Z938" s="429"/>
      <c r="AA938" s="429"/>
      <c r="AB938" s="429"/>
      <c r="AC938" s="429"/>
      <c r="AD938" s="429"/>
      <c r="AE938" s="429"/>
      <c r="AF938" s="429"/>
      <c r="AG938" s="429"/>
      <c r="AH938" s="429"/>
      <c r="AI938" s="429"/>
      <c r="AJ938" s="429"/>
      <c r="AK938" s="429"/>
      <c r="AL938" s="430"/>
      <c r="AM938" s="430"/>
      <c r="AN938" s="430"/>
    </row>
    <row r="939" spans="1:40" ht="25.35" customHeight="1" x14ac:dyDescent="0.35">
      <c r="A939" s="432"/>
      <c r="B939" s="432"/>
      <c r="C939" s="432"/>
      <c r="D939" s="433"/>
      <c r="E939" s="419"/>
      <c r="F939" s="419"/>
      <c r="G939" s="419"/>
      <c r="H939" s="434"/>
      <c r="I939" s="419"/>
      <c r="J939" s="578"/>
      <c r="K939" s="578"/>
      <c r="L939" s="578"/>
      <c r="M939" s="436"/>
      <c r="N939" s="435"/>
      <c r="O939" s="437"/>
      <c r="P939" s="435"/>
      <c r="Q939" s="437"/>
      <c r="R939" s="436"/>
      <c r="S939" s="435"/>
      <c r="T939" s="419"/>
      <c r="U939" s="438"/>
      <c r="V939" s="429"/>
      <c r="W939" s="429"/>
      <c r="X939" s="429"/>
      <c r="Y939" s="429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30"/>
      <c r="AM939" s="430"/>
      <c r="AN939" s="430"/>
    </row>
    <row r="940" spans="1:40" ht="25.35" customHeight="1" x14ac:dyDescent="0.35">
      <c r="A940" s="432"/>
      <c r="B940" s="432"/>
      <c r="C940" s="432"/>
      <c r="D940" s="433"/>
      <c r="E940" s="419"/>
      <c r="F940" s="419"/>
      <c r="G940" s="419"/>
      <c r="H940" s="434"/>
      <c r="I940" s="419"/>
      <c r="J940" s="578"/>
      <c r="K940" s="578"/>
      <c r="L940" s="578"/>
      <c r="M940" s="436"/>
      <c r="N940" s="435"/>
      <c r="O940" s="437"/>
      <c r="P940" s="435"/>
      <c r="Q940" s="437"/>
      <c r="R940" s="436"/>
      <c r="S940" s="435"/>
      <c r="T940" s="419"/>
      <c r="U940" s="438"/>
      <c r="V940" s="429"/>
      <c r="W940" s="429"/>
      <c r="X940" s="429"/>
      <c r="Y940" s="429"/>
      <c r="Z940" s="429"/>
      <c r="AA940" s="429"/>
      <c r="AB940" s="429"/>
      <c r="AC940" s="429"/>
      <c r="AD940" s="429"/>
      <c r="AE940" s="429"/>
      <c r="AF940" s="429"/>
      <c r="AG940" s="429"/>
      <c r="AH940" s="429"/>
      <c r="AI940" s="429"/>
      <c r="AJ940" s="429"/>
      <c r="AK940" s="429"/>
      <c r="AL940" s="430"/>
      <c r="AM940" s="430"/>
      <c r="AN940" s="430"/>
    </row>
    <row r="941" spans="1:40" ht="25.35" customHeight="1" x14ac:dyDescent="0.35">
      <c r="A941" s="432"/>
      <c r="B941" s="432"/>
      <c r="C941" s="432"/>
      <c r="D941" s="433"/>
      <c r="E941" s="419"/>
      <c r="F941" s="419"/>
      <c r="G941" s="419"/>
      <c r="H941" s="434"/>
      <c r="I941" s="419"/>
      <c r="J941" s="578"/>
      <c r="K941" s="578"/>
      <c r="L941" s="578"/>
      <c r="M941" s="436"/>
      <c r="N941" s="435"/>
      <c r="O941" s="437"/>
      <c r="P941" s="435"/>
      <c r="Q941" s="437"/>
      <c r="R941" s="436"/>
      <c r="S941" s="435"/>
      <c r="T941" s="419"/>
      <c r="U941" s="438"/>
      <c r="V941" s="429"/>
      <c r="W941" s="429"/>
      <c r="X941" s="429"/>
      <c r="Y941" s="429"/>
      <c r="Z941" s="429"/>
      <c r="AA941" s="429"/>
      <c r="AB941" s="429"/>
      <c r="AC941" s="429"/>
      <c r="AD941" s="429"/>
      <c r="AE941" s="429"/>
      <c r="AF941" s="429"/>
      <c r="AG941" s="429"/>
      <c r="AH941" s="429"/>
      <c r="AI941" s="429"/>
      <c r="AJ941" s="429"/>
      <c r="AK941" s="429"/>
      <c r="AL941" s="430"/>
      <c r="AM941" s="430"/>
      <c r="AN941" s="430"/>
    </row>
    <row r="942" spans="1:40" ht="25.35" customHeight="1" x14ac:dyDescent="0.35">
      <c r="A942" s="432"/>
      <c r="B942" s="432"/>
      <c r="C942" s="432"/>
      <c r="D942" s="433"/>
      <c r="E942" s="419"/>
      <c r="F942" s="419"/>
      <c r="G942" s="419"/>
      <c r="H942" s="434"/>
      <c r="I942" s="419"/>
      <c r="J942" s="578"/>
      <c r="K942" s="578"/>
      <c r="L942" s="578"/>
      <c r="M942" s="436"/>
      <c r="N942" s="435"/>
      <c r="O942" s="437"/>
      <c r="P942" s="435"/>
      <c r="Q942" s="437"/>
      <c r="R942" s="436"/>
      <c r="S942" s="435"/>
      <c r="T942" s="419"/>
      <c r="U942" s="438"/>
      <c r="V942" s="429"/>
      <c r="W942" s="429"/>
      <c r="X942" s="429"/>
      <c r="Y942" s="429"/>
      <c r="Z942" s="429"/>
      <c r="AA942" s="429"/>
      <c r="AB942" s="429"/>
      <c r="AC942" s="429"/>
      <c r="AD942" s="429"/>
      <c r="AE942" s="429"/>
      <c r="AF942" s="429"/>
      <c r="AG942" s="429"/>
      <c r="AH942" s="429"/>
      <c r="AI942" s="429"/>
      <c r="AJ942" s="429"/>
      <c r="AK942" s="429"/>
      <c r="AL942" s="430"/>
      <c r="AM942" s="430"/>
      <c r="AN942" s="430"/>
    </row>
    <row r="943" spans="1:40" ht="25.35" customHeight="1" x14ac:dyDescent="0.35">
      <c r="A943" s="432"/>
      <c r="B943" s="432"/>
      <c r="C943" s="432"/>
      <c r="D943" s="433"/>
      <c r="E943" s="419"/>
      <c r="F943" s="419"/>
      <c r="G943" s="419"/>
      <c r="H943" s="434"/>
      <c r="I943" s="419"/>
      <c r="J943" s="578"/>
      <c r="K943" s="578"/>
      <c r="L943" s="578"/>
      <c r="M943" s="436"/>
      <c r="N943" s="435"/>
      <c r="O943" s="437"/>
      <c r="P943" s="435"/>
      <c r="Q943" s="437"/>
      <c r="R943" s="436"/>
      <c r="S943" s="435"/>
      <c r="T943" s="419"/>
      <c r="U943" s="438"/>
      <c r="V943" s="429"/>
      <c r="W943" s="429"/>
      <c r="X943" s="429"/>
      <c r="Y943" s="429"/>
      <c r="Z943" s="429"/>
      <c r="AA943" s="429"/>
      <c r="AB943" s="429"/>
      <c r="AC943" s="429"/>
      <c r="AD943" s="429"/>
      <c r="AE943" s="429"/>
      <c r="AF943" s="429"/>
      <c r="AG943" s="429"/>
      <c r="AH943" s="429"/>
      <c r="AI943" s="429"/>
      <c r="AJ943" s="429"/>
      <c r="AK943" s="429"/>
      <c r="AL943" s="430"/>
      <c r="AM943" s="430"/>
      <c r="AN943" s="430"/>
    </row>
    <row r="944" spans="1:40" ht="25.35" customHeight="1" x14ac:dyDescent="0.35">
      <c r="A944" s="432"/>
      <c r="B944" s="432"/>
      <c r="C944" s="432"/>
      <c r="D944" s="433"/>
      <c r="E944" s="419"/>
      <c r="F944" s="419"/>
      <c r="G944" s="419"/>
      <c r="H944" s="434"/>
      <c r="I944" s="419"/>
      <c r="J944" s="578"/>
      <c r="K944" s="578"/>
      <c r="L944" s="578"/>
      <c r="M944" s="436"/>
      <c r="N944" s="435"/>
      <c r="O944" s="437"/>
      <c r="P944" s="435"/>
      <c r="Q944" s="437"/>
      <c r="R944" s="436"/>
      <c r="S944" s="435"/>
      <c r="T944" s="419"/>
      <c r="U944" s="438"/>
      <c r="V944" s="429"/>
      <c r="W944" s="429"/>
      <c r="X944" s="429"/>
      <c r="Y944" s="429"/>
      <c r="Z944" s="429"/>
      <c r="AA944" s="429"/>
      <c r="AB944" s="429"/>
      <c r="AC944" s="429"/>
      <c r="AD944" s="429"/>
      <c r="AE944" s="429"/>
      <c r="AF944" s="429"/>
      <c r="AG944" s="429"/>
      <c r="AH944" s="429"/>
      <c r="AI944" s="429"/>
      <c r="AJ944" s="429"/>
      <c r="AK944" s="429"/>
      <c r="AL944" s="430"/>
      <c r="AM944" s="430"/>
      <c r="AN944" s="430"/>
    </row>
    <row r="945" spans="1:40" ht="25.35" customHeight="1" x14ac:dyDescent="0.35">
      <c r="A945" s="432"/>
      <c r="B945" s="432"/>
      <c r="C945" s="432"/>
      <c r="D945" s="433"/>
      <c r="E945" s="419"/>
      <c r="F945" s="419"/>
      <c r="G945" s="419"/>
      <c r="H945" s="434"/>
      <c r="I945" s="419"/>
      <c r="J945" s="578"/>
      <c r="K945" s="578"/>
      <c r="L945" s="578"/>
      <c r="M945" s="436"/>
      <c r="N945" s="435"/>
      <c r="O945" s="437"/>
      <c r="P945" s="435"/>
      <c r="Q945" s="437"/>
      <c r="R945" s="436"/>
      <c r="S945" s="435"/>
      <c r="T945" s="419"/>
      <c r="U945" s="438"/>
      <c r="V945" s="429"/>
      <c r="W945" s="429"/>
      <c r="X945" s="429"/>
      <c r="Y945" s="429"/>
      <c r="Z945" s="429"/>
      <c r="AA945" s="429"/>
      <c r="AB945" s="429"/>
      <c r="AC945" s="429"/>
      <c r="AD945" s="429"/>
      <c r="AE945" s="429"/>
      <c r="AF945" s="429"/>
      <c r="AG945" s="429"/>
      <c r="AH945" s="429"/>
      <c r="AI945" s="429"/>
      <c r="AJ945" s="429"/>
      <c r="AK945" s="429"/>
      <c r="AL945" s="430"/>
      <c r="AM945" s="430"/>
      <c r="AN945" s="430"/>
    </row>
    <row r="946" spans="1:40" ht="25.35" customHeight="1" x14ac:dyDescent="0.35">
      <c r="A946" s="432"/>
      <c r="B946" s="432"/>
      <c r="C946" s="432"/>
      <c r="D946" s="433"/>
      <c r="E946" s="419"/>
      <c r="F946" s="419"/>
      <c r="G946" s="419"/>
      <c r="H946" s="434"/>
      <c r="I946" s="419"/>
      <c r="J946" s="578"/>
      <c r="K946" s="578"/>
      <c r="L946" s="578"/>
      <c r="M946" s="436"/>
      <c r="N946" s="435"/>
      <c r="O946" s="437"/>
      <c r="P946" s="435"/>
      <c r="Q946" s="437"/>
      <c r="R946" s="436"/>
      <c r="S946" s="435"/>
      <c r="T946" s="419"/>
      <c r="U946" s="438"/>
      <c r="V946" s="429"/>
      <c r="W946" s="429"/>
      <c r="X946" s="429"/>
      <c r="Y946" s="429"/>
      <c r="Z946" s="429"/>
      <c r="AA946" s="429"/>
      <c r="AB946" s="429"/>
      <c r="AC946" s="429"/>
      <c r="AD946" s="429"/>
      <c r="AE946" s="429"/>
      <c r="AF946" s="429"/>
      <c r="AG946" s="429"/>
      <c r="AH946" s="429"/>
      <c r="AI946" s="429"/>
      <c r="AJ946" s="429"/>
      <c r="AK946" s="429"/>
      <c r="AL946" s="430"/>
      <c r="AM946" s="430"/>
      <c r="AN946" s="430"/>
    </row>
    <row r="947" spans="1:40" ht="21" x14ac:dyDescent="0.35">
      <c r="A947" s="432"/>
      <c r="B947" s="432"/>
      <c r="C947" s="432"/>
      <c r="D947" s="433"/>
      <c r="E947" s="419"/>
      <c r="F947" s="419"/>
      <c r="G947" s="419"/>
      <c r="H947" s="434"/>
      <c r="I947" s="419"/>
      <c r="J947" s="578"/>
      <c r="K947" s="578"/>
      <c r="L947" s="578"/>
      <c r="M947" s="436"/>
      <c r="N947" s="435"/>
      <c r="O947" s="437"/>
      <c r="P947" s="435"/>
      <c r="Q947" s="437"/>
      <c r="R947" s="436"/>
      <c r="S947" s="435"/>
      <c r="T947" s="419"/>
      <c r="U947" s="438"/>
    </row>
    <row r="948" spans="1:40" ht="21" x14ac:dyDescent="0.35">
      <c r="A948" s="432"/>
      <c r="B948" s="432"/>
      <c r="C948" s="432"/>
      <c r="D948" s="433"/>
      <c r="E948" s="419"/>
      <c r="F948" s="419"/>
      <c r="G948" s="419"/>
      <c r="H948" s="434"/>
      <c r="I948" s="419"/>
      <c r="J948" s="578"/>
      <c r="K948" s="578"/>
      <c r="L948" s="578"/>
      <c r="M948" s="436"/>
      <c r="N948" s="435"/>
      <c r="O948" s="437"/>
      <c r="P948" s="435"/>
      <c r="Q948" s="437"/>
      <c r="R948" s="436"/>
      <c r="S948" s="435"/>
      <c r="T948" s="419"/>
      <c r="U948" s="438"/>
    </row>
    <row r="949" spans="1:40" ht="21" x14ac:dyDescent="0.35">
      <c r="A949" s="432"/>
      <c r="B949" s="432"/>
      <c r="C949" s="432"/>
      <c r="D949" s="433"/>
      <c r="E949" s="419"/>
      <c r="F949" s="419"/>
      <c r="G949" s="419"/>
      <c r="H949" s="434"/>
      <c r="I949" s="419"/>
      <c r="J949" s="578"/>
      <c r="K949" s="578"/>
      <c r="L949" s="578"/>
      <c r="M949" s="436"/>
      <c r="N949" s="435"/>
      <c r="O949" s="437"/>
      <c r="P949" s="435"/>
      <c r="Q949" s="437"/>
      <c r="R949" s="436"/>
      <c r="S949" s="435"/>
      <c r="T949" s="419"/>
      <c r="U949" s="438"/>
    </row>
    <row r="950" spans="1:40" ht="21" x14ac:dyDescent="0.35">
      <c r="A950" s="432"/>
      <c r="B950" s="432"/>
      <c r="C950" s="432"/>
      <c r="D950" s="433"/>
      <c r="E950" s="419"/>
      <c r="F950" s="419"/>
      <c r="G950" s="419"/>
      <c r="H950" s="434"/>
      <c r="I950" s="419"/>
      <c r="J950" s="578"/>
      <c r="K950" s="578"/>
      <c r="L950" s="578"/>
      <c r="M950" s="436"/>
      <c r="N950" s="435"/>
      <c r="O950" s="437"/>
      <c r="P950" s="435"/>
      <c r="Q950" s="437"/>
      <c r="R950" s="436"/>
      <c r="S950" s="435"/>
      <c r="T950" s="419"/>
      <c r="U950" s="438"/>
    </row>
    <row r="951" spans="1:40" ht="21" x14ac:dyDescent="0.35">
      <c r="A951" s="432"/>
      <c r="B951" s="432"/>
      <c r="C951" s="432"/>
      <c r="D951" s="433"/>
      <c r="E951" s="419"/>
      <c r="F951" s="419"/>
      <c r="G951" s="419"/>
      <c r="H951" s="434"/>
      <c r="I951" s="419"/>
      <c r="J951" s="578"/>
      <c r="K951" s="578"/>
      <c r="L951" s="578"/>
      <c r="M951" s="436"/>
      <c r="N951" s="435"/>
      <c r="O951" s="437"/>
      <c r="P951" s="435"/>
      <c r="Q951" s="437"/>
      <c r="R951" s="436"/>
      <c r="S951" s="435"/>
      <c r="T951" s="419"/>
      <c r="U951" s="438"/>
    </row>
    <row r="952" spans="1:40" ht="21" x14ac:dyDescent="0.35">
      <c r="A952" s="432"/>
      <c r="B952" s="432"/>
      <c r="C952" s="432"/>
      <c r="D952" s="433"/>
      <c r="E952" s="419"/>
      <c r="F952" s="419"/>
      <c r="G952" s="419"/>
      <c r="H952" s="434"/>
      <c r="I952" s="419"/>
      <c r="J952" s="578"/>
      <c r="K952" s="578"/>
      <c r="L952" s="578"/>
      <c r="M952" s="436"/>
      <c r="N952" s="435"/>
      <c r="O952" s="437"/>
      <c r="P952" s="435"/>
      <c r="Q952" s="437"/>
      <c r="R952" s="436"/>
      <c r="S952" s="435"/>
      <c r="T952" s="419"/>
      <c r="U952" s="438"/>
    </row>
    <row r="953" spans="1:40" ht="21" x14ac:dyDescent="0.35">
      <c r="A953" s="432"/>
      <c r="B953" s="432"/>
      <c r="C953" s="432"/>
      <c r="D953" s="433"/>
      <c r="E953" s="419"/>
      <c r="F953" s="419"/>
      <c r="G953" s="419"/>
      <c r="H953" s="434"/>
      <c r="I953" s="419"/>
      <c r="J953" s="578"/>
      <c r="K953" s="578"/>
      <c r="L953" s="578"/>
      <c r="M953" s="436"/>
      <c r="N953" s="435"/>
      <c r="O953" s="437"/>
      <c r="P953" s="435"/>
      <c r="Q953" s="437"/>
      <c r="R953" s="436"/>
      <c r="S953" s="435"/>
      <c r="T953" s="419"/>
      <c r="U953" s="43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40" ht="21" x14ac:dyDescent="0.35">
      <c r="A954" s="432"/>
      <c r="B954" s="432"/>
      <c r="C954" s="432"/>
      <c r="D954" s="433"/>
      <c r="E954" s="419"/>
      <c r="F954" s="419"/>
      <c r="G954" s="419"/>
      <c r="H954" s="434"/>
      <c r="I954" s="419"/>
      <c r="J954" s="578"/>
      <c r="K954" s="578"/>
      <c r="L954" s="578"/>
      <c r="M954" s="436"/>
      <c r="N954" s="435"/>
      <c r="O954" s="437"/>
      <c r="P954" s="435"/>
      <c r="Q954" s="437"/>
      <c r="R954" s="436"/>
      <c r="S954" s="435"/>
      <c r="T954" s="419"/>
      <c r="U954" s="43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40" ht="21" x14ac:dyDescent="0.35">
      <c r="A955" s="432"/>
      <c r="B955" s="432"/>
      <c r="C955" s="432"/>
      <c r="D955" s="433"/>
      <c r="E955" s="419"/>
      <c r="F955" s="419"/>
      <c r="G955" s="419"/>
      <c r="H955" s="434"/>
      <c r="I955" s="419"/>
      <c r="J955" s="578"/>
      <c r="K955" s="578"/>
      <c r="L955" s="578"/>
      <c r="M955" s="436"/>
      <c r="N955" s="435"/>
      <c r="O955" s="437"/>
      <c r="P955" s="435"/>
      <c r="Q955" s="437"/>
      <c r="R955" s="436"/>
      <c r="S955" s="435"/>
      <c r="T955" s="419"/>
      <c r="U955" s="43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40" ht="21" x14ac:dyDescent="0.35">
      <c r="A956" s="432"/>
      <c r="B956" s="432"/>
      <c r="C956" s="432"/>
      <c r="D956" s="433"/>
      <c r="E956" s="419"/>
      <c r="F956" s="419"/>
      <c r="G956" s="419"/>
      <c r="H956" s="434"/>
      <c r="I956" s="419"/>
      <c r="J956" s="578"/>
      <c r="K956" s="578"/>
      <c r="L956" s="578"/>
      <c r="M956" s="436"/>
      <c r="N956" s="435"/>
      <c r="O956" s="437"/>
      <c r="P956" s="435"/>
      <c r="Q956" s="437"/>
      <c r="R956" s="436"/>
      <c r="S956" s="435"/>
      <c r="T956" s="419"/>
      <c r="U956" s="43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40" ht="21" x14ac:dyDescent="0.35">
      <c r="A957" s="432"/>
      <c r="B957" s="432"/>
      <c r="C957" s="432"/>
      <c r="D957" s="433"/>
      <c r="E957" s="419"/>
      <c r="F957" s="419"/>
      <c r="G957" s="419"/>
      <c r="H957" s="434"/>
      <c r="I957" s="419"/>
      <c r="J957" s="578"/>
      <c r="K957" s="578"/>
      <c r="L957" s="578"/>
      <c r="M957" s="436"/>
      <c r="N957" s="435"/>
      <c r="O957" s="437"/>
      <c r="P957" s="435"/>
      <c r="Q957" s="437"/>
      <c r="R957" s="436"/>
      <c r="S957" s="435"/>
      <c r="T957" s="419"/>
      <c r="U957" s="43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40" ht="21" x14ac:dyDescent="0.35">
      <c r="A958" s="432"/>
      <c r="B958" s="432"/>
      <c r="C958" s="432"/>
      <c r="D958" s="433"/>
      <c r="E958" s="419"/>
      <c r="F958" s="419"/>
      <c r="G958" s="419"/>
      <c r="H958" s="434"/>
      <c r="I958" s="419"/>
      <c r="J958" s="578"/>
      <c r="K958" s="578"/>
      <c r="L958" s="578"/>
      <c r="M958" s="436"/>
      <c r="N958" s="435"/>
      <c r="O958" s="437"/>
      <c r="P958" s="435"/>
      <c r="Q958" s="437"/>
      <c r="R958" s="436"/>
      <c r="S958" s="435"/>
      <c r="T958" s="419"/>
      <c r="U958" s="43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40" ht="21" x14ac:dyDescent="0.35">
      <c r="A959" s="432"/>
      <c r="B959" s="432"/>
      <c r="C959" s="432"/>
      <c r="D959" s="433"/>
      <c r="E959" s="419"/>
      <c r="F959" s="419"/>
      <c r="G959" s="419"/>
      <c r="H959" s="434"/>
      <c r="I959" s="419"/>
      <c r="J959" s="578"/>
      <c r="K959" s="578"/>
      <c r="L959" s="578"/>
      <c r="M959" s="436"/>
      <c r="N959" s="435"/>
      <c r="O959" s="437"/>
      <c r="P959" s="435"/>
      <c r="Q959" s="437"/>
      <c r="R959" s="436"/>
      <c r="S959" s="435"/>
      <c r="T959" s="419"/>
      <c r="U959" s="43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40" ht="21" x14ac:dyDescent="0.35">
      <c r="A960" s="432"/>
      <c r="B960" s="432"/>
      <c r="C960" s="432"/>
      <c r="D960" s="433"/>
      <c r="E960" s="419"/>
      <c r="F960" s="419"/>
      <c r="G960" s="419"/>
      <c r="H960" s="434"/>
      <c r="I960" s="419"/>
      <c r="J960" s="578"/>
      <c r="K960" s="578"/>
      <c r="L960" s="578"/>
      <c r="M960" s="436"/>
      <c r="N960" s="435"/>
      <c r="O960" s="437"/>
      <c r="P960" s="435"/>
      <c r="Q960" s="437"/>
      <c r="R960" s="436"/>
      <c r="S960" s="435"/>
      <c r="T960" s="419"/>
      <c r="U960" s="43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21" x14ac:dyDescent="0.35">
      <c r="A961" s="432"/>
      <c r="B961" s="432"/>
      <c r="C961" s="432"/>
      <c r="D961" s="433"/>
      <c r="E961" s="419"/>
      <c r="F961" s="419"/>
      <c r="G961" s="419"/>
      <c r="H961" s="434"/>
      <c r="I961" s="419"/>
      <c r="J961" s="578"/>
      <c r="K961" s="578"/>
      <c r="L961" s="578"/>
      <c r="M961" s="436"/>
      <c r="N961" s="435"/>
      <c r="O961" s="437"/>
      <c r="P961" s="435"/>
      <c r="Q961" s="437"/>
      <c r="R961" s="436"/>
      <c r="S961" s="435"/>
      <c r="T961" s="419"/>
      <c r="U961" s="43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21" x14ac:dyDescent="0.35">
      <c r="A962" s="432"/>
      <c r="B962" s="432"/>
      <c r="C962" s="432"/>
      <c r="D962" s="433"/>
      <c r="E962" s="419"/>
      <c r="F962" s="419"/>
      <c r="G962" s="419"/>
      <c r="H962" s="434"/>
      <c r="I962" s="419"/>
      <c r="J962" s="578"/>
      <c r="K962" s="578"/>
      <c r="L962" s="578"/>
      <c r="M962" s="436"/>
      <c r="N962" s="435"/>
      <c r="O962" s="437"/>
      <c r="P962" s="435"/>
      <c r="Q962" s="437"/>
      <c r="R962" s="436"/>
      <c r="S962" s="435"/>
      <c r="T962" s="419"/>
      <c r="U962" s="43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21" x14ac:dyDescent="0.35">
      <c r="A963" s="432"/>
      <c r="B963" s="432"/>
      <c r="C963" s="432"/>
      <c r="D963" s="433"/>
      <c r="E963" s="419"/>
      <c r="F963" s="419"/>
      <c r="G963" s="419"/>
      <c r="H963" s="434"/>
      <c r="I963" s="419"/>
      <c r="J963" s="578"/>
      <c r="K963" s="578"/>
      <c r="L963" s="578"/>
      <c r="M963" s="436"/>
      <c r="N963" s="435"/>
      <c r="O963" s="437"/>
      <c r="P963" s="435"/>
      <c r="Q963" s="437"/>
      <c r="R963" s="436"/>
      <c r="S963" s="435"/>
      <c r="T963" s="419"/>
      <c r="U963" s="43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21" x14ac:dyDescent="0.35">
      <c r="A964" s="432"/>
      <c r="B964" s="432"/>
      <c r="C964" s="432"/>
      <c r="D964" s="433"/>
      <c r="E964" s="419"/>
      <c r="F964" s="419"/>
      <c r="G964" s="419"/>
      <c r="H964" s="434"/>
      <c r="I964" s="419"/>
      <c r="J964" s="578"/>
      <c r="K964" s="578"/>
      <c r="L964" s="578"/>
      <c r="M964" s="436"/>
      <c r="N964" s="435"/>
      <c r="O964" s="437"/>
      <c r="P964" s="435"/>
      <c r="Q964" s="437"/>
      <c r="R964" s="436"/>
      <c r="S964" s="435"/>
      <c r="T964" s="419"/>
      <c r="U964" s="43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21" x14ac:dyDescent="0.35">
      <c r="A965" s="432"/>
      <c r="B965" s="432"/>
      <c r="C965" s="432"/>
      <c r="D965" s="433"/>
      <c r="E965" s="419"/>
      <c r="F965" s="419"/>
      <c r="G965" s="419"/>
      <c r="H965" s="434"/>
      <c r="I965" s="419"/>
      <c r="J965" s="578"/>
      <c r="K965" s="578"/>
      <c r="L965" s="578"/>
      <c r="M965" s="436"/>
      <c r="N965" s="435"/>
      <c r="O965" s="437"/>
      <c r="P965" s="435"/>
      <c r="Q965" s="437"/>
      <c r="R965" s="436"/>
      <c r="S965" s="435"/>
      <c r="T965" s="419"/>
      <c r="U965" s="43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21" x14ac:dyDescent="0.35">
      <c r="A966" s="432"/>
      <c r="B966" s="432"/>
      <c r="C966" s="432"/>
      <c r="D966" s="433"/>
      <c r="E966" s="419"/>
      <c r="F966" s="419"/>
      <c r="G966" s="419"/>
      <c r="H966" s="434"/>
      <c r="I966" s="419"/>
      <c r="J966" s="578"/>
      <c r="K966" s="578"/>
      <c r="L966" s="578"/>
      <c r="M966" s="436"/>
      <c r="N966" s="435"/>
      <c r="O966" s="437"/>
      <c r="P966" s="435"/>
      <c r="Q966" s="437"/>
      <c r="R966" s="436"/>
      <c r="S966" s="435"/>
      <c r="T966" s="419"/>
      <c r="U966" s="43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21" x14ac:dyDescent="0.35">
      <c r="A967" s="432"/>
      <c r="B967" s="432"/>
      <c r="C967" s="432"/>
      <c r="D967" s="433"/>
      <c r="E967" s="419"/>
      <c r="F967" s="419"/>
      <c r="G967" s="419"/>
      <c r="H967" s="434"/>
      <c r="I967" s="419"/>
      <c r="J967" s="578"/>
      <c r="K967" s="578"/>
      <c r="L967" s="578"/>
      <c r="M967" s="436"/>
      <c r="N967" s="435"/>
      <c r="O967" s="437"/>
      <c r="P967" s="435"/>
      <c r="Q967" s="437"/>
      <c r="R967" s="436"/>
      <c r="S967" s="435"/>
      <c r="T967" s="419"/>
      <c r="U967" s="43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21" x14ac:dyDescent="0.35">
      <c r="A968" s="432"/>
      <c r="B968" s="432"/>
      <c r="C968" s="432"/>
      <c r="D968" s="433"/>
      <c r="E968" s="419"/>
      <c r="F968" s="419"/>
      <c r="G968" s="419"/>
      <c r="H968" s="434"/>
      <c r="I968" s="419"/>
      <c r="J968" s="578"/>
      <c r="K968" s="578"/>
      <c r="L968" s="578"/>
      <c r="M968" s="436"/>
      <c r="N968" s="435"/>
      <c r="O968" s="437"/>
      <c r="P968" s="435"/>
      <c r="Q968" s="437"/>
      <c r="R968" s="436"/>
      <c r="S968" s="435"/>
      <c r="T968" s="419"/>
      <c r="U968" s="43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21" x14ac:dyDescent="0.35">
      <c r="A969" s="432"/>
      <c r="B969" s="432"/>
      <c r="C969" s="432"/>
      <c r="D969" s="433"/>
      <c r="E969" s="419"/>
      <c r="F969" s="419"/>
      <c r="G969" s="419"/>
      <c r="H969" s="434"/>
      <c r="I969" s="419"/>
      <c r="J969" s="578"/>
      <c r="K969" s="578"/>
      <c r="L969" s="578"/>
      <c r="M969" s="436"/>
      <c r="N969" s="435"/>
      <c r="O969" s="437"/>
      <c r="P969" s="435"/>
      <c r="Q969" s="437"/>
      <c r="R969" s="436"/>
      <c r="S969" s="435"/>
      <c r="T969" s="419"/>
      <c r="U969" s="43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21" x14ac:dyDescent="0.35">
      <c r="A970" s="432"/>
      <c r="B970" s="432"/>
      <c r="C970" s="432"/>
      <c r="D970" s="433"/>
      <c r="E970" s="419"/>
      <c r="F970" s="419"/>
      <c r="G970" s="419"/>
      <c r="H970" s="434"/>
      <c r="I970" s="419"/>
      <c r="J970" s="578"/>
      <c r="K970" s="578"/>
      <c r="L970" s="578"/>
      <c r="M970" s="436"/>
      <c r="N970" s="435"/>
      <c r="O970" s="437"/>
      <c r="P970" s="435"/>
      <c r="Q970" s="437"/>
      <c r="R970" s="436"/>
      <c r="S970" s="435"/>
      <c r="T970" s="419"/>
      <c r="U970" s="43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21" x14ac:dyDescent="0.35">
      <c r="A971" s="432"/>
      <c r="B971" s="432"/>
      <c r="C971" s="432"/>
      <c r="D971" s="433"/>
      <c r="E971" s="419"/>
      <c r="F971" s="419"/>
      <c r="G971" s="419"/>
      <c r="H971" s="434"/>
      <c r="I971" s="419"/>
      <c r="J971" s="578"/>
      <c r="K971" s="578"/>
      <c r="L971" s="578"/>
      <c r="M971" s="436"/>
      <c r="N971" s="435"/>
      <c r="O971" s="437"/>
      <c r="P971" s="435"/>
      <c r="Q971" s="437"/>
      <c r="R971" s="436"/>
      <c r="S971" s="435"/>
      <c r="T971" s="419"/>
      <c r="U971" s="43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21" x14ac:dyDescent="0.35">
      <c r="A972" s="432"/>
      <c r="B972" s="432"/>
      <c r="C972" s="432"/>
      <c r="D972" s="433"/>
      <c r="E972" s="419"/>
      <c r="F972" s="419"/>
      <c r="G972" s="419"/>
      <c r="H972" s="434"/>
      <c r="I972" s="419"/>
      <c r="J972" s="578"/>
      <c r="K972" s="578"/>
      <c r="L972" s="578"/>
      <c r="M972" s="436"/>
      <c r="N972" s="435"/>
      <c r="O972" s="437"/>
      <c r="P972" s="435"/>
      <c r="Q972" s="437"/>
      <c r="R972" s="436"/>
      <c r="S972" s="435"/>
      <c r="T972" s="419"/>
      <c r="U972" s="43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21" x14ac:dyDescent="0.35">
      <c r="A973" s="432"/>
      <c r="B973" s="432"/>
      <c r="C973" s="432"/>
      <c r="D973" s="433"/>
      <c r="E973" s="419"/>
      <c r="F973" s="419"/>
      <c r="G973" s="419"/>
      <c r="H973" s="434"/>
      <c r="I973" s="419"/>
      <c r="J973" s="578"/>
      <c r="K973" s="578"/>
      <c r="L973" s="578"/>
      <c r="M973" s="436"/>
      <c r="N973" s="435"/>
      <c r="O973" s="437"/>
      <c r="P973" s="435"/>
      <c r="Q973" s="437"/>
      <c r="R973" s="436"/>
      <c r="S973" s="435"/>
      <c r="T973" s="419"/>
      <c r="U973" s="43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21" x14ac:dyDescent="0.35">
      <c r="A974" s="432"/>
      <c r="B974" s="432"/>
      <c r="C974" s="432"/>
      <c r="D974" s="433"/>
      <c r="E974" s="419"/>
      <c r="F974" s="419"/>
      <c r="G974" s="419"/>
      <c r="H974" s="434"/>
      <c r="I974" s="419"/>
      <c r="J974" s="578"/>
      <c r="K974" s="578"/>
      <c r="L974" s="578"/>
      <c r="M974" s="436"/>
      <c r="N974" s="435"/>
      <c r="O974" s="437"/>
      <c r="P974" s="435"/>
      <c r="Q974" s="437"/>
      <c r="R974" s="436"/>
      <c r="S974" s="435"/>
      <c r="T974" s="419"/>
      <c r="U974" s="43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21" x14ac:dyDescent="0.35">
      <c r="A975" s="432"/>
      <c r="B975" s="432"/>
      <c r="C975" s="432"/>
      <c r="D975" s="433"/>
      <c r="E975" s="419"/>
      <c r="F975" s="419"/>
      <c r="G975" s="419"/>
      <c r="H975" s="434"/>
      <c r="I975" s="419"/>
      <c r="J975" s="578"/>
      <c r="K975" s="578"/>
      <c r="L975" s="578"/>
      <c r="M975" s="436"/>
      <c r="N975" s="435"/>
      <c r="O975" s="437"/>
      <c r="P975" s="435"/>
      <c r="Q975" s="437"/>
      <c r="R975" s="436"/>
      <c r="S975" s="435"/>
      <c r="T975" s="419"/>
      <c r="U975" s="43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21" x14ac:dyDescent="0.35">
      <c r="A976" s="432"/>
      <c r="B976" s="432"/>
      <c r="C976" s="432"/>
      <c r="D976" s="433"/>
      <c r="E976" s="419"/>
      <c r="F976" s="419"/>
      <c r="G976" s="419"/>
      <c r="H976" s="434"/>
      <c r="I976" s="419"/>
      <c r="J976" s="578"/>
      <c r="K976" s="578"/>
      <c r="L976" s="578"/>
      <c r="M976" s="436"/>
      <c r="N976" s="435"/>
      <c r="O976" s="437"/>
      <c r="P976" s="435"/>
      <c r="Q976" s="437"/>
      <c r="R976" s="436"/>
      <c r="S976" s="435"/>
      <c r="T976" s="419"/>
      <c r="U976" s="43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21" x14ac:dyDescent="0.35">
      <c r="A977" s="432"/>
      <c r="B977" s="432"/>
      <c r="C977" s="432"/>
      <c r="D977" s="433"/>
      <c r="E977" s="419"/>
      <c r="F977" s="419"/>
      <c r="G977" s="419"/>
      <c r="H977" s="434"/>
      <c r="I977" s="419"/>
      <c r="J977" s="578"/>
      <c r="K977" s="578"/>
      <c r="L977" s="578"/>
      <c r="M977" s="436"/>
      <c r="N977" s="435"/>
      <c r="O977" s="437"/>
      <c r="P977" s="435"/>
      <c r="Q977" s="437"/>
      <c r="R977" s="436"/>
      <c r="S977" s="435"/>
      <c r="T977" s="419"/>
      <c r="U977" s="43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21" x14ac:dyDescent="0.35">
      <c r="A978" s="432"/>
      <c r="B978" s="432"/>
      <c r="C978" s="432"/>
      <c r="D978" s="433"/>
      <c r="E978" s="419"/>
      <c r="F978" s="419"/>
      <c r="G978" s="419"/>
      <c r="H978" s="434"/>
      <c r="I978" s="419"/>
      <c r="J978" s="578"/>
      <c r="K978" s="578"/>
      <c r="L978" s="578"/>
      <c r="M978" s="436"/>
      <c r="N978" s="435"/>
      <c r="O978" s="437"/>
      <c r="P978" s="435"/>
      <c r="Q978" s="437"/>
      <c r="R978" s="436"/>
      <c r="S978" s="435"/>
      <c r="T978" s="419"/>
      <c r="U978" s="43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21" x14ac:dyDescent="0.35">
      <c r="A979" s="432"/>
      <c r="B979" s="432"/>
      <c r="C979" s="432"/>
      <c r="D979" s="433"/>
      <c r="E979" s="419"/>
      <c r="F979" s="419"/>
      <c r="G979" s="419"/>
      <c r="H979" s="434"/>
      <c r="I979" s="419"/>
      <c r="J979" s="578"/>
      <c r="K979" s="578"/>
      <c r="L979" s="578"/>
      <c r="M979" s="436"/>
      <c r="N979" s="435"/>
      <c r="O979" s="437"/>
      <c r="P979" s="435"/>
      <c r="Q979" s="437"/>
      <c r="R979" s="436"/>
      <c r="S979" s="435"/>
      <c r="T979" s="419"/>
      <c r="U979" s="43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21" x14ac:dyDescent="0.35">
      <c r="A980" s="432"/>
      <c r="B980" s="432"/>
      <c r="C980" s="432"/>
      <c r="D980" s="433"/>
      <c r="E980" s="419"/>
      <c r="F980" s="419"/>
      <c r="G980" s="419"/>
      <c r="H980" s="434"/>
      <c r="I980" s="419"/>
      <c r="J980" s="578"/>
      <c r="K980" s="578"/>
      <c r="L980" s="578"/>
      <c r="M980" s="436"/>
      <c r="N980" s="435"/>
      <c r="O980" s="437"/>
      <c r="P980" s="435"/>
      <c r="Q980" s="437"/>
      <c r="R980" s="436"/>
      <c r="S980" s="435"/>
      <c r="T980" s="419"/>
      <c r="U980" s="43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21" x14ac:dyDescent="0.35">
      <c r="A981" s="432"/>
      <c r="B981" s="432"/>
      <c r="C981" s="432"/>
      <c r="D981" s="433"/>
      <c r="E981" s="419"/>
      <c r="F981" s="419"/>
      <c r="G981" s="419"/>
      <c r="H981" s="434"/>
      <c r="I981" s="419"/>
      <c r="J981" s="578"/>
      <c r="K981" s="578"/>
      <c r="L981" s="578"/>
      <c r="M981" s="436"/>
      <c r="N981" s="435"/>
      <c r="O981" s="437"/>
      <c r="P981" s="435"/>
      <c r="Q981" s="437"/>
      <c r="R981" s="436"/>
      <c r="S981" s="435"/>
      <c r="T981" s="419"/>
      <c r="U981" s="43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21" x14ac:dyDescent="0.35">
      <c r="A982" s="432"/>
      <c r="B982" s="432"/>
      <c r="C982" s="432"/>
      <c r="D982" s="433"/>
      <c r="E982" s="419"/>
      <c r="F982" s="419"/>
      <c r="G982" s="419"/>
      <c r="H982" s="434"/>
      <c r="I982" s="419"/>
      <c r="J982" s="578"/>
      <c r="K982" s="578"/>
      <c r="L982" s="578"/>
      <c r="M982" s="436"/>
      <c r="N982" s="435"/>
      <c r="O982" s="437"/>
      <c r="P982" s="435"/>
      <c r="Q982" s="437"/>
      <c r="R982" s="436"/>
      <c r="S982" s="435"/>
      <c r="T982" s="419"/>
      <c r="U982" s="43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21" x14ac:dyDescent="0.35">
      <c r="A983" s="432"/>
      <c r="B983" s="432"/>
      <c r="C983" s="432"/>
      <c r="D983" s="433"/>
      <c r="E983" s="419"/>
      <c r="F983" s="419"/>
      <c r="G983" s="419"/>
      <c r="H983" s="434"/>
      <c r="I983" s="419"/>
      <c r="J983" s="578"/>
      <c r="K983" s="578"/>
      <c r="L983" s="578"/>
      <c r="M983" s="436"/>
      <c r="N983" s="435"/>
      <c r="O983" s="437"/>
      <c r="P983" s="435"/>
      <c r="Q983" s="437"/>
      <c r="R983" s="436"/>
      <c r="S983" s="435"/>
      <c r="T983" s="419"/>
      <c r="U983" s="43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21" x14ac:dyDescent="0.35">
      <c r="A984" s="432"/>
      <c r="B984" s="432"/>
      <c r="C984" s="432"/>
      <c r="D984" s="433"/>
      <c r="E984" s="419"/>
      <c r="F984" s="419"/>
      <c r="G984" s="419"/>
      <c r="H984" s="434"/>
      <c r="I984" s="419"/>
      <c r="J984" s="578"/>
      <c r="K984" s="578"/>
      <c r="L984" s="578"/>
      <c r="M984" s="436"/>
      <c r="N984" s="435"/>
      <c r="O984" s="437"/>
      <c r="P984" s="435"/>
      <c r="Q984" s="437"/>
      <c r="R984" s="436"/>
      <c r="S984" s="435"/>
      <c r="T984" s="419"/>
      <c r="U984" s="438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21" x14ac:dyDescent="0.35">
      <c r="A985" s="432"/>
      <c r="B985" s="432"/>
      <c r="C985" s="432"/>
      <c r="D985" s="433"/>
      <c r="E985" s="419"/>
      <c r="F985" s="419"/>
      <c r="G985" s="419"/>
      <c r="H985" s="434"/>
      <c r="I985" s="419"/>
      <c r="J985" s="578"/>
      <c r="K985" s="578"/>
      <c r="L985" s="578"/>
      <c r="M985" s="436"/>
      <c r="N985" s="435"/>
      <c r="O985" s="437"/>
      <c r="P985" s="435"/>
      <c r="Q985" s="437"/>
      <c r="R985" s="436"/>
      <c r="S985" s="435"/>
      <c r="T985" s="419"/>
      <c r="U985" s="438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21" x14ac:dyDescent="0.35">
      <c r="A986" s="432"/>
      <c r="B986" s="432"/>
      <c r="C986" s="432"/>
      <c r="D986" s="433"/>
      <c r="E986" s="419"/>
      <c r="F986" s="419"/>
      <c r="G986" s="419"/>
      <c r="H986" s="434"/>
      <c r="I986" s="419"/>
      <c r="J986" s="578"/>
      <c r="K986" s="578"/>
      <c r="L986" s="578"/>
      <c r="M986" s="436"/>
      <c r="N986" s="435"/>
      <c r="O986" s="437"/>
      <c r="P986" s="435"/>
      <c r="Q986" s="437"/>
      <c r="R986" s="436"/>
      <c r="S986" s="435"/>
      <c r="T986" s="419"/>
      <c r="U986" s="438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21" x14ac:dyDescent="0.35">
      <c r="A987" s="432"/>
      <c r="B987" s="432"/>
      <c r="C987" s="432"/>
      <c r="D987" s="433"/>
      <c r="E987" s="419"/>
      <c r="F987" s="419"/>
      <c r="G987" s="419"/>
      <c r="H987" s="434"/>
      <c r="I987" s="419"/>
      <c r="J987" s="578"/>
      <c r="K987" s="578"/>
      <c r="L987" s="578"/>
      <c r="M987" s="436"/>
      <c r="N987" s="435"/>
      <c r="O987" s="437"/>
      <c r="P987" s="435"/>
      <c r="Q987" s="437"/>
      <c r="R987" s="436"/>
      <c r="S987" s="435"/>
      <c r="T987" s="419"/>
      <c r="U987" s="438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21" x14ac:dyDescent="0.35">
      <c r="A988" s="432"/>
      <c r="B988" s="432"/>
      <c r="C988" s="432"/>
      <c r="D988" s="433"/>
      <c r="E988" s="419"/>
      <c r="F988" s="419"/>
      <c r="G988" s="419"/>
      <c r="H988" s="434"/>
      <c r="I988" s="419"/>
      <c r="J988" s="578"/>
      <c r="K988" s="578"/>
      <c r="L988" s="578"/>
      <c r="M988" s="436"/>
      <c r="N988" s="435"/>
      <c r="O988" s="437"/>
      <c r="P988" s="435"/>
      <c r="Q988" s="437"/>
      <c r="R988" s="436"/>
      <c r="S988" s="435"/>
      <c r="T988" s="419"/>
      <c r="U988" s="438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21" x14ac:dyDescent="0.35">
      <c r="A989" s="432"/>
      <c r="B989" s="432"/>
      <c r="C989" s="432"/>
      <c r="D989" s="433"/>
      <c r="E989" s="419"/>
      <c r="F989" s="419"/>
      <c r="G989" s="419"/>
      <c r="H989" s="434"/>
      <c r="I989" s="419"/>
      <c r="J989" s="578"/>
      <c r="K989" s="578"/>
      <c r="L989" s="578"/>
      <c r="M989" s="436"/>
      <c r="N989" s="435"/>
      <c r="O989" s="437"/>
      <c r="P989" s="435"/>
      <c r="Q989" s="437"/>
      <c r="R989" s="436"/>
      <c r="S989" s="435"/>
      <c r="T989" s="419"/>
      <c r="U989" s="438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21" x14ac:dyDescent="0.35">
      <c r="A990" s="432"/>
      <c r="B990" s="432"/>
      <c r="C990" s="432"/>
      <c r="D990" s="433"/>
      <c r="E990" s="419"/>
      <c r="F990" s="419"/>
      <c r="G990" s="419"/>
      <c r="H990" s="434"/>
      <c r="I990" s="419"/>
      <c r="J990" s="578"/>
      <c r="K990" s="578"/>
      <c r="L990" s="578"/>
      <c r="M990" s="436"/>
      <c r="N990" s="435"/>
      <c r="O990" s="437"/>
      <c r="P990" s="435"/>
      <c r="Q990" s="437"/>
      <c r="R990" s="436"/>
      <c r="S990" s="435"/>
      <c r="T990" s="419"/>
      <c r="U990" s="438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21" x14ac:dyDescent="0.35">
      <c r="A991" s="432"/>
      <c r="B991" s="432"/>
      <c r="C991" s="432"/>
      <c r="D991" s="433"/>
      <c r="E991" s="419"/>
      <c r="F991" s="419"/>
      <c r="G991" s="419"/>
      <c r="H991" s="434"/>
      <c r="I991" s="419"/>
      <c r="J991" s="578"/>
      <c r="K991" s="578"/>
      <c r="L991" s="578"/>
      <c r="M991" s="436"/>
      <c r="N991" s="435"/>
      <c r="O991" s="437"/>
      <c r="P991" s="435"/>
      <c r="Q991" s="437"/>
      <c r="R991" s="436"/>
      <c r="S991" s="435"/>
      <c r="T991" s="419"/>
      <c r="U991" s="438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21" x14ac:dyDescent="0.35">
      <c r="A992" s="432"/>
      <c r="B992" s="432"/>
      <c r="C992" s="432"/>
      <c r="D992" s="433"/>
      <c r="E992" s="419"/>
      <c r="F992" s="419"/>
      <c r="G992" s="419"/>
      <c r="H992" s="434"/>
      <c r="I992" s="419"/>
      <c r="J992" s="578"/>
      <c r="K992" s="578"/>
      <c r="L992" s="578"/>
      <c r="M992" s="436"/>
      <c r="N992" s="435"/>
      <c r="O992" s="437"/>
      <c r="P992" s="435"/>
      <c r="Q992" s="437"/>
      <c r="R992" s="436"/>
      <c r="S992" s="435"/>
      <c r="T992" s="419"/>
      <c r="U992" s="438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21" x14ac:dyDescent="0.35">
      <c r="A993" s="432"/>
      <c r="B993" s="432"/>
      <c r="C993" s="432"/>
      <c r="D993" s="433"/>
      <c r="E993" s="419"/>
      <c r="F993" s="419"/>
      <c r="G993" s="419"/>
      <c r="H993" s="434"/>
      <c r="I993" s="419"/>
      <c r="J993" s="578"/>
      <c r="K993" s="578"/>
      <c r="L993" s="578"/>
      <c r="M993" s="436"/>
      <c r="N993" s="435"/>
      <c r="O993" s="437"/>
      <c r="P993" s="435"/>
      <c r="Q993" s="437"/>
      <c r="R993" s="436"/>
      <c r="S993" s="435"/>
      <c r="T993" s="419"/>
      <c r="U993" s="438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21" x14ac:dyDescent="0.35">
      <c r="A994" s="432"/>
      <c r="B994" s="432"/>
      <c r="C994" s="432"/>
      <c r="D994" s="433"/>
      <c r="E994" s="419"/>
      <c r="F994" s="419"/>
      <c r="G994" s="419"/>
      <c r="H994" s="434"/>
      <c r="I994" s="419"/>
      <c r="J994" s="578"/>
      <c r="K994" s="578"/>
      <c r="L994" s="578"/>
      <c r="M994" s="436"/>
      <c r="N994" s="435"/>
      <c r="O994" s="437"/>
      <c r="P994" s="435"/>
      <c r="Q994" s="437"/>
      <c r="R994" s="436"/>
      <c r="S994" s="435"/>
      <c r="T994" s="419"/>
      <c r="U994" s="438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21" x14ac:dyDescent="0.35">
      <c r="A995" s="432"/>
      <c r="B995" s="432"/>
      <c r="C995" s="432"/>
      <c r="D995" s="433"/>
      <c r="E995" s="419"/>
      <c r="F995" s="419"/>
      <c r="G995" s="419"/>
      <c r="H995" s="434"/>
      <c r="I995" s="419"/>
      <c r="J995" s="578"/>
      <c r="K995" s="578"/>
      <c r="L995" s="578"/>
      <c r="M995" s="436"/>
      <c r="N995" s="435"/>
      <c r="O995" s="437"/>
      <c r="P995" s="435"/>
      <c r="Q995" s="437"/>
      <c r="R995" s="436"/>
      <c r="S995" s="435"/>
      <c r="T995" s="419"/>
      <c r="U995" s="438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21" x14ac:dyDescent="0.35">
      <c r="A996" s="432"/>
      <c r="B996" s="432"/>
      <c r="C996" s="432"/>
      <c r="D996" s="433"/>
      <c r="E996" s="419"/>
      <c r="F996" s="419"/>
      <c r="G996" s="419"/>
      <c r="H996" s="434"/>
      <c r="I996" s="419"/>
      <c r="J996" s="578"/>
      <c r="K996" s="578"/>
      <c r="L996" s="578"/>
      <c r="M996" s="436"/>
      <c r="N996" s="435"/>
      <c r="O996" s="437"/>
      <c r="P996" s="435"/>
      <c r="Q996" s="437"/>
      <c r="R996" s="436"/>
      <c r="S996" s="435"/>
      <c r="T996" s="419"/>
      <c r="U996" s="438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21" x14ac:dyDescent="0.35">
      <c r="A997" s="432"/>
      <c r="B997" s="432"/>
      <c r="C997" s="432"/>
      <c r="D997" s="433"/>
      <c r="E997" s="419"/>
      <c r="F997" s="419"/>
      <c r="G997" s="419"/>
      <c r="H997" s="434"/>
      <c r="I997" s="419"/>
      <c r="J997" s="578"/>
      <c r="K997" s="578"/>
      <c r="L997" s="578"/>
      <c r="M997" s="436"/>
      <c r="N997" s="435"/>
      <c r="O997" s="437"/>
      <c r="P997" s="435"/>
      <c r="Q997" s="437"/>
      <c r="R997" s="436"/>
      <c r="S997" s="435"/>
      <c r="T997" s="419"/>
      <c r="U997" s="438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21" x14ac:dyDescent="0.35">
      <c r="A998" s="432"/>
      <c r="B998" s="432"/>
      <c r="C998" s="432"/>
      <c r="D998" s="433"/>
      <c r="E998" s="419"/>
      <c r="F998" s="419"/>
      <c r="G998" s="419"/>
      <c r="H998" s="434"/>
      <c r="I998" s="419"/>
      <c r="J998" s="578"/>
      <c r="K998" s="578"/>
      <c r="L998" s="578"/>
      <c r="M998" s="436"/>
      <c r="N998" s="435"/>
      <c r="O998" s="437"/>
      <c r="P998" s="435"/>
      <c r="Q998" s="437"/>
      <c r="R998" s="436"/>
      <c r="S998" s="435"/>
      <c r="T998" s="419"/>
      <c r="U998" s="438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21" x14ac:dyDescent="0.35">
      <c r="A999" s="432"/>
      <c r="B999" s="432"/>
      <c r="C999" s="432"/>
      <c r="D999" s="433"/>
      <c r="E999" s="419"/>
      <c r="F999" s="419"/>
      <c r="G999" s="419"/>
      <c r="H999" s="434"/>
      <c r="I999" s="419"/>
      <c r="J999" s="578"/>
      <c r="K999" s="578"/>
      <c r="L999" s="578"/>
      <c r="M999" s="436"/>
      <c r="N999" s="435"/>
      <c r="O999" s="437"/>
      <c r="P999" s="435"/>
      <c r="Q999" s="437"/>
      <c r="R999" s="436"/>
      <c r="S999" s="435"/>
      <c r="T999" s="419"/>
      <c r="U999" s="438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21" x14ac:dyDescent="0.35">
      <c r="A1000" s="432"/>
      <c r="B1000" s="432"/>
      <c r="C1000" s="432"/>
      <c r="D1000" s="433"/>
      <c r="E1000" s="419"/>
      <c r="F1000" s="419"/>
      <c r="G1000" s="419"/>
      <c r="H1000" s="434"/>
      <c r="I1000" s="419"/>
      <c r="J1000" s="578"/>
      <c r="K1000" s="578"/>
      <c r="L1000" s="578"/>
      <c r="M1000" s="436"/>
      <c r="N1000" s="435"/>
      <c r="O1000" s="437"/>
      <c r="P1000" s="435"/>
      <c r="Q1000" s="437"/>
      <c r="R1000" s="436"/>
      <c r="S1000" s="435"/>
      <c r="T1000" s="419"/>
      <c r="U1000" s="438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21" x14ac:dyDescent="0.35">
      <c r="A1001" s="432"/>
      <c r="B1001" s="432"/>
      <c r="C1001" s="432"/>
      <c r="D1001" s="433"/>
      <c r="E1001" s="419"/>
      <c r="F1001" s="419"/>
      <c r="G1001" s="419"/>
      <c r="H1001" s="434"/>
      <c r="I1001" s="419"/>
      <c r="J1001" s="578"/>
      <c r="K1001" s="578"/>
      <c r="L1001" s="578"/>
      <c r="M1001" s="436"/>
      <c r="N1001" s="435"/>
      <c r="O1001" s="437"/>
      <c r="P1001" s="435"/>
      <c r="Q1001" s="437"/>
      <c r="R1001" s="436"/>
      <c r="S1001" s="435"/>
      <c r="T1001" s="419"/>
      <c r="U1001" s="438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21" x14ac:dyDescent="0.35">
      <c r="A1002" s="432"/>
      <c r="B1002" s="432"/>
      <c r="C1002" s="432"/>
      <c r="D1002" s="433"/>
      <c r="E1002" s="419"/>
      <c r="F1002" s="419"/>
      <c r="G1002" s="419"/>
      <c r="H1002" s="434"/>
      <c r="I1002" s="419"/>
      <c r="J1002" s="578"/>
      <c r="K1002" s="578"/>
      <c r="L1002" s="578"/>
      <c r="M1002" s="436"/>
      <c r="N1002" s="435"/>
      <c r="O1002" s="437"/>
      <c r="P1002" s="435"/>
      <c r="Q1002" s="437"/>
      <c r="R1002" s="436"/>
      <c r="S1002" s="435"/>
      <c r="T1002" s="419"/>
      <c r="U1002" s="438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21" x14ac:dyDescent="0.35">
      <c r="A1003" s="432"/>
      <c r="B1003" s="432"/>
      <c r="C1003" s="432"/>
      <c r="D1003" s="433"/>
      <c r="E1003" s="419"/>
      <c r="F1003" s="419"/>
      <c r="G1003" s="419"/>
      <c r="H1003" s="434"/>
      <c r="I1003" s="419"/>
      <c r="J1003" s="578"/>
      <c r="K1003" s="578"/>
      <c r="L1003" s="578"/>
      <c r="M1003" s="436"/>
      <c r="N1003" s="435"/>
      <c r="O1003" s="437"/>
      <c r="P1003" s="435"/>
      <c r="Q1003" s="437"/>
      <c r="R1003" s="436"/>
      <c r="S1003" s="435"/>
      <c r="T1003" s="419"/>
      <c r="U1003" s="438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21" x14ac:dyDescent="0.35">
      <c r="A1004" s="432"/>
      <c r="B1004" s="432"/>
      <c r="C1004" s="432"/>
      <c r="D1004" s="433"/>
      <c r="E1004" s="419"/>
      <c r="F1004" s="419"/>
      <c r="G1004" s="419"/>
      <c r="H1004" s="434"/>
      <c r="I1004" s="419"/>
      <c r="J1004" s="578"/>
      <c r="K1004" s="578"/>
      <c r="L1004" s="578"/>
      <c r="M1004" s="436"/>
      <c r="N1004" s="435"/>
      <c r="O1004" s="437"/>
      <c r="P1004" s="435"/>
      <c r="Q1004" s="437"/>
      <c r="R1004" s="436"/>
      <c r="S1004" s="435"/>
      <c r="T1004" s="419"/>
      <c r="U1004" s="438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21" x14ac:dyDescent="0.35">
      <c r="A1005" s="432"/>
      <c r="B1005" s="432"/>
      <c r="C1005" s="432"/>
      <c r="D1005" s="433"/>
      <c r="E1005" s="419"/>
      <c r="F1005" s="419"/>
      <c r="G1005" s="419"/>
      <c r="H1005" s="434"/>
      <c r="I1005" s="419"/>
      <c r="J1005" s="578"/>
      <c r="K1005" s="578"/>
      <c r="L1005" s="578"/>
      <c r="M1005" s="436"/>
      <c r="N1005" s="435"/>
      <c r="O1005" s="437"/>
      <c r="P1005" s="435"/>
      <c r="Q1005" s="437"/>
      <c r="R1005" s="436"/>
      <c r="S1005" s="435"/>
      <c r="T1005" s="419"/>
      <c r="U1005" s="438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21" x14ac:dyDescent="0.35">
      <c r="A1006" s="432"/>
      <c r="B1006" s="432"/>
      <c r="C1006" s="432"/>
      <c r="D1006" s="433"/>
      <c r="E1006" s="419"/>
      <c r="F1006" s="419"/>
      <c r="G1006" s="419"/>
      <c r="H1006" s="434"/>
      <c r="I1006" s="419"/>
      <c r="J1006" s="578"/>
      <c r="K1006" s="578"/>
      <c r="L1006" s="578"/>
      <c r="M1006" s="436"/>
      <c r="N1006" s="435"/>
      <c r="O1006" s="437"/>
      <c r="P1006" s="435"/>
      <c r="Q1006" s="437"/>
      <c r="R1006" s="436"/>
      <c r="S1006" s="435"/>
      <c r="T1006" s="419"/>
      <c r="U1006" s="438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21" x14ac:dyDescent="0.35">
      <c r="A1007" s="432"/>
      <c r="B1007" s="432"/>
      <c r="C1007" s="432"/>
      <c r="D1007" s="433"/>
      <c r="E1007" s="419"/>
      <c r="F1007" s="419"/>
      <c r="G1007" s="419"/>
      <c r="H1007" s="434"/>
      <c r="I1007" s="419"/>
      <c r="J1007" s="578"/>
      <c r="K1007" s="578"/>
      <c r="L1007" s="578"/>
      <c r="M1007" s="436"/>
      <c r="N1007" s="435"/>
      <c r="O1007" s="437"/>
      <c r="P1007" s="435"/>
      <c r="Q1007" s="437"/>
      <c r="R1007" s="436"/>
      <c r="S1007" s="435"/>
      <c r="T1007" s="419"/>
      <c r="U1007" s="438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21" x14ac:dyDescent="0.35">
      <c r="A1008" s="432"/>
      <c r="B1008" s="432"/>
      <c r="C1008" s="432"/>
      <c r="D1008" s="433"/>
      <c r="E1008" s="419"/>
      <c r="F1008" s="419"/>
      <c r="G1008" s="419"/>
      <c r="H1008" s="434"/>
      <c r="I1008" s="419"/>
      <c r="J1008" s="578"/>
      <c r="K1008" s="578"/>
      <c r="L1008" s="578"/>
      <c r="M1008" s="436"/>
      <c r="N1008" s="435"/>
      <c r="O1008" s="437"/>
      <c r="P1008" s="435"/>
      <c r="Q1008" s="437"/>
      <c r="R1008" s="436"/>
      <c r="S1008" s="435"/>
      <c r="T1008" s="419"/>
      <c r="U1008" s="438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21" x14ac:dyDescent="0.35">
      <c r="A1009" s="432"/>
      <c r="B1009" s="432"/>
      <c r="C1009" s="432"/>
      <c r="D1009" s="433"/>
      <c r="E1009" s="419"/>
      <c r="F1009" s="419"/>
      <c r="G1009" s="419"/>
      <c r="H1009" s="434"/>
      <c r="I1009" s="419"/>
      <c r="J1009" s="578"/>
      <c r="K1009" s="578"/>
      <c r="L1009" s="578"/>
      <c r="M1009" s="436"/>
      <c r="N1009" s="435"/>
      <c r="O1009" s="437"/>
      <c r="P1009" s="435"/>
      <c r="Q1009" s="437"/>
      <c r="R1009" s="436"/>
      <c r="S1009" s="435"/>
      <c r="T1009" s="419"/>
      <c r="U1009" s="438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21" x14ac:dyDescent="0.35">
      <c r="A1010" s="432"/>
      <c r="B1010" s="432"/>
      <c r="C1010" s="432"/>
      <c r="D1010" s="433"/>
      <c r="E1010" s="419"/>
      <c r="F1010" s="419"/>
      <c r="G1010" s="419"/>
      <c r="H1010" s="434"/>
      <c r="I1010" s="419"/>
      <c r="J1010" s="578"/>
      <c r="K1010" s="578"/>
      <c r="L1010" s="578"/>
      <c r="M1010" s="436"/>
      <c r="N1010" s="435"/>
      <c r="O1010" s="437"/>
      <c r="P1010" s="435"/>
      <c r="Q1010" s="437"/>
      <c r="R1010" s="436"/>
      <c r="S1010" s="435"/>
      <c r="T1010" s="419"/>
      <c r="U1010" s="438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21" x14ac:dyDescent="0.35">
      <c r="A1011" s="432"/>
      <c r="B1011" s="432"/>
      <c r="C1011" s="432"/>
      <c r="D1011" s="433"/>
      <c r="E1011" s="419"/>
      <c r="F1011" s="419"/>
      <c r="G1011" s="419"/>
      <c r="H1011" s="434"/>
      <c r="I1011" s="419"/>
      <c r="J1011" s="578"/>
      <c r="K1011" s="578"/>
      <c r="L1011" s="578"/>
      <c r="M1011" s="436"/>
      <c r="N1011" s="435"/>
      <c r="O1011" s="437"/>
      <c r="P1011" s="435"/>
      <c r="Q1011" s="437"/>
      <c r="R1011" s="436"/>
      <c r="S1011" s="435"/>
      <c r="T1011" s="419"/>
      <c r="U1011" s="438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21" x14ac:dyDescent="0.35">
      <c r="A1012" s="432"/>
      <c r="B1012" s="432"/>
      <c r="C1012" s="432"/>
      <c r="D1012" s="433"/>
      <c r="E1012" s="419"/>
      <c r="F1012" s="419"/>
      <c r="G1012" s="419"/>
      <c r="H1012" s="434"/>
      <c r="I1012" s="419"/>
      <c r="J1012" s="578"/>
      <c r="K1012" s="578"/>
      <c r="L1012" s="578"/>
      <c r="M1012" s="436"/>
      <c r="N1012" s="435"/>
      <c r="O1012" s="437"/>
      <c r="P1012" s="435"/>
      <c r="Q1012" s="437"/>
      <c r="R1012" s="436"/>
      <c r="S1012" s="435"/>
      <c r="T1012" s="419"/>
      <c r="U1012" s="438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21" x14ac:dyDescent="0.35">
      <c r="A1013" s="432"/>
      <c r="B1013" s="432"/>
      <c r="C1013" s="432"/>
      <c r="D1013" s="433"/>
      <c r="E1013" s="419"/>
      <c r="F1013" s="419"/>
      <c r="G1013" s="419"/>
      <c r="H1013" s="434"/>
      <c r="I1013" s="419"/>
      <c r="J1013" s="578"/>
      <c r="K1013" s="578"/>
      <c r="L1013" s="578"/>
      <c r="M1013" s="436"/>
      <c r="N1013" s="435"/>
      <c r="O1013" s="437"/>
      <c r="P1013" s="435"/>
      <c r="Q1013" s="437"/>
      <c r="R1013" s="436"/>
      <c r="S1013" s="435"/>
      <c r="T1013" s="419"/>
      <c r="U1013" s="438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21" x14ac:dyDescent="0.35">
      <c r="A1014" s="432"/>
      <c r="B1014" s="432"/>
      <c r="C1014" s="432"/>
      <c r="D1014" s="433"/>
      <c r="E1014" s="419"/>
      <c r="F1014" s="419"/>
      <c r="G1014" s="419"/>
      <c r="H1014" s="434"/>
      <c r="I1014" s="419"/>
      <c r="J1014" s="578"/>
      <c r="K1014" s="578"/>
      <c r="L1014" s="578"/>
      <c r="M1014" s="436"/>
      <c r="N1014" s="435"/>
      <c r="O1014" s="437"/>
      <c r="P1014" s="435"/>
      <c r="Q1014" s="437"/>
      <c r="R1014" s="436"/>
      <c r="S1014" s="435"/>
      <c r="T1014" s="419"/>
      <c r="U1014" s="438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21" x14ac:dyDescent="0.35">
      <c r="A1015" s="432"/>
      <c r="B1015" s="432"/>
      <c r="C1015" s="432"/>
      <c r="D1015" s="433"/>
      <c r="E1015" s="419"/>
      <c r="F1015" s="419"/>
      <c r="G1015" s="419"/>
      <c r="H1015" s="434"/>
      <c r="I1015" s="419"/>
      <c r="J1015" s="578"/>
      <c r="K1015" s="578"/>
      <c r="L1015" s="578"/>
      <c r="M1015" s="436"/>
      <c r="N1015" s="435"/>
      <c r="O1015" s="437"/>
      <c r="P1015" s="435"/>
      <c r="Q1015" s="437"/>
      <c r="R1015" s="436"/>
      <c r="S1015" s="435"/>
      <c r="T1015" s="419"/>
      <c r="U1015" s="438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21" x14ac:dyDescent="0.35">
      <c r="A1016" s="432"/>
      <c r="B1016" s="432"/>
      <c r="C1016" s="432"/>
      <c r="D1016" s="433"/>
      <c r="E1016" s="419"/>
      <c r="F1016" s="419"/>
      <c r="G1016" s="419"/>
      <c r="H1016" s="434"/>
      <c r="I1016" s="419"/>
      <c r="J1016" s="578"/>
      <c r="K1016" s="578"/>
      <c r="L1016" s="578"/>
      <c r="M1016" s="436"/>
      <c r="N1016" s="435"/>
      <c r="O1016" s="437"/>
      <c r="P1016" s="435"/>
      <c r="Q1016" s="437"/>
      <c r="R1016" s="436"/>
      <c r="S1016" s="435"/>
      <c r="T1016" s="419"/>
      <c r="U1016" s="438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21" x14ac:dyDescent="0.35">
      <c r="A1017" s="432"/>
      <c r="B1017" s="432"/>
      <c r="C1017" s="432"/>
      <c r="D1017" s="433"/>
      <c r="E1017" s="419"/>
      <c r="F1017" s="419"/>
      <c r="G1017" s="419"/>
      <c r="H1017" s="434"/>
      <c r="I1017" s="419"/>
      <c r="J1017" s="578"/>
      <c r="K1017" s="578"/>
      <c r="L1017" s="578"/>
      <c r="M1017" s="436"/>
      <c r="N1017" s="435"/>
      <c r="O1017" s="437"/>
      <c r="P1017" s="435"/>
      <c r="Q1017" s="437"/>
      <c r="R1017" s="436"/>
      <c r="S1017" s="435"/>
      <c r="T1017" s="419"/>
      <c r="U1017" s="438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</sheetData>
  <mergeCells count="51">
    <mergeCell ref="AP3:AP6"/>
    <mergeCell ref="AQ3:AQ6"/>
    <mergeCell ref="AJ4:AJ6"/>
    <mergeCell ref="AK4:AK6"/>
    <mergeCell ref="S3:S6"/>
    <mergeCell ref="T3:U3"/>
    <mergeCell ref="V3:V6"/>
    <mergeCell ref="W3:W6"/>
    <mergeCell ref="X3:X6"/>
    <mergeCell ref="Y3:Y6"/>
    <mergeCell ref="U4:U6"/>
    <mergeCell ref="AE4:AG4"/>
    <mergeCell ref="AE5:AE6"/>
    <mergeCell ref="AR3:AR6"/>
    <mergeCell ref="AS3:AS6"/>
    <mergeCell ref="E4:E6"/>
    <mergeCell ref="F4:F6"/>
    <mergeCell ref="G4:G6"/>
    <mergeCell ref="H4:H6"/>
    <mergeCell ref="J4:L4"/>
    <mergeCell ref="M4:M6"/>
    <mergeCell ref="Z3:Z6"/>
    <mergeCell ref="AA3:AA6"/>
    <mergeCell ref="AB3:AB6"/>
    <mergeCell ref="AC3:AC6"/>
    <mergeCell ref="AD3:AD6"/>
    <mergeCell ref="AE3:AK3"/>
    <mergeCell ref="AH4:AH6"/>
    <mergeCell ref="AI4:AI6"/>
    <mergeCell ref="A1:U1"/>
    <mergeCell ref="A2:U2"/>
    <mergeCell ref="A3:A6"/>
    <mergeCell ref="B3:B6"/>
    <mergeCell ref="C3:C6"/>
    <mergeCell ref="D3:D6"/>
    <mergeCell ref="E3:G3"/>
    <mergeCell ref="I3:I6"/>
    <mergeCell ref="J3:R3"/>
    <mergeCell ref="Q5:Q6"/>
    <mergeCell ref="P5:P6"/>
    <mergeCell ref="N4:O4"/>
    <mergeCell ref="P4:Q4"/>
    <mergeCell ref="L5:L6"/>
    <mergeCell ref="N5:N6"/>
    <mergeCell ref="O5:O6"/>
    <mergeCell ref="R4:R6"/>
    <mergeCell ref="J5:J6"/>
    <mergeCell ref="K5:K6"/>
    <mergeCell ref="AF5:AF6"/>
    <mergeCell ref="AG5:AG6"/>
    <mergeCell ref="T4:T6"/>
  </mergeCells>
  <printOptions horizontalCentered="1"/>
  <pageMargins left="0.23622047244094491" right="0.23622047244094491" top="0.31496062992125984" bottom="0.19685039370078741" header="0.31496062992125984" footer="0.31496062992125984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464"/>
  <sheetViews>
    <sheetView zoomScaleNormal="100" zoomScaleSheetLayoutView="70" workbookViewId="0">
      <selection activeCell="N85" sqref="N85"/>
    </sheetView>
  </sheetViews>
  <sheetFormatPr defaultColWidth="9.125" defaultRowHeight="18.75" x14ac:dyDescent="0.2"/>
  <cols>
    <col min="1" max="1" width="6.875" style="339" customWidth="1"/>
    <col min="2" max="2" width="19" style="340" hidden="1" customWidth="1"/>
    <col min="3" max="3" width="34.125" style="182" customWidth="1"/>
    <col min="4" max="6" width="7.125" style="341" customWidth="1"/>
    <col min="7" max="7" width="7.125" style="342" customWidth="1"/>
    <col min="8" max="8" width="7.75" style="341" hidden="1" customWidth="1"/>
    <col min="9" max="9" width="7.75" style="341" customWidth="1"/>
    <col min="10" max="10" width="9" style="342" customWidth="1"/>
    <col min="11" max="11" width="6.125" style="342" customWidth="1"/>
    <col min="12" max="12" width="7.875" style="552" customWidth="1"/>
    <col min="13" max="13" width="9" style="341" customWidth="1"/>
    <col min="14" max="14" width="10.625" style="343" customWidth="1"/>
    <col min="15" max="15" width="9.875" style="341" customWidth="1"/>
    <col min="16" max="16" width="10.625" style="343" customWidth="1"/>
    <col min="17" max="17" width="21.25" style="339" hidden="1" customWidth="1"/>
    <col min="18" max="18" width="21.25" style="339" customWidth="1"/>
    <col min="19" max="19" width="7.75" style="341" customWidth="1"/>
    <col min="20" max="20" width="7.125" style="341" customWidth="1"/>
    <col min="21" max="21" width="8.75" style="567" customWidth="1"/>
    <col min="22" max="30" width="6.875" style="182" hidden="1" customWidth="1"/>
    <col min="31" max="31" width="7.375" style="182" hidden="1" customWidth="1"/>
    <col min="32" max="33" width="6.875" style="182" hidden="1" customWidth="1"/>
    <col min="34" max="34" width="7.375" style="182" hidden="1" customWidth="1"/>
    <col min="35" max="37" width="6.875" style="182" hidden="1" customWidth="1"/>
    <col min="38" max="38" width="8.25" style="182" customWidth="1"/>
    <col min="39" max="39" width="9.75" style="182" customWidth="1"/>
    <col min="40" max="16384" width="9.125" style="182"/>
  </cols>
  <sheetData>
    <row r="1" spans="1:39" ht="24.95" customHeight="1" x14ac:dyDescent="0.2">
      <c r="A1" s="669" t="s">
        <v>870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80"/>
      <c r="AG1" s="180"/>
      <c r="AH1" s="179"/>
      <c r="AI1" s="179"/>
      <c r="AJ1" s="179"/>
      <c r="AK1" s="179"/>
      <c r="AL1" s="181"/>
      <c r="AM1" s="181"/>
    </row>
    <row r="2" spans="1:39" ht="24.95" customHeight="1" x14ac:dyDescent="0.2">
      <c r="A2" s="669" t="s">
        <v>871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358"/>
      <c r="W2" s="359"/>
      <c r="X2" s="359"/>
      <c r="Y2" s="359"/>
      <c r="Z2" s="359"/>
      <c r="AA2" s="359"/>
      <c r="AB2" s="359"/>
      <c r="AC2" s="359"/>
      <c r="AD2" s="359"/>
      <c r="AE2" s="359"/>
      <c r="AF2" s="183"/>
      <c r="AG2" s="183"/>
      <c r="AH2" s="359"/>
      <c r="AI2" s="359"/>
      <c r="AJ2" s="359"/>
      <c r="AK2" s="359"/>
      <c r="AL2" s="184"/>
      <c r="AM2" s="184"/>
    </row>
    <row r="3" spans="1:39" ht="24.95" customHeight="1" x14ac:dyDescent="0.2">
      <c r="A3" s="670" t="s">
        <v>1046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80"/>
      <c r="AG3" s="180"/>
      <c r="AH3" s="179"/>
      <c r="AI3" s="179"/>
      <c r="AJ3" s="179"/>
      <c r="AK3" s="179"/>
      <c r="AL3" s="181"/>
      <c r="AM3" s="181"/>
    </row>
    <row r="4" spans="1:39" ht="29.25" hidden="1" customHeight="1" x14ac:dyDescent="0.2">
      <c r="A4" s="670" t="s">
        <v>872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179"/>
      <c r="W4" s="179"/>
      <c r="X4" s="179"/>
      <c r="Y4" s="179"/>
      <c r="Z4" s="179"/>
      <c r="AA4" s="179"/>
      <c r="AB4" s="179"/>
      <c r="AC4" s="179"/>
      <c r="AD4" s="179"/>
      <c r="AE4" s="185"/>
      <c r="AF4" s="180"/>
      <c r="AG4" s="180"/>
      <c r="AH4" s="179"/>
      <c r="AI4" s="179"/>
      <c r="AJ4" s="179"/>
      <c r="AK4" s="179"/>
      <c r="AL4" s="181"/>
      <c r="AM4" s="181"/>
    </row>
    <row r="5" spans="1:39" ht="9.75" customHeight="1" x14ac:dyDescent="0.2">
      <c r="A5" s="186"/>
      <c r="B5" s="187"/>
      <c r="C5" s="188"/>
      <c r="D5" s="189"/>
      <c r="E5" s="189"/>
      <c r="F5" s="189"/>
      <c r="G5" s="189"/>
      <c r="H5" s="189"/>
      <c r="I5" s="189"/>
      <c r="J5" s="189"/>
      <c r="K5" s="189"/>
      <c r="L5" s="541"/>
      <c r="M5" s="189"/>
      <c r="N5" s="190"/>
      <c r="O5" s="189"/>
      <c r="P5" s="190"/>
      <c r="Q5" s="186"/>
      <c r="R5" s="186"/>
      <c r="S5" s="189"/>
      <c r="T5" s="189"/>
      <c r="U5" s="553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39" ht="23.1" customHeight="1" x14ac:dyDescent="0.2">
      <c r="A6" s="671" t="s">
        <v>873</v>
      </c>
      <c r="B6" s="191"/>
      <c r="C6" s="674" t="s">
        <v>237</v>
      </c>
      <c r="D6" s="677" t="s">
        <v>199</v>
      </c>
      <c r="E6" s="678"/>
      <c r="F6" s="679"/>
      <c r="G6" s="680" t="s">
        <v>874</v>
      </c>
      <c r="H6" s="680" t="s">
        <v>875</v>
      </c>
      <c r="I6" s="680" t="s">
        <v>875</v>
      </c>
      <c r="J6" s="697" t="s">
        <v>200</v>
      </c>
      <c r="K6" s="698"/>
      <c r="L6" s="699"/>
      <c r="M6" s="694" t="s">
        <v>202</v>
      </c>
      <c r="N6" s="696"/>
      <c r="O6" s="696"/>
      <c r="P6" s="696"/>
      <c r="Q6" s="700" t="s">
        <v>255</v>
      </c>
      <c r="R6" s="700" t="s">
        <v>255</v>
      </c>
      <c r="S6" s="680" t="s">
        <v>239</v>
      </c>
      <c r="T6" s="667" t="s">
        <v>204</v>
      </c>
      <c r="U6" s="668"/>
      <c r="V6" s="686" t="s">
        <v>240</v>
      </c>
      <c r="W6" s="686" t="s">
        <v>241</v>
      </c>
      <c r="X6" s="686" t="s">
        <v>242</v>
      </c>
      <c r="Y6" s="686" t="s">
        <v>243</v>
      </c>
      <c r="Z6" s="686" t="s">
        <v>244</v>
      </c>
      <c r="AA6" s="686" t="s">
        <v>245</v>
      </c>
      <c r="AB6" s="686" t="s">
        <v>246</v>
      </c>
      <c r="AC6" s="686" t="s">
        <v>247</v>
      </c>
      <c r="AD6" s="686" t="s">
        <v>248</v>
      </c>
      <c r="AE6" s="687" t="s">
        <v>249</v>
      </c>
      <c r="AF6" s="688"/>
      <c r="AG6" s="688"/>
      <c r="AH6" s="689"/>
      <c r="AI6" s="689"/>
      <c r="AJ6" s="689"/>
      <c r="AK6" s="690"/>
      <c r="AL6" s="192"/>
      <c r="AM6" s="192"/>
    </row>
    <row r="7" spans="1:39" ht="23.1" customHeight="1" x14ac:dyDescent="0.2">
      <c r="A7" s="672"/>
      <c r="B7" s="193"/>
      <c r="C7" s="675"/>
      <c r="D7" s="671" t="s">
        <v>207</v>
      </c>
      <c r="E7" s="680" t="s">
        <v>208</v>
      </c>
      <c r="F7" s="671" t="s">
        <v>203</v>
      </c>
      <c r="G7" s="681"/>
      <c r="H7" s="681"/>
      <c r="I7" s="681"/>
      <c r="J7" s="691" t="s">
        <v>210</v>
      </c>
      <c r="K7" s="692"/>
      <c r="L7" s="693"/>
      <c r="M7" s="694" t="s">
        <v>212</v>
      </c>
      <c r="N7" s="695"/>
      <c r="O7" s="694" t="s">
        <v>213</v>
      </c>
      <c r="P7" s="696"/>
      <c r="Q7" s="701"/>
      <c r="R7" s="701"/>
      <c r="S7" s="681"/>
      <c r="T7" s="194" t="s">
        <v>3</v>
      </c>
      <c r="U7" s="554" t="s">
        <v>214</v>
      </c>
      <c r="V7" s="686"/>
      <c r="W7" s="686"/>
      <c r="X7" s="686"/>
      <c r="Y7" s="686"/>
      <c r="Z7" s="686"/>
      <c r="AA7" s="686"/>
      <c r="AB7" s="686"/>
      <c r="AC7" s="686"/>
      <c r="AD7" s="686"/>
      <c r="AE7" s="703" t="s">
        <v>258</v>
      </c>
      <c r="AF7" s="704"/>
      <c r="AG7" s="705"/>
      <c r="AH7" s="706" t="s">
        <v>259</v>
      </c>
      <c r="AI7" s="683" t="s">
        <v>260</v>
      </c>
      <c r="AJ7" s="683" t="s">
        <v>261</v>
      </c>
      <c r="AK7" s="683" t="s">
        <v>262</v>
      </c>
      <c r="AL7" s="192"/>
      <c r="AM7" s="192"/>
    </row>
    <row r="8" spans="1:39" ht="45.75" customHeight="1" x14ac:dyDescent="0.2">
      <c r="A8" s="673"/>
      <c r="B8" s="195"/>
      <c r="C8" s="676"/>
      <c r="D8" s="673"/>
      <c r="E8" s="682"/>
      <c r="F8" s="673"/>
      <c r="G8" s="682"/>
      <c r="H8" s="682"/>
      <c r="I8" s="682"/>
      <c r="J8" s="196" t="s">
        <v>217</v>
      </c>
      <c r="K8" s="196" t="s">
        <v>218</v>
      </c>
      <c r="L8" s="542" t="s">
        <v>219</v>
      </c>
      <c r="M8" s="196" t="s">
        <v>221</v>
      </c>
      <c r="N8" s="530" t="s">
        <v>265</v>
      </c>
      <c r="O8" s="196" t="s">
        <v>221</v>
      </c>
      <c r="P8" s="197" t="s">
        <v>265</v>
      </c>
      <c r="Q8" s="702"/>
      <c r="R8" s="702"/>
      <c r="S8" s="682"/>
      <c r="T8" s="198" t="s">
        <v>224</v>
      </c>
      <c r="U8" s="555" t="s">
        <v>225</v>
      </c>
      <c r="V8" s="686"/>
      <c r="W8" s="686"/>
      <c r="X8" s="686"/>
      <c r="Y8" s="686"/>
      <c r="Z8" s="686"/>
      <c r="AA8" s="686"/>
      <c r="AB8" s="686"/>
      <c r="AC8" s="686"/>
      <c r="AD8" s="686"/>
      <c r="AE8" s="355" t="s">
        <v>266</v>
      </c>
      <c r="AF8" s="355" t="s">
        <v>267</v>
      </c>
      <c r="AG8" s="355" t="s">
        <v>268</v>
      </c>
      <c r="AH8" s="706"/>
      <c r="AI8" s="683"/>
      <c r="AJ8" s="683"/>
      <c r="AK8" s="683"/>
      <c r="AL8" s="192"/>
      <c r="AM8" s="192"/>
    </row>
    <row r="9" spans="1:39" ht="22.5" customHeight="1" x14ac:dyDescent="0.2">
      <c r="A9" s="199">
        <v>1</v>
      </c>
      <c r="B9" s="200"/>
      <c r="C9" s="684" t="s">
        <v>876</v>
      </c>
      <c r="D9" s="685"/>
      <c r="E9" s="201"/>
      <c r="F9" s="201"/>
      <c r="G9" s="202"/>
      <c r="H9" s="202"/>
      <c r="I9" s="202"/>
      <c r="J9" s="203"/>
      <c r="K9" s="203"/>
      <c r="L9" s="543"/>
      <c r="M9" s="203"/>
      <c r="N9" s="269"/>
      <c r="O9" s="203"/>
      <c r="P9" s="205"/>
      <c r="Q9" s="204"/>
      <c r="R9" s="204"/>
      <c r="S9" s="203"/>
      <c r="T9" s="203"/>
      <c r="U9" s="55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183"/>
      <c r="AM9" s="183"/>
    </row>
    <row r="10" spans="1:39" ht="22.5" customHeight="1" x14ac:dyDescent="0.2">
      <c r="A10" s="207"/>
      <c r="B10" s="193" t="str">
        <f>REPLACE(C10,1,10,"")</f>
        <v>นครนายก</v>
      </c>
      <c r="C10" s="208" t="s">
        <v>877</v>
      </c>
      <c r="D10" s="29">
        <v>0</v>
      </c>
      <c r="E10" s="30">
        <v>2</v>
      </c>
      <c r="F10" s="30">
        <v>1</v>
      </c>
      <c r="G10" s="29">
        <v>3</v>
      </c>
      <c r="H10" s="29">
        <v>0</v>
      </c>
      <c r="I10" s="29">
        <v>4</v>
      </c>
      <c r="J10" s="209">
        <v>0</v>
      </c>
      <c r="K10" s="31">
        <v>0</v>
      </c>
      <c r="L10" s="210">
        <v>0</v>
      </c>
      <c r="M10" s="209" t="s">
        <v>1024</v>
      </c>
      <c r="N10" s="531" t="s">
        <v>1024</v>
      </c>
      <c r="O10" s="209" t="s">
        <v>1024</v>
      </c>
      <c r="P10" s="253" t="s">
        <v>1024</v>
      </c>
      <c r="Q10" s="209" t="s">
        <v>1024</v>
      </c>
      <c r="R10" s="209">
        <v>13500</v>
      </c>
      <c r="S10" s="209" t="s">
        <v>1024</v>
      </c>
      <c r="T10" s="209">
        <v>6</v>
      </c>
      <c r="U10" s="557" t="s">
        <v>1024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183"/>
      <c r="AM10" s="183"/>
    </row>
    <row r="11" spans="1:39" ht="22.5" customHeight="1" x14ac:dyDescent="0.2">
      <c r="A11" s="207"/>
      <c r="B11" s="193" t="str">
        <f>REPLACE(C11,1,10,"")</f>
        <v>ปราจีนบุรี</v>
      </c>
      <c r="C11" s="208" t="s">
        <v>878</v>
      </c>
      <c r="D11" s="29">
        <v>1</v>
      </c>
      <c r="E11" s="30">
        <v>7</v>
      </c>
      <c r="F11" s="30">
        <v>10</v>
      </c>
      <c r="G11" s="29">
        <v>18</v>
      </c>
      <c r="H11" s="29">
        <v>0</v>
      </c>
      <c r="I11" s="29">
        <v>20</v>
      </c>
      <c r="J11" s="209">
        <v>1</v>
      </c>
      <c r="K11" s="31">
        <v>2</v>
      </c>
      <c r="L11" s="210">
        <v>80</v>
      </c>
      <c r="M11" s="209" t="s">
        <v>1024</v>
      </c>
      <c r="N11" s="531" t="s">
        <v>1024</v>
      </c>
      <c r="O11" s="209">
        <v>19</v>
      </c>
      <c r="P11" s="253">
        <v>0.51259999999999994</v>
      </c>
      <c r="Q11" s="209" t="s">
        <v>1024</v>
      </c>
      <c r="R11" s="209">
        <v>241600</v>
      </c>
      <c r="S11" s="209" t="s">
        <v>1024</v>
      </c>
      <c r="T11" s="209">
        <v>692</v>
      </c>
      <c r="U11" s="557" t="s">
        <v>1024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183"/>
      <c r="AM11" s="183"/>
    </row>
    <row r="12" spans="1:39" ht="22.5" customHeight="1" x14ac:dyDescent="0.2">
      <c r="A12" s="212"/>
      <c r="B12" s="193" t="str">
        <f>REPLACE(C12,1,10,"")</f>
        <v>สระแก้ว</v>
      </c>
      <c r="C12" s="208" t="s">
        <v>879</v>
      </c>
      <c r="D12" s="29">
        <v>0</v>
      </c>
      <c r="E12" s="30">
        <v>2</v>
      </c>
      <c r="F12" s="30">
        <v>2</v>
      </c>
      <c r="G12" s="29">
        <v>4</v>
      </c>
      <c r="H12" s="29">
        <v>0</v>
      </c>
      <c r="I12" s="29">
        <v>5</v>
      </c>
      <c r="J12" s="209">
        <v>0</v>
      </c>
      <c r="K12" s="31">
        <v>0</v>
      </c>
      <c r="L12" s="210">
        <v>0</v>
      </c>
      <c r="M12" s="209" t="s">
        <v>1024</v>
      </c>
      <c r="N12" s="531" t="s">
        <v>1024</v>
      </c>
      <c r="O12" s="209">
        <v>54</v>
      </c>
      <c r="P12" s="253">
        <v>0.55500000000000005</v>
      </c>
      <c r="Q12" s="209" t="s">
        <v>1024</v>
      </c>
      <c r="R12" s="209">
        <v>277500</v>
      </c>
      <c r="S12" s="209" t="s">
        <v>1024</v>
      </c>
      <c r="T12" s="209">
        <v>1</v>
      </c>
      <c r="U12" s="557" t="s">
        <v>1024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4"/>
      <c r="AM12" s="214"/>
    </row>
    <row r="13" spans="1:39" ht="22.5" customHeight="1" x14ac:dyDescent="0.2">
      <c r="A13" s="215"/>
      <c r="B13" s="216"/>
      <c r="C13" s="217" t="s">
        <v>52</v>
      </c>
      <c r="D13" s="6">
        <f t="shared" ref="D13:U13" si="0">SUM(D10:D12)</f>
        <v>1</v>
      </c>
      <c r="E13" s="6">
        <f t="shared" si="0"/>
        <v>11</v>
      </c>
      <c r="F13" s="6">
        <f t="shared" si="0"/>
        <v>13</v>
      </c>
      <c r="G13" s="6">
        <f t="shared" si="0"/>
        <v>25</v>
      </c>
      <c r="H13" s="6">
        <f>SUM(H10:H12)</f>
        <v>0</v>
      </c>
      <c r="I13" s="6">
        <f t="shared" si="0"/>
        <v>29</v>
      </c>
      <c r="J13" s="6">
        <f>SUM(J10:J12)+(((((SUM(K10:K12)+((SUM(L10:L12)-L13)/100)-K13)/4))))</f>
        <v>1</v>
      </c>
      <c r="K13" s="6">
        <f>MOD(SUM(K10:K12)+((SUM(L10:L12)-L13)/100),4)</f>
        <v>2</v>
      </c>
      <c r="L13" s="7">
        <f>MOD(SUM(L10:L12),100)</f>
        <v>80</v>
      </c>
      <c r="M13" s="6">
        <f t="shared" si="0"/>
        <v>0</v>
      </c>
      <c r="N13" s="571">
        <f>+SUM(N10:N12)</f>
        <v>0</v>
      </c>
      <c r="O13" s="6">
        <f t="shared" si="0"/>
        <v>73</v>
      </c>
      <c r="P13" s="532">
        <f t="shared" si="0"/>
        <v>1.0676000000000001</v>
      </c>
      <c r="Q13" s="6">
        <f>SUM(Q10:Q12)</f>
        <v>0</v>
      </c>
      <c r="R13" s="6">
        <f t="shared" si="0"/>
        <v>532600</v>
      </c>
      <c r="S13" s="6">
        <f t="shared" si="0"/>
        <v>0</v>
      </c>
      <c r="T13" s="6">
        <f t="shared" si="0"/>
        <v>699</v>
      </c>
      <c r="U13" s="234">
        <f t="shared" si="0"/>
        <v>0</v>
      </c>
      <c r="V13" s="218">
        <v>16</v>
      </c>
      <c r="W13" s="218">
        <v>8</v>
      </c>
      <c r="X13" s="218">
        <v>20</v>
      </c>
      <c r="Y13" s="218">
        <v>8</v>
      </c>
      <c r="Z13" s="218">
        <v>26</v>
      </c>
      <c r="AA13" s="218">
        <v>1</v>
      </c>
      <c r="AB13" s="218">
        <v>23</v>
      </c>
      <c r="AC13" s="218">
        <v>70</v>
      </c>
      <c r="AD13" s="218">
        <v>9</v>
      </c>
      <c r="AE13" s="218">
        <v>79</v>
      </c>
      <c r="AF13" s="218">
        <v>0</v>
      </c>
      <c r="AG13" s="218">
        <v>0</v>
      </c>
      <c r="AH13" s="218">
        <v>0</v>
      </c>
      <c r="AI13" s="218">
        <v>0</v>
      </c>
      <c r="AJ13" s="218">
        <v>0</v>
      </c>
      <c r="AK13" s="218">
        <v>0</v>
      </c>
      <c r="AL13" s="219"/>
      <c r="AM13" s="219"/>
    </row>
    <row r="14" spans="1:39" ht="22.5" customHeight="1" x14ac:dyDescent="0.2">
      <c r="A14" s="199">
        <v>2</v>
      </c>
      <c r="B14" s="200"/>
      <c r="C14" s="684" t="s">
        <v>880</v>
      </c>
      <c r="D14" s="685"/>
      <c r="E14" s="201"/>
      <c r="F14" s="201"/>
      <c r="G14" s="202"/>
      <c r="H14" s="202"/>
      <c r="I14" s="202"/>
      <c r="J14" s="203"/>
      <c r="K14" s="203"/>
      <c r="L14" s="543"/>
      <c r="M14" s="203"/>
      <c r="N14" s="269"/>
      <c r="O14" s="203"/>
      <c r="P14" s="205"/>
      <c r="Q14" s="204"/>
      <c r="R14" s="204"/>
      <c r="S14" s="203"/>
      <c r="T14" s="203"/>
      <c r="U14" s="55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183"/>
      <c r="AM14" s="183"/>
    </row>
    <row r="15" spans="1:39" ht="22.5" customHeight="1" x14ac:dyDescent="0.2">
      <c r="A15" s="207"/>
      <c r="B15" s="193" t="str">
        <f t="shared" ref="B15:B21" si="1">REPLACE(C15,1,10,"")</f>
        <v>ชัยนาท</v>
      </c>
      <c r="C15" s="208" t="s">
        <v>881</v>
      </c>
      <c r="D15" s="29">
        <v>0</v>
      </c>
      <c r="E15" s="30">
        <v>0</v>
      </c>
      <c r="F15" s="30">
        <v>0</v>
      </c>
      <c r="G15" s="29">
        <v>0</v>
      </c>
      <c r="H15" s="29">
        <v>0</v>
      </c>
      <c r="I15" s="29">
        <v>0</v>
      </c>
      <c r="J15" s="209">
        <v>0</v>
      </c>
      <c r="K15" s="31">
        <v>0</v>
      </c>
      <c r="L15" s="210">
        <v>0</v>
      </c>
      <c r="M15" s="209" t="s">
        <v>1024</v>
      </c>
      <c r="N15" s="531" t="s">
        <v>1024</v>
      </c>
      <c r="O15" s="209" t="s">
        <v>1024</v>
      </c>
      <c r="P15" s="253" t="s">
        <v>1024</v>
      </c>
      <c r="Q15" s="209" t="s">
        <v>1024</v>
      </c>
      <c r="R15" s="209" t="s">
        <v>1024</v>
      </c>
      <c r="S15" s="209" t="s">
        <v>1024</v>
      </c>
      <c r="T15" s="209" t="s">
        <v>1024</v>
      </c>
      <c r="U15" s="557" t="s">
        <v>1024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183"/>
      <c r="AM15" s="183"/>
    </row>
    <row r="16" spans="1:39" ht="22.5" customHeight="1" x14ac:dyDescent="0.2">
      <c r="A16" s="207"/>
      <c r="B16" s="193" t="str">
        <f t="shared" si="1"/>
        <v>พระนครศรีอยุธยา</v>
      </c>
      <c r="C16" s="208" t="s">
        <v>882</v>
      </c>
      <c r="D16" s="29">
        <v>0</v>
      </c>
      <c r="E16" s="30">
        <v>0</v>
      </c>
      <c r="F16" s="30">
        <v>3</v>
      </c>
      <c r="G16" s="29">
        <v>3</v>
      </c>
      <c r="H16" s="29">
        <v>0</v>
      </c>
      <c r="I16" s="29">
        <v>3</v>
      </c>
      <c r="J16" s="209">
        <v>0</v>
      </c>
      <c r="K16" s="31">
        <v>0</v>
      </c>
      <c r="L16" s="210">
        <v>0</v>
      </c>
      <c r="M16" s="209" t="s">
        <v>1024</v>
      </c>
      <c r="N16" s="531" t="s">
        <v>1024</v>
      </c>
      <c r="O16" s="209" t="s">
        <v>1024</v>
      </c>
      <c r="P16" s="253" t="s">
        <v>1024</v>
      </c>
      <c r="Q16" s="209" t="s">
        <v>1024</v>
      </c>
      <c r="R16" s="209">
        <v>1176200</v>
      </c>
      <c r="S16" s="209">
        <v>1</v>
      </c>
      <c r="T16" s="209">
        <v>1</v>
      </c>
      <c r="U16" s="557" t="s">
        <v>1024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183"/>
      <c r="AM16" s="183"/>
    </row>
    <row r="17" spans="1:39" ht="22.5" customHeight="1" x14ac:dyDescent="0.2">
      <c r="A17" s="207"/>
      <c r="B17" s="193" t="str">
        <f t="shared" si="1"/>
        <v>ลพบุรี</v>
      </c>
      <c r="C17" s="208" t="s">
        <v>883</v>
      </c>
      <c r="D17" s="29">
        <v>0</v>
      </c>
      <c r="E17" s="30">
        <v>0</v>
      </c>
      <c r="F17" s="30">
        <v>1</v>
      </c>
      <c r="G17" s="29">
        <v>1</v>
      </c>
      <c r="H17" s="29">
        <v>0</v>
      </c>
      <c r="I17" s="29">
        <v>2</v>
      </c>
      <c r="J17" s="209">
        <v>0</v>
      </c>
      <c r="K17" s="31">
        <v>0</v>
      </c>
      <c r="L17" s="210">
        <v>0</v>
      </c>
      <c r="M17" s="209" t="s">
        <v>1024</v>
      </c>
      <c r="N17" s="531" t="s">
        <v>1024</v>
      </c>
      <c r="O17" s="209" t="s">
        <v>1024</v>
      </c>
      <c r="P17" s="253" t="s">
        <v>1024</v>
      </c>
      <c r="Q17" s="209" t="s">
        <v>1024</v>
      </c>
      <c r="R17" s="209" t="s">
        <v>1024</v>
      </c>
      <c r="S17" s="209" t="s">
        <v>1024</v>
      </c>
      <c r="T17" s="209">
        <v>1</v>
      </c>
      <c r="U17" s="557" t="s">
        <v>1024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183"/>
      <c r="AM17" s="183"/>
    </row>
    <row r="18" spans="1:39" ht="22.5" customHeight="1" x14ac:dyDescent="0.2">
      <c r="A18" s="207"/>
      <c r="B18" s="193" t="str">
        <f t="shared" si="1"/>
        <v>สระบุรี</v>
      </c>
      <c r="C18" s="208" t="s">
        <v>884</v>
      </c>
      <c r="D18" s="29">
        <v>0</v>
      </c>
      <c r="E18" s="30">
        <v>3</v>
      </c>
      <c r="F18" s="30">
        <v>8</v>
      </c>
      <c r="G18" s="29">
        <v>11</v>
      </c>
      <c r="H18" s="29">
        <v>0</v>
      </c>
      <c r="I18" s="29">
        <v>14</v>
      </c>
      <c r="J18" s="209">
        <v>0</v>
      </c>
      <c r="K18" s="31">
        <v>0</v>
      </c>
      <c r="L18" s="210">
        <v>0</v>
      </c>
      <c r="M18" s="209" t="s">
        <v>1024</v>
      </c>
      <c r="N18" s="531" t="s">
        <v>1024</v>
      </c>
      <c r="O18" s="209">
        <v>14</v>
      </c>
      <c r="P18" s="253">
        <v>0.33800000000000002</v>
      </c>
      <c r="Q18" s="209" t="s">
        <v>1024</v>
      </c>
      <c r="R18" s="209">
        <v>92650</v>
      </c>
      <c r="S18" s="209">
        <v>128</v>
      </c>
      <c r="T18" s="209">
        <v>4</v>
      </c>
      <c r="U18" s="557" t="s">
        <v>1024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183"/>
      <c r="AM18" s="183"/>
    </row>
    <row r="19" spans="1:39" ht="22.5" customHeight="1" x14ac:dyDescent="0.2">
      <c r="A19" s="207"/>
      <c r="B19" s="193" t="str">
        <f t="shared" si="1"/>
        <v>อ่างทอง</v>
      </c>
      <c r="C19" s="208" t="s">
        <v>885</v>
      </c>
      <c r="D19" s="29">
        <v>0</v>
      </c>
      <c r="E19" s="30">
        <v>0</v>
      </c>
      <c r="F19" s="30">
        <v>0</v>
      </c>
      <c r="G19" s="29">
        <v>0</v>
      </c>
      <c r="H19" s="29">
        <v>0</v>
      </c>
      <c r="I19" s="29">
        <v>0</v>
      </c>
      <c r="J19" s="209">
        <v>0</v>
      </c>
      <c r="K19" s="31">
        <v>0</v>
      </c>
      <c r="L19" s="210">
        <v>0</v>
      </c>
      <c r="M19" s="209" t="s">
        <v>1024</v>
      </c>
      <c r="N19" s="531" t="s">
        <v>1024</v>
      </c>
      <c r="O19" s="209" t="s">
        <v>1024</v>
      </c>
      <c r="P19" s="253" t="s">
        <v>1024</v>
      </c>
      <c r="Q19" s="209" t="s">
        <v>1024</v>
      </c>
      <c r="R19" s="209" t="s">
        <v>1024</v>
      </c>
      <c r="S19" s="209" t="s">
        <v>1024</v>
      </c>
      <c r="T19" s="209" t="s">
        <v>1024</v>
      </c>
      <c r="U19" s="557" t="s">
        <v>1024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183"/>
      <c r="AM19" s="183"/>
    </row>
    <row r="20" spans="1:39" ht="22.5" customHeight="1" x14ac:dyDescent="0.2">
      <c r="A20" s="207"/>
      <c r="B20" s="193" t="str">
        <f t="shared" si="1"/>
        <v>สิงห์บุรี</v>
      </c>
      <c r="C20" s="208" t="s">
        <v>886</v>
      </c>
      <c r="D20" s="29">
        <v>0</v>
      </c>
      <c r="E20" s="30">
        <v>0</v>
      </c>
      <c r="F20" s="30">
        <v>0</v>
      </c>
      <c r="G20" s="29">
        <v>0</v>
      </c>
      <c r="H20" s="29">
        <v>0</v>
      </c>
      <c r="I20" s="29">
        <v>0</v>
      </c>
      <c r="J20" s="209">
        <v>0</v>
      </c>
      <c r="K20" s="31">
        <v>0</v>
      </c>
      <c r="L20" s="210">
        <v>0</v>
      </c>
      <c r="M20" s="209" t="s">
        <v>1024</v>
      </c>
      <c r="N20" s="531" t="s">
        <v>1024</v>
      </c>
      <c r="O20" s="209" t="s">
        <v>1024</v>
      </c>
      <c r="P20" s="253" t="s">
        <v>1024</v>
      </c>
      <c r="Q20" s="209" t="s">
        <v>1024</v>
      </c>
      <c r="R20" s="209" t="s">
        <v>1024</v>
      </c>
      <c r="S20" s="209" t="s">
        <v>1024</v>
      </c>
      <c r="T20" s="209" t="s">
        <v>1024</v>
      </c>
      <c r="U20" s="557" t="s">
        <v>1024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183"/>
      <c r="AM20" s="183"/>
    </row>
    <row r="21" spans="1:39" ht="22.5" customHeight="1" x14ac:dyDescent="0.2">
      <c r="A21" s="212"/>
      <c r="B21" s="193" t="str">
        <f t="shared" si="1"/>
        <v>ปทุมธานี</v>
      </c>
      <c r="C21" s="208" t="s">
        <v>887</v>
      </c>
      <c r="D21" s="29">
        <v>0</v>
      </c>
      <c r="E21" s="30">
        <v>0</v>
      </c>
      <c r="F21" s="30">
        <v>3</v>
      </c>
      <c r="G21" s="29">
        <v>3</v>
      </c>
      <c r="H21" s="29">
        <v>0</v>
      </c>
      <c r="I21" s="29">
        <v>3</v>
      </c>
      <c r="J21" s="209">
        <v>0</v>
      </c>
      <c r="K21" s="31">
        <v>0</v>
      </c>
      <c r="L21" s="210">
        <v>0</v>
      </c>
      <c r="M21" s="209" t="s">
        <v>1024</v>
      </c>
      <c r="N21" s="531" t="s">
        <v>1024</v>
      </c>
      <c r="O21" s="209" t="s">
        <v>1024</v>
      </c>
      <c r="P21" s="253" t="s">
        <v>1024</v>
      </c>
      <c r="Q21" s="209" t="s">
        <v>1024</v>
      </c>
      <c r="R21" s="209">
        <v>40500</v>
      </c>
      <c r="S21" s="209">
        <v>10</v>
      </c>
      <c r="T21" s="209">
        <v>1</v>
      </c>
      <c r="U21" s="557" t="s">
        <v>1024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4"/>
      <c r="AM21" s="214"/>
    </row>
    <row r="22" spans="1:39" ht="22.5" customHeight="1" x14ac:dyDescent="0.2">
      <c r="A22" s="215"/>
      <c r="B22" s="216"/>
      <c r="C22" s="217" t="s">
        <v>52</v>
      </c>
      <c r="D22" s="7">
        <f t="shared" ref="D22:I22" si="2">SUM(D15:D21)</f>
        <v>0</v>
      </c>
      <c r="E22" s="6">
        <f t="shared" si="2"/>
        <v>3</v>
      </c>
      <c r="F22" s="32">
        <f t="shared" si="2"/>
        <v>15</v>
      </c>
      <c r="G22" s="32">
        <f t="shared" si="2"/>
        <v>18</v>
      </c>
      <c r="H22" s="32">
        <f t="shared" si="2"/>
        <v>0</v>
      </c>
      <c r="I22" s="32">
        <f t="shared" si="2"/>
        <v>22</v>
      </c>
      <c r="J22" s="6">
        <f>SUM(J15:J21)+(((((SUM(K15:K21)+((SUM(L15:L21)-L22)/100)-K22)/4))))</f>
        <v>0</v>
      </c>
      <c r="K22" s="6">
        <f>MOD(SUM(K15:K21)+((SUM(L15:L21)-L22)/100),4)</f>
        <v>0</v>
      </c>
      <c r="L22" s="7">
        <f>MOD(SUM(L15:L21),100)</f>
        <v>0</v>
      </c>
      <c r="M22" s="32">
        <f>SUM(M15:M21)</f>
        <v>0</v>
      </c>
      <c r="N22" s="571">
        <f>+SUM(N15:N21)</f>
        <v>0</v>
      </c>
      <c r="O22" s="6">
        <f t="shared" ref="O22:T22" si="3">SUM(O15:O21)</f>
        <v>14</v>
      </c>
      <c r="P22" s="532">
        <f t="shared" si="3"/>
        <v>0.33800000000000002</v>
      </c>
      <c r="Q22" s="32">
        <f>SUM(Q15:Q21)</f>
        <v>0</v>
      </c>
      <c r="R22" s="32">
        <f t="shared" si="3"/>
        <v>1309350</v>
      </c>
      <c r="S22" s="32">
        <f t="shared" si="3"/>
        <v>139</v>
      </c>
      <c r="T22" s="32">
        <f t="shared" si="3"/>
        <v>7</v>
      </c>
      <c r="U22" s="234">
        <v>0</v>
      </c>
      <c r="V22" s="218">
        <v>16</v>
      </c>
      <c r="W22" s="218">
        <v>8</v>
      </c>
      <c r="X22" s="218">
        <v>20</v>
      </c>
      <c r="Y22" s="218">
        <v>8</v>
      </c>
      <c r="Z22" s="218">
        <v>26</v>
      </c>
      <c r="AA22" s="218">
        <v>1</v>
      </c>
      <c r="AB22" s="218">
        <v>23</v>
      </c>
      <c r="AC22" s="218">
        <v>70</v>
      </c>
      <c r="AD22" s="218">
        <v>9</v>
      </c>
      <c r="AE22" s="218">
        <v>79</v>
      </c>
      <c r="AF22" s="218">
        <v>0</v>
      </c>
      <c r="AG22" s="218">
        <v>0</v>
      </c>
      <c r="AH22" s="218">
        <v>0</v>
      </c>
      <c r="AI22" s="218">
        <v>0</v>
      </c>
      <c r="AJ22" s="218">
        <v>0</v>
      </c>
      <c r="AK22" s="218">
        <v>0</v>
      </c>
      <c r="AL22" s="219"/>
      <c r="AM22" s="219"/>
    </row>
    <row r="23" spans="1:39" ht="23.1" customHeight="1" x14ac:dyDescent="0.2">
      <c r="A23" s="671" t="s">
        <v>873</v>
      </c>
      <c r="B23" s="191"/>
      <c r="C23" s="674" t="s">
        <v>237</v>
      </c>
      <c r="D23" s="677" t="s">
        <v>199</v>
      </c>
      <c r="E23" s="678"/>
      <c r="F23" s="679"/>
      <c r="G23" s="680" t="s">
        <v>874</v>
      </c>
      <c r="H23" s="680" t="s">
        <v>875</v>
      </c>
      <c r="I23" s="680" t="s">
        <v>875</v>
      </c>
      <c r="J23" s="697" t="s">
        <v>200</v>
      </c>
      <c r="K23" s="698"/>
      <c r="L23" s="699"/>
      <c r="M23" s="694" t="s">
        <v>202</v>
      </c>
      <c r="N23" s="696"/>
      <c r="O23" s="696"/>
      <c r="P23" s="696"/>
      <c r="Q23" s="700" t="s">
        <v>255</v>
      </c>
      <c r="R23" s="700" t="s">
        <v>255</v>
      </c>
      <c r="S23" s="680" t="s">
        <v>239</v>
      </c>
      <c r="T23" s="667" t="s">
        <v>204</v>
      </c>
      <c r="U23" s="668"/>
      <c r="V23" s="686" t="s">
        <v>240</v>
      </c>
      <c r="W23" s="686" t="s">
        <v>241</v>
      </c>
      <c r="X23" s="686" t="s">
        <v>242</v>
      </c>
      <c r="Y23" s="686" t="s">
        <v>243</v>
      </c>
      <c r="Z23" s="686" t="s">
        <v>244</v>
      </c>
      <c r="AA23" s="686" t="s">
        <v>245</v>
      </c>
      <c r="AB23" s="686" t="s">
        <v>246</v>
      </c>
      <c r="AC23" s="686" t="s">
        <v>247</v>
      </c>
      <c r="AD23" s="686" t="s">
        <v>248</v>
      </c>
      <c r="AE23" s="687" t="s">
        <v>249</v>
      </c>
      <c r="AF23" s="688"/>
      <c r="AG23" s="688"/>
      <c r="AH23" s="689"/>
      <c r="AI23" s="689"/>
      <c r="AJ23" s="689"/>
      <c r="AK23" s="690"/>
      <c r="AL23" s="192"/>
      <c r="AM23" s="192"/>
    </row>
    <row r="24" spans="1:39" ht="23.1" customHeight="1" x14ac:dyDescent="0.2">
      <c r="A24" s="672"/>
      <c r="B24" s="193"/>
      <c r="C24" s="675"/>
      <c r="D24" s="671" t="s">
        <v>207</v>
      </c>
      <c r="E24" s="680" t="s">
        <v>208</v>
      </c>
      <c r="F24" s="671" t="s">
        <v>203</v>
      </c>
      <c r="G24" s="681"/>
      <c r="H24" s="681"/>
      <c r="I24" s="681"/>
      <c r="J24" s="691" t="s">
        <v>210</v>
      </c>
      <c r="K24" s="692"/>
      <c r="L24" s="693"/>
      <c r="M24" s="694" t="s">
        <v>212</v>
      </c>
      <c r="N24" s="695"/>
      <c r="O24" s="694" t="s">
        <v>213</v>
      </c>
      <c r="P24" s="696"/>
      <c r="Q24" s="701"/>
      <c r="R24" s="701"/>
      <c r="S24" s="681"/>
      <c r="T24" s="194" t="s">
        <v>3</v>
      </c>
      <c r="U24" s="554" t="s">
        <v>214</v>
      </c>
      <c r="V24" s="686"/>
      <c r="W24" s="686"/>
      <c r="X24" s="686"/>
      <c r="Y24" s="686"/>
      <c r="Z24" s="686"/>
      <c r="AA24" s="686"/>
      <c r="AB24" s="686"/>
      <c r="AC24" s="686"/>
      <c r="AD24" s="686"/>
      <c r="AE24" s="703" t="s">
        <v>258</v>
      </c>
      <c r="AF24" s="704"/>
      <c r="AG24" s="705"/>
      <c r="AH24" s="706" t="s">
        <v>259</v>
      </c>
      <c r="AI24" s="683" t="s">
        <v>260</v>
      </c>
      <c r="AJ24" s="683" t="s">
        <v>261</v>
      </c>
      <c r="AK24" s="683" t="s">
        <v>262</v>
      </c>
      <c r="AL24" s="192"/>
      <c r="AM24" s="192"/>
    </row>
    <row r="25" spans="1:39" ht="45.75" customHeight="1" x14ac:dyDescent="0.2">
      <c r="A25" s="673"/>
      <c r="B25" s="195"/>
      <c r="C25" s="676"/>
      <c r="D25" s="673"/>
      <c r="E25" s="682"/>
      <c r="F25" s="673"/>
      <c r="G25" s="682"/>
      <c r="H25" s="682"/>
      <c r="I25" s="682"/>
      <c r="J25" s="196" t="s">
        <v>217</v>
      </c>
      <c r="K25" s="196" t="s">
        <v>218</v>
      </c>
      <c r="L25" s="542" t="s">
        <v>219</v>
      </c>
      <c r="M25" s="196" t="s">
        <v>221</v>
      </c>
      <c r="N25" s="530" t="s">
        <v>265</v>
      </c>
      <c r="O25" s="196" t="s">
        <v>221</v>
      </c>
      <c r="P25" s="197" t="s">
        <v>265</v>
      </c>
      <c r="Q25" s="702"/>
      <c r="R25" s="702"/>
      <c r="S25" s="682"/>
      <c r="T25" s="198" t="s">
        <v>224</v>
      </c>
      <c r="U25" s="555" t="s">
        <v>225</v>
      </c>
      <c r="V25" s="686"/>
      <c r="W25" s="686"/>
      <c r="X25" s="686"/>
      <c r="Y25" s="686"/>
      <c r="Z25" s="686"/>
      <c r="AA25" s="686"/>
      <c r="AB25" s="686"/>
      <c r="AC25" s="686"/>
      <c r="AD25" s="686"/>
      <c r="AE25" s="355" t="s">
        <v>266</v>
      </c>
      <c r="AF25" s="355" t="s">
        <v>267</v>
      </c>
      <c r="AG25" s="355" t="s">
        <v>268</v>
      </c>
      <c r="AH25" s="706"/>
      <c r="AI25" s="683"/>
      <c r="AJ25" s="683"/>
      <c r="AK25" s="683"/>
      <c r="AL25" s="192"/>
      <c r="AM25" s="192"/>
    </row>
    <row r="26" spans="1:39" ht="22.5" customHeight="1" x14ac:dyDescent="0.2">
      <c r="A26" s="220">
        <v>3</v>
      </c>
      <c r="B26" s="221"/>
      <c r="C26" s="707" t="s">
        <v>888</v>
      </c>
      <c r="D26" s="708"/>
      <c r="E26" s="220"/>
      <c r="F26" s="220"/>
      <c r="G26" s="203"/>
      <c r="H26" s="203"/>
      <c r="I26" s="203"/>
      <c r="J26" s="203"/>
      <c r="K26" s="203"/>
      <c r="L26" s="543"/>
      <c r="M26" s="203"/>
      <c r="N26" s="205"/>
      <c r="O26" s="203"/>
      <c r="P26" s="205"/>
      <c r="Q26" s="203"/>
      <c r="R26" s="203"/>
      <c r="S26" s="203"/>
      <c r="T26" s="203"/>
      <c r="U26" s="55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183"/>
      <c r="AM26" s="183"/>
    </row>
    <row r="27" spans="1:39" ht="22.5" customHeight="1" x14ac:dyDescent="0.2">
      <c r="A27" s="212"/>
      <c r="B27" s="193" t="str">
        <f t="shared" ref="B27:B34" si="4">REPLACE(C27,1,10,"")</f>
        <v>กรุงเทพมหานคร</v>
      </c>
      <c r="C27" s="222" t="s">
        <v>889</v>
      </c>
      <c r="D27" s="29">
        <v>0</v>
      </c>
      <c r="E27" s="30">
        <v>0</v>
      </c>
      <c r="F27" s="30">
        <v>7</v>
      </c>
      <c r="G27" s="29">
        <v>7</v>
      </c>
      <c r="H27" s="29">
        <v>0</v>
      </c>
      <c r="I27" s="29">
        <v>7</v>
      </c>
      <c r="J27" s="209">
        <v>0</v>
      </c>
      <c r="K27" s="31">
        <v>0</v>
      </c>
      <c r="L27" s="210">
        <v>0</v>
      </c>
      <c r="M27" s="209" t="s">
        <v>1024</v>
      </c>
      <c r="N27" s="531" t="s">
        <v>1024</v>
      </c>
      <c r="O27" s="209" t="s">
        <v>1024</v>
      </c>
      <c r="P27" s="253" t="s">
        <v>1024</v>
      </c>
      <c r="Q27" s="209" t="s">
        <v>1024</v>
      </c>
      <c r="R27" s="209">
        <v>711500</v>
      </c>
      <c r="S27" s="209">
        <v>144</v>
      </c>
      <c r="T27" s="209">
        <v>1</v>
      </c>
      <c r="U27" s="557" t="s">
        <v>1024</v>
      </c>
      <c r="V27" s="213">
        <v>0</v>
      </c>
      <c r="W27" s="213">
        <v>0</v>
      </c>
      <c r="X27" s="213">
        <v>0</v>
      </c>
      <c r="Y27" s="213">
        <v>0</v>
      </c>
      <c r="Z27" s="213">
        <v>28</v>
      </c>
      <c r="AA27" s="213">
        <v>70</v>
      </c>
      <c r="AB27" s="213">
        <v>90</v>
      </c>
      <c r="AC27" s="213">
        <v>93</v>
      </c>
      <c r="AD27" s="213">
        <v>5</v>
      </c>
      <c r="AE27" s="213">
        <v>92</v>
      </c>
      <c r="AF27" s="213">
        <v>0</v>
      </c>
      <c r="AG27" s="213">
        <v>0</v>
      </c>
      <c r="AH27" s="213">
        <v>5</v>
      </c>
      <c r="AI27" s="213">
        <v>0</v>
      </c>
      <c r="AJ27" s="213">
        <v>0</v>
      </c>
      <c r="AK27" s="213">
        <v>1</v>
      </c>
      <c r="AL27" s="214"/>
      <c r="AM27" s="214"/>
    </row>
    <row r="28" spans="1:39" ht="22.5" customHeight="1" x14ac:dyDescent="0.2">
      <c r="A28" s="212"/>
      <c r="B28" s="193" t="str">
        <f t="shared" si="4"/>
        <v>จันทบุรี</v>
      </c>
      <c r="C28" s="222" t="s">
        <v>890</v>
      </c>
      <c r="D28" s="29">
        <v>3</v>
      </c>
      <c r="E28" s="30">
        <v>3</v>
      </c>
      <c r="F28" s="30">
        <v>2</v>
      </c>
      <c r="G28" s="29">
        <v>8</v>
      </c>
      <c r="H28" s="29">
        <v>0</v>
      </c>
      <c r="I28" s="29">
        <v>9</v>
      </c>
      <c r="J28" s="209">
        <v>3</v>
      </c>
      <c r="K28" s="31">
        <v>1</v>
      </c>
      <c r="L28" s="210">
        <v>79</v>
      </c>
      <c r="M28" s="209" t="s">
        <v>1024</v>
      </c>
      <c r="N28" s="531" t="s">
        <v>1024</v>
      </c>
      <c r="O28" s="209">
        <v>75</v>
      </c>
      <c r="P28" s="253">
        <v>10.333025000000001</v>
      </c>
      <c r="Q28" s="209">
        <v>219375</v>
      </c>
      <c r="R28" s="209">
        <v>1144214</v>
      </c>
      <c r="S28" s="209" t="s">
        <v>1024</v>
      </c>
      <c r="T28" s="209">
        <v>2</v>
      </c>
      <c r="U28" s="557" t="s">
        <v>1024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4"/>
      <c r="AM28" s="214"/>
    </row>
    <row r="29" spans="1:39" ht="22.5" customHeight="1" x14ac:dyDescent="0.2">
      <c r="A29" s="212"/>
      <c r="B29" s="193" t="str">
        <f t="shared" si="4"/>
        <v>ฉะเชิงเทรา</v>
      </c>
      <c r="C29" s="222" t="s">
        <v>891</v>
      </c>
      <c r="D29" s="29">
        <v>0</v>
      </c>
      <c r="E29" s="30">
        <v>12</v>
      </c>
      <c r="F29" s="30">
        <v>10</v>
      </c>
      <c r="G29" s="29">
        <v>22</v>
      </c>
      <c r="H29" s="29">
        <v>0</v>
      </c>
      <c r="I29" s="29">
        <v>21</v>
      </c>
      <c r="J29" s="209">
        <v>0</v>
      </c>
      <c r="K29" s="31">
        <v>0</v>
      </c>
      <c r="L29" s="210">
        <v>0</v>
      </c>
      <c r="M29" s="209" t="s">
        <v>1024</v>
      </c>
      <c r="N29" s="531" t="s">
        <v>1024</v>
      </c>
      <c r="O29" s="209">
        <v>142</v>
      </c>
      <c r="P29" s="253">
        <v>2.5220000000000002</v>
      </c>
      <c r="Q29" s="209" t="s">
        <v>1024</v>
      </c>
      <c r="R29" s="209">
        <v>814374.32000000007</v>
      </c>
      <c r="S29" s="209" t="s">
        <v>1024</v>
      </c>
      <c r="T29" s="209">
        <v>10</v>
      </c>
      <c r="U29" s="557">
        <v>0.4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4"/>
      <c r="AM29" s="214"/>
    </row>
    <row r="30" spans="1:39" ht="22.5" customHeight="1" x14ac:dyDescent="0.2">
      <c r="A30" s="212"/>
      <c r="B30" s="193" t="str">
        <f t="shared" si="4"/>
        <v>ชลบุรี</v>
      </c>
      <c r="C30" s="222" t="s">
        <v>892</v>
      </c>
      <c r="D30" s="29">
        <v>1</v>
      </c>
      <c r="E30" s="30">
        <v>1</v>
      </c>
      <c r="F30" s="30">
        <v>5</v>
      </c>
      <c r="G30" s="29">
        <v>7</v>
      </c>
      <c r="H30" s="29">
        <v>1</v>
      </c>
      <c r="I30" s="29">
        <v>6</v>
      </c>
      <c r="J30" s="209">
        <v>25</v>
      </c>
      <c r="K30" s="31">
        <v>3</v>
      </c>
      <c r="L30" s="210">
        <v>37</v>
      </c>
      <c r="M30" s="209" t="s">
        <v>1024</v>
      </c>
      <c r="N30" s="531" t="s">
        <v>1024</v>
      </c>
      <c r="O30" s="209">
        <v>19</v>
      </c>
      <c r="P30" s="253">
        <v>0.998</v>
      </c>
      <c r="Q30" s="209" t="s">
        <v>1024</v>
      </c>
      <c r="R30" s="209">
        <v>669387.5</v>
      </c>
      <c r="S30" s="209">
        <v>41</v>
      </c>
      <c r="T30" s="209" t="s">
        <v>1024</v>
      </c>
      <c r="U30" s="557" t="s">
        <v>1024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4"/>
      <c r="AM30" s="214"/>
    </row>
    <row r="31" spans="1:39" ht="22.5" customHeight="1" x14ac:dyDescent="0.2">
      <c r="A31" s="212"/>
      <c r="B31" s="193" t="str">
        <f t="shared" si="4"/>
        <v>นนทบุรี</v>
      </c>
      <c r="C31" s="222" t="s">
        <v>893</v>
      </c>
      <c r="D31" s="29">
        <v>0</v>
      </c>
      <c r="E31" s="30">
        <v>0</v>
      </c>
      <c r="F31" s="30">
        <v>5</v>
      </c>
      <c r="G31" s="29">
        <v>5</v>
      </c>
      <c r="H31" s="29">
        <v>0</v>
      </c>
      <c r="I31" s="29">
        <v>6</v>
      </c>
      <c r="J31" s="209">
        <v>0</v>
      </c>
      <c r="K31" s="31">
        <v>0</v>
      </c>
      <c r="L31" s="210">
        <v>0</v>
      </c>
      <c r="M31" s="209" t="s">
        <v>1024</v>
      </c>
      <c r="N31" s="531" t="s">
        <v>1024</v>
      </c>
      <c r="O31" s="209" t="s">
        <v>1024</v>
      </c>
      <c r="P31" s="253" t="s">
        <v>1024</v>
      </c>
      <c r="Q31" s="209" t="s">
        <v>1024</v>
      </c>
      <c r="R31" s="209">
        <v>181500</v>
      </c>
      <c r="S31" s="209">
        <v>457</v>
      </c>
      <c r="T31" s="209" t="s">
        <v>1024</v>
      </c>
      <c r="U31" s="557" t="s">
        <v>1024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4"/>
      <c r="AM31" s="214"/>
    </row>
    <row r="32" spans="1:39" ht="22.5" customHeight="1" x14ac:dyDescent="0.2">
      <c r="A32" s="212"/>
      <c r="B32" s="193" t="str">
        <f t="shared" si="4"/>
        <v>สมุทรปราการ</v>
      </c>
      <c r="C32" s="222" t="s">
        <v>894</v>
      </c>
      <c r="D32" s="29">
        <v>0</v>
      </c>
      <c r="E32" s="30">
        <v>0</v>
      </c>
      <c r="F32" s="30">
        <v>3</v>
      </c>
      <c r="G32" s="29">
        <v>3</v>
      </c>
      <c r="H32" s="29">
        <v>0</v>
      </c>
      <c r="I32" s="29">
        <v>4</v>
      </c>
      <c r="J32" s="209">
        <v>0</v>
      </c>
      <c r="K32" s="31">
        <v>0</v>
      </c>
      <c r="L32" s="210">
        <v>0</v>
      </c>
      <c r="M32" s="209" t="s">
        <v>1024</v>
      </c>
      <c r="N32" s="531" t="s">
        <v>1024</v>
      </c>
      <c r="O32" s="209" t="s">
        <v>1024</v>
      </c>
      <c r="P32" s="253" t="s">
        <v>1024</v>
      </c>
      <c r="Q32" s="209" t="s">
        <v>1024</v>
      </c>
      <c r="R32" s="209">
        <v>871700</v>
      </c>
      <c r="S32" s="209">
        <v>53</v>
      </c>
      <c r="T32" s="209" t="s">
        <v>1024</v>
      </c>
      <c r="U32" s="557" t="s">
        <v>1024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4"/>
      <c r="AM32" s="214"/>
    </row>
    <row r="33" spans="1:39" ht="22.5" customHeight="1" x14ac:dyDescent="0.2">
      <c r="A33" s="212"/>
      <c r="B33" s="193" t="str">
        <f t="shared" si="4"/>
        <v>ระยอง</v>
      </c>
      <c r="C33" s="222" t="s">
        <v>895</v>
      </c>
      <c r="D33" s="29">
        <v>7</v>
      </c>
      <c r="E33" s="30">
        <v>0</v>
      </c>
      <c r="F33" s="30">
        <v>3</v>
      </c>
      <c r="G33" s="29">
        <v>10</v>
      </c>
      <c r="H33" s="29">
        <v>8</v>
      </c>
      <c r="I33" s="29">
        <v>9</v>
      </c>
      <c r="J33" s="209">
        <v>22</v>
      </c>
      <c r="K33" s="31">
        <v>1</v>
      </c>
      <c r="L33" s="210">
        <v>65</v>
      </c>
      <c r="M33" s="209" t="s">
        <v>1024</v>
      </c>
      <c r="N33" s="531" t="s">
        <v>1024</v>
      </c>
      <c r="O33" s="209" t="s">
        <v>1024</v>
      </c>
      <c r="P33" s="253" t="s">
        <v>1024</v>
      </c>
      <c r="Q33" s="209">
        <v>21667.55</v>
      </c>
      <c r="R33" s="209">
        <v>21967.55</v>
      </c>
      <c r="S33" s="209" t="s">
        <v>1024</v>
      </c>
      <c r="T33" s="209">
        <v>26</v>
      </c>
      <c r="U33" s="557" t="s">
        <v>1024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4"/>
      <c r="AM33" s="214"/>
    </row>
    <row r="34" spans="1:39" ht="22.5" customHeight="1" x14ac:dyDescent="0.2">
      <c r="A34" s="212"/>
      <c r="B34" s="193" t="str">
        <f t="shared" si="4"/>
        <v>ตราด</v>
      </c>
      <c r="C34" s="222" t="s">
        <v>896</v>
      </c>
      <c r="D34" s="29">
        <v>3</v>
      </c>
      <c r="E34" s="30">
        <v>2</v>
      </c>
      <c r="F34" s="30">
        <v>0</v>
      </c>
      <c r="G34" s="29">
        <v>5</v>
      </c>
      <c r="H34" s="29">
        <v>0</v>
      </c>
      <c r="I34" s="29">
        <v>2</v>
      </c>
      <c r="J34" s="209">
        <v>6</v>
      </c>
      <c r="K34" s="31">
        <v>0</v>
      </c>
      <c r="L34" s="210">
        <v>51.25</v>
      </c>
      <c r="M34" s="209" t="s">
        <v>1024</v>
      </c>
      <c r="N34" s="531" t="s">
        <v>1024</v>
      </c>
      <c r="O34" s="209">
        <v>31</v>
      </c>
      <c r="P34" s="253">
        <v>0.68</v>
      </c>
      <c r="Q34" s="209">
        <v>745903</v>
      </c>
      <c r="R34" s="209">
        <v>747503</v>
      </c>
      <c r="S34" s="209" t="s">
        <v>1024</v>
      </c>
      <c r="T34" s="209" t="s">
        <v>1024</v>
      </c>
      <c r="U34" s="557" t="s">
        <v>1024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4"/>
      <c r="AM34" s="214"/>
    </row>
    <row r="35" spans="1:39" ht="22.5" customHeight="1" x14ac:dyDescent="0.2">
      <c r="A35" s="215"/>
      <c r="B35" s="216"/>
      <c r="C35" s="217" t="s">
        <v>52</v>
      </c>
      <c r="D35" s="6">
        <f>SUM(D27:D34)</f>
        <v>14</v>
      </c>
      <c r="E35" s="6">
        <f t="shared" ref="E35:U35" si="5">SUM(E27:E34)</f>
        <v>18</v>
      </c>
      <c r="F35" s="6">
        <f t="shared" si="5"/>
        <v>35</v>
      </c>
      <c r="G35" s="6">
        <f t="shared" si="5"/>
        <v>67</v>
      </c>
      <c r="H35" s="6">
        <f>SUM(H27:H34)</f>
        <v>9</v>
      </c>
      <c r="I35" s="6">
        <f t="shared" si="5"/>
        <v>64</v>
      </c>
      <c r="J35" s="6">
        <f>SUM(J27:J34)+(((((SUM(K27:K34)+((SUM(L27:L34)-L35)/100)-K35)/4))))</f>
        <v>57</v>
      </c>
      <c r="K35" s="6">
        <f>MOD(SUM(K27:K34)+((SUM(L27:L34)-L35)/100),4)</f>
        <v>3</v>
      </c>
      <c r="L35" s="7">
        <f>MOD(SUM(L27:L34),100)</f>
        <v>32.25</v>
      </c>
      <c r="M35" s="6">
        <f t="shared" si="5"/>
        <v>0</v>
      </c>
      <c r="N35" s="571">
        <f>+SUM(N27:N34)</f>
        <v>0</v>
      </c>
      <c r="O35" s="6">
        <f t="shared" si="5"/>
        <v>267</v>
      </c>
      <c r="P35" s="532">
        <f t="shared" si="5"/>
        <v>14.533025</v>
      </c>
      <c r="Q35" s="6">
        <f>SUM(Q27:Q34)</f>
        <v>986945.55</v>
      </c>
      <c r="R35" s="6">
        <f t="shared" si="5"/>
        <v>5162146.37</v>
      </c>
      <c r="S35" s="6">
        <f t="shared" si="5"/>
        <v>695</v>
      </c>
      <c r="T35" s="6">
        <f t="shared" si="5"/>
        <v>39</v>
      </c>
      <c r="U35" s="234">
        <f t="shared" si="5"/>
        <v>0.4</v>
      </c>
      <c r="V35" s="218">
        <v>12</v>
      </c>
      <c r="W35" s="218">
        <v>12</v>
      </c>
      <c r="X35" s="218">
        <v>12</v>
      </c>
      <c r="Y35" s="218">
        <v>11</v>
      </c>
      <c r="Z35" s="218">
        <v>59</v>
      </c>
      <c r="AA35" s="218">
        <v>79</v>
      </c>
      <c r="AB35" s="218">
        <v>125</v>
      </c>
      <c r="AC35" s="218">
        <v>171</v>
      </c>
      <c r="AD35" s="218">
        <v>14</v>
      </c>
      <c r="AE35" s="218">
        <v>178</v>
      </c>
      <c r="AF35" s="218">
        <v>0</v>
      </c>
      <c r="AG35" s="218">
        <v>0</v>
      </c>
      <c r="AH35" s="218">
        <v>5</v>
      </c>
      <c r="AI35" s="218">
        <v>0</v>
      </c>
      <c r="AJ35" s="218">
        <v>0</v>
      </c>
      <c r="AK35" s="218">
        <v>2</v>
      </c>
      <c r="AL35" s="219"/>
      <c r="AM35" s="219"/>
    </row>
    <row r="36" spans="1:39" ht="22.5" customHeight="1" x14ac:dyDescent="0.2">
      <c r="A36" s="223">
        <v>4</v>
      </c>
      <c r="B36" s="221"/>
      <c r="C36" s="684" t="s">
        <v>897</v>
      </c>
      <c r="D36" s="685"/>
      <c r="E36" s="33"/>
      <c r="F36" s="33"/>
      <c r="G36" s="34"/>
      <c r="H36" s="34"/>
      <c r="I36" s="34"/>
      <c r="J36" s="34"/>
      <c r="K36" s="34"/>
      <c r="L36" s="544"/>
      <c r="M36" s="34"/>
      <c r="N36" s="36"/>
      <c r="O36" s="34"/>
      <c r="P36" s="36"/>
      <c r="Q36" s="208"/>
      <c r="R36" s="208"/>
      <c r="S36" s="34"/>
      <c r="T36" s="34"/>
      <c r="U36" s="558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13"/>
      <c r="AI36" s="213"/>
      <c r="AJ36" s="213"/>
      <c r="AK36" s="213"/>
      <c r="AL36" s="183"/>
      <c r="AM36" s="183"/>
    </row>
    <row r="37" spans="1:39" ht="22.5" customHeight="1" x14ac:dyDescent="0.2">
      <c r="A37" s="212"/>
      <c r="B37" s="193" t="str">
        <f t="shared" ref="B37:B42" si="6">REPLACE(C37,1,10,"")</f>
        <v>กาญจนบุรี</v>
      </c>
      <c r="C37" s="225" t="s">
        <v>898</v>
      </c>
      <c r="D37" s="29">
        <v>28</v>
      </c>
      <c r="E37" s="30">
        <v>24</v>
      </c>
      <c r="F37" s="30">
        <v>40</v>
      </c>
      <c r="G37" s="29">
        <v>92</v>
      </c>
      <c r="H37" s="29">
        <v>3</v>
      </c>
      <c r="I37" s="29">
        <v>78</v>
      </c>
      <c r="J37" s="209">
        <v>604</v>
      </c>
      <c r="K37" s="31">
        <v>1</v>
      </c>
      <c r="L37" s="210">
        <v>66</v>
      </c>
      <c r="M37" s="209">
        <v>80</v>
      </c>
      <c r="N37" s="531">
        <v>1.17</v>
      </c>
      <c r="O37" s="209">
        <v>285</v>
      </c>
      <c r="P37" s="253">
        <v>9.2319999999999993</v>
      </c>
      <c r="Q37" s="209">
        <v>33865264.134000003</v>
      </c>
      <c r="R37" s="209">
        <v>34744929.634000003</v>
      </c>
      <c r="S37" s="209">
        <v>48</v>
      </c>
      <c r="T37" s="209">
        <v>108</v>
      </c>
      <c r="U37" s="557">
        <v>276.12</v>
      </c>
      <c r="V37" s="213">
        <v>32</v>
      </c>
      <c r="W37" s="213">
        <v>77</v>
      </c>
      <c r="X37" s="213">
        <v>19</v>
      </c>
      <c r="Y37" s="213">
        <v>60</v>
      </c>
      <c r="Z37" s="213">
        <v>13</v>
      </c>
      <c r="AA37" s="213">
        <v>7</v>
      </c>
      <c r="AB37" s="213">
        <v>39</v>
      </c>
      <c r="AC37" s="213">
        <v>200</v>
      </c>
      <c r="AD37" s="213">
        <v>8</v>
      </c>
      <c r="AE37" s="213">
        <v>197</v>
      </c>
      <c r="AF37" s="213">
        <v>0</v>
      </c>
      <c r="AG37" s="213">
        <v>0</v>
      </c>
      <c r="AH37" s="213">
        <v>7</v>
      </c>
      <c r="AI37" s="213">
        <v>0</v>
      </c>
      <c r="AJ37" s="213">
        <v>0</v>
      </c>
      <c r="AK37" s="213">
        <v>4</v>
      </c>
      <c r="AL37" s="214"/>
      <c r="AM37" s="214"/>
    </row>
    <row r="38" spans="1:39" ht="22.5" customHeight="1" x14ac:dyDescent="0.2">
      <c r="A38" s="212"/>
      <c r="B38" s="193" t="str">
        <f t="shared" si="6"/>
        <v>นครปฐม</v>
      </c>
      <c r="C38" s="225" t="s">
        <v>899</v>
      </c>
      <c r="D38" s="29">
        <v>0</v>
      </c>
      <c r="E38" s="30">
        <v>0</v>
      </c>
      <c r="F38" s="30">
        <v>6</v>
      </c>
      <c r="G38" s="29">
        <v>6</v>
      </c>
      <c r="H38" s="29">
        <v>0</v>
      </c>
      <c r="I38" s="29">
        <v>7</v>
      </c>
      <c r="J38" s="209">
        <v>0</v>
      </c>
      <c r="K38" s="31">
        <v>0</v>
      </c>
      <c r="L38" s="210">
        <v>0</v>
      </c>
      <c r="M38" s="209" t="s">
        <v>1024</v>
      </c>
      <c r="N38" s="531" t="s">
        <v>1024</v>
      </c>
      <c r="O38" s="209" t="s">
        <v>1024</v>
      </c>
      <c r="P38" s="253" t="s">
        <v>1024</v>
      </c>
      <c r="Q38" s="209" t="s">
        <v>1024</v>
      </c>
      <c r="R38" s="209">
        <v>171800</v>
      </c>
      <c r="S38" s="209">
        <v>31</v>
      </c>
      <c r="T38" s="209" t="s">
        <v>1024</v>
      </c>
      <c r="U38" s="557" t="s">
        <v>1024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4"/>
      <c r="AM38" s="214"/>
    </row>
    <row r="39" spans="1:39" ht="22.5" customHeight="1" x14ac:dyDescent="0.2">
      <c r="A39" s="212"/>
      <c r="B39" s="193" t="str">
        <f t="shared" si="6"/>
        <v>ราชบุรี</v>
      </c>
      <c r="C39" s="225" t="s">
        <v>900</v>
      </c>
      <c r="D39" s="29">
        <v>1</v>
      </c>
      <c r="E39" s="30">
        <v>1</v>
      </c>
      <c r="F39" s="30">
        <v>17</v>
      </c>
      <c r="G39" s="29">
        <v>19</v>
      </c>
      <c r="H39" s="29">
        <v>0</v>
      </c>
      <c r="I39" s="29">
        <v>17</v>
      </c>
      <c r="J39" s="209">
        <v>1</v>
      </c>
      <c r="K39" s="31">
        <v>3</v>
      </c>
      <c r="L39" s="210">
        <v>48</v>
      </c>
      <c r="M39" s="209" t="s">
        <v>1024</v>
      </c>
      <c r="N39" s="531" t="s">
        <v>1024</v>
      </c>
      <c r="O39" s="209" t="s">
        <v>1024</v>
      </c>
      <c r="P39" s="253" t="s">
        <v>1024</v>
      </c>
      <c r="Q39" s="209" t="s">
        <v>1024</v>
      </c>
      <c r="R39" s="209">
        <v>415660</v>
      </c>
      <c r="S39" s="209">
        <v>23</v>
      </c>
      <c r="T39" s="209">
        <v>4</v>
      </c>
      <c r="U39" s="557">
        <v>2.7090000000000001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4"/>
      <c r="AM39" s="214"/>
    </row>
    <row r="40" spans="1:39" ht="22.5" customHeight="1" x14ac:dyDescent="0.2">
      <c r="A40" s="212"/>
      <c r="B40" s="193" t="str">
        <f t="shared" si="6"/>
        <v>สมุทรสงคราม</v>
      </c>
      <c r="C40" s="225" t="s">
        <v>901</v>
      </c>
      <c r="D40" s="29">
        <v>0</v>
      </c>
      <c r="E40" s="30">
        <v>0</v>
      </c>
      <c r="F40" s="30">
        <v>2</v>
      </c>
      <c r="G40" s="29">
        <v>2</v>
      </c>
      <c r="H40" s="29">
        <v>0</v>
      </c>
      <c r="I40" s="29">
        <v>2</v>
      </c>
      <c r="J40" s="209">
        <v>0</v>
      </c>
      <c r="K40" s="31">
        <v>0</v>
      </c>
      <c r="L40" s="210">
        <v>0</v>
      </c>
      <c r="M40" s="209" t="s">
        <v>1024</v>
      </c>
      <c r="N40" s="531" t="s">
        <v>1024</v>
      </c>
      <c r="O40" s="209" t="s">
        <v>1024</v>
      </c>
      <c r="P40" s="253" t="s">
        <v>1024</v>
      </c>
      <c r="Q40" s="209" t="s">
        <v>1024</v>
      </c>
      <c r="R40" s="209">
        <v>9800</v>
      </c>
      <c r="S40" s="209">
        <v>59</v>
      </c>
      <c r="T40" s="209" t="s">
        <v>1024</v>
      </c>
      <c r="U40" s="557" t="s">
        <v>1024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4"/>
      <c r="AM40" s="214"/>
    </row>
    <row r="41" spans="1:39" ht="22.5" customHeight="1" x14ac:dyDescent="0.2">
      <c r="A41" s="212"/>
      <c r="B41" s="193" t="str">
        <f t="shared" si="6"/>
        <v>สมุทรสาคร</v>
      </c>
      <c r="C41" s="225" t="s">
        <v>902</v>
      </c>
      <c r="D41" s="29">
        <v>0</v>
      </c>
      <c r="E41" s="30">
        <v>0</v>
      </c>
      <c r="F41" s="30">
        <v>11</v>
      </c>
      <c r="G41" s="29">
        <v>11</v>
      </c>
      <c r="H41" s="29">
        <v>0</v>
      </c>
      <c r="I41" s="29">
        <v>11</v>
      </c>
      <c r="J41" s="209">
        <v>0</v>
      </c>
      <c r="K41" s="31">
        <v>0</v>
      </c>
      <c r="L41" s="210">
        <v>0</v>
      </c>
      <c r="M41" s="209" t="s">
        <v>1024</v>
      </c>
      <c r="N41" s="531" t="s">
        <v>1024</v>
      </c>
      <c r="O41" s="209" t="s">
        <v>1024</v>
      </c>
      <c r="P41" s="253" t="s">
        <v>1024</v>
      </c>
      <c r="Q41" s="209" t="s">
        <v>1024</v>
      </c>
      <c r="R41" s="209">
        <v>33220</v>
      </c>
      <c r="S41" s="209">
        <v>133</v>
      </c>
      <c r="T41" s="209" t="s">
        <v>1024</v>
      </c>
      <c r="U41" s="557" t="s">
        <v>1024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4"/>
      <c r="AM41" s="214"/>
    </row>
    <row r="42" spans="1:39" ht="22.5" customHeight="1" x14ac:dyDescent="0.2">
      <c r="A42" s="226"/>
      <c r="B42" s="193" t="str">
        <f t="shared" si="6"/>
        <v>สุพรรณบุรี</v>
      </c>
      <c r="C42" s="208" t="s">
        <v>903</v>
      </c>
      <c r="D42" s="29">
        <v>0</v>
      </c>
      <c r="E42" s="30">
        <v>1</v>
      </c>
      <c r="F42" s="30">
        <v>4</v>
      </c>
      <c r="G42" s="29">
        <v>5</v>
      </c>
      <c r="H42" s="29">
        <v>0</v>
      </c>
      <c r="I42" s="29">
        <v>5</v>
      </c>
      <c r="J42" s="209">
        <v>0</v>
      </c>
      <c r="K42" s="31">
        <v>0</v>
      </c>
      <c r="L42" s="210">
        <v>0</v>
      </c>
      <c r="M42" s="209" t="s">
        <v>1024</v>
      </c>
      <c r="N42" s="531" t="s">
        <v>1024</v>
      </c>
      <c r="O42" s="209" t="s">
        <v>1024</v>
      </c>
      <c r="P42" s="253" t="s">
        <v>1024</v>
      </c>
      <c r="Q42" s="209" t="s">
        <v>1024</v>
      </c>
      <c r="R42" s="209">
        <v>2500</v>
      </c>
      <c r="S42" s="209" t="s">
        <v>1024</v>
      </c>
      <c r="T42" s="209">
        <v>2</v>
      </c>
      <c r="U42" s="557" t="s">
        <v>1024</v>
      </c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14"/>
      <c r="AM42" s="214"/>
    </row>
    <row r="43" spans="1:39" ht="22.5" customHeight="1" thickBot="1" x14ac:dyDescent="0.25">
      <c r="A43" s="215"/>
      <c r="B43" s="216"/>
      <c r="C43" s="217" t="s">
        <v>52</v>
      </c>
      <c r="D43" s="6">
        <f t="shared" ref="D43:I43" si="7">SUM(D37:D42)</f>
        <v>29</v>
      </c>
      <c r="E43" s="6">
        <f t="shared" si="7"/>
        <v>26</v>
      </c>
      <c r="F43" s="6">
        <f t="shared" si="7"/>
        <v>80</v>
      </c>
      <c r="G43" s="6">
        <f t="shared" si="7"/>
        <v>135</v>
      </c>
      <c r="H43" s="6">
        <f t="shared" si="7"/>
        <v>3</v>
      </c>
      <c r="I43" s="6">
        <f t="shared" si="7"/>
        <v>120</v>
      </c>
      <c r="J43" s="6">
        <f>SUM(J37:J42)+(((((SUM(K37:K42)+((SUM(L37:L42)-L43)/100)-K43)/4))))</f>
        <v>606</v>
      </c>
      <c r="K43" s="6">
        <f>MOD(SUM(K37:K42)+((SUM(L37:L42)-L43)/100),4)</f>
        <v>1</v>
      </c>
      <c r="L43" s="7">
        <f>MOD(SUM(L37:L42),100)</f>
        <v>14</v>
      </c>
      <c r="M43" s="6">
        <f>SUM(M37:M42)</f>
        <v>80</v>
      </c>
      <c r="N43" s="532">
        <f t="shared" ref="N43:U43" si="8">SUM(N37:N42)</f>
        <v>1.17</v>
      </c>
      <c r="O43" s="6">
        <f t="shared" si="8"/>
        <v>285</v>
      </c>
      <c r="P43" s="532">
        <f t="shared" si="8"/>
        <v>9.2319999999999993</v>
      </c>
      <c r="Q43" s="6">
        <f>SUM(Q37:Q42)</f>
        <v>33865264.134000003</v>
      </c>
      <c r="R43" s="6">
        <f t="shared" si="8"/>
        <v>35377909.634000003</v>
      </c>
      <c r="S43" s="6">
        <f t="shared" si="8"/>
        <v>294</v>
      </c>
      <c r="T43" s="6">
        <f t="shared" si="8"/>
        <v>114</v>
      </c>
      <c r="U43" s="234">
        <f t="shared" si="8"/>
        <v>278.82900000000001</v>
      </c>
      <c r="V43" s="228">
        <v>43</v>
      </c>
      <c r="W43" s="228">
        <v>151</v>
      </c>
      <c r="X43" s="228">
        <v>32</v>
      </c>
      <c r="Y43" s="228">
        <v>77</v>
      </c>
      <c r="Z43" s="228">
        <v>38</v>
      </c>
      <c r="AA43" s="228">
        <v>14</v>
      </c>
      <c r="AB43" s="228">
        <v>107</v>
      </c>
      <c r="AC43" s="228">
        <v>342</v>
      </c>
      <c r="AD43" s="228">
        <v>13</v>
      </c>
      <c r="AE43" s="228">
        <v>342</v>
      </c>
      <c r="AF43" s="228">
        <v>0</v>
      </c>
      <c r="AG43" s="228">
        <v>0</v>
      </c>
      <c r="AH43" s="228">
        <v>8</v>
      </c>
      <c r="AI43" s="228">
        <v>0</v>
      </c>
      <c r="AJ43" s="228">
        <v>0</v>
      </c>
      <c r="AK43" s="228">
        <v>5</v>
      </c>
      <c r="AL43" s="219"/>
      <c r="AM43" s="219"/>
    </row>
    <row r="44" spans="1:39" ht="22.5" customHeight="1" x14ac:dyDescent="0.2">
      <c r="A44" s="220">
        <v>5</v>
      </c>
      <c r="B44" s="221"/>
      <c r="C44" s="684" t="s">
        <v>904</v>
      </c>
      <c r="D44" s="685"/>
      <c r="E44" s="33"/>
      <c r="F44" s="33"/>
      <c r="G44" s="34"/>
      <c r="H44" s="34"/>
      <c r="I44" s="34"/>
      <c r="J44" s="34"/>
      <c r="K44" s="34"/>
      <c r="L44" s="544"/>
      <c r="M44" s="34"/>
      <c r="N44" s="36"/>
      <c r="O44" s="34"/>
      <c r="P44" s="36"/>
      <c r="Q44" s="208"/>
      <c r="R44" s="208"/>
      <c r="S44" s="34"/>
      <c r="T44" s="34"/>
      <c r="U44" s="558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13"/>
      <c r="AI44" s="213"/>
      <c r="AJ44" s="213"/>
      <c r="AK44" s="213"/>
      <c r="AL44" s="183"/>
      <c r="AM44" s="183"/>
    </row>
    <row r="45" spans="1:39" ht="22.5" customHeight="1" x14ac:dyDescent="0.2">
      <c r="A45" s="212"/>
      <c r="B45" s="193" t="str">
        <f>REPLACE(C45,1,10,"")</f>
        <v>ประจวบคีรีขันธ์</v>
      </c>
      <c r="C45" s="225" t="s">
        <v>905</v>
      </c>
      <c r="D45" s="29">
        <v>20</v>
      </c>
      <c r="E45" s="30">
        <v>1</v>
      </c>
      <c r="F45" s="30">
        <v>16</v>
      </c>
      <c r="G45" s="29">
        <v>37</v>
      </c>
      <c r="H45" s="29">
        <v>14</v>
      </c>
      <c r="I45" s="29">
        <v>31</v>
      </c>
      <c r="J45" s="209">
        <v>168</v>
      </c>
      <c r="K45" s="31">
        <v>1</v>
      </c>
      <c r="L45" s="210">
        <v>24</v>
      </c>
      <c r="M45" s="209" t="s">
        <v>1024</v>
      </c>
      <c r="N45" s="531" t="s">
        <v>1024</v>
      </c>
      <c r="O45" s="209">
        <v>6</v>
      </c>
      <c r="P45" s="253">
        <v>6.24</v>
      </c>
      <c r="Q45" s="209">
        <v>9929129</v>
      </c>
      <c r="R45" s="209">
        <v>9949299</v>
      </c>
      <c r="S45" s="209">
        <v>39</v>
      </c>
      <c r="T45" s="209">
        <v>2</v>
      </c>
      <c r="U45" s="557" t="s">
        <v>1024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4"/>
      <c r="AM45" s="214"/>
    </row>
    <row r="46" spans="1:39" ht="22.5" customHeight="1" x14ac:dyDescent="0.2">
      <c r="A46" s="212"/>
      <c r="B46" s="193" t="str">
        <f>REPLACE(C46,1,10,"")</f>
        <v>เพชรบุรี</v>
      </c>
      <c r="C46" s="225" t="s">
        <v>906</v>
      </c>
      <c r="D46" s="29">
        <v>13</v>
      </c>
      <c r="E46" s="30">
        <v>4</v>
      </c>
      <c r="F46" s="30">
        <v>12</v>
      </c>
      <c r="G46" s="29">
        <v>29</v>
      </c>
      <c r="H46" s="29">
        <v>6</v>
      </c>
      <c r="I46" s="29">
        <v>20</v>
      </c>
      <c r="J46" s="209">
        <v>86</v>
      </c>
      <c r="K46" s="31">
        <v>0</v>
      </c>
      <c r="L46" s="210">
        <v>82</v>
      </c>
      <c r="M46" s="209" t="s">
        <v>1024</v>
      </c>
      <c r="N46" s="531" t="s">
        <v>1024</v>
      </c>
      <c r="O46" s="209">
        <v>24</v>
      </c>
      <c r="P46" s="253">
        <v>14.635999999999999</v>
      </c>
      <c r="Q46" s="209">
        <v>9676839</v>
      </c>
      <c r="R46" s="209">
        <v>10050839</v>
      </c>
      <c r="S46" s="209">
        <v>18</v>
      </c>
      <c r="T46" s="209">
        <v>5</v>
      </c>
      <c r="U46" s="557">
        <v>36.6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4"/>
      <c r="AM46" s="214"/>
    </row>
    <row r="47" spans="1:39" ht="22.5" customHeight="1" thickBot="1" x14ac:dyDescent="0.25">
      <c r="A47" s="226"/>
      <c r="B47" s="229"/>
      <c r="C47" s="356" t="s">
        <v>52</v>
      </c>
      <c r="D47" s="230">
        <f>SUM(D45:D46)</f>
        <v>33</v>
      </c>
      <c r="E47" s="231">
        <f>SUM(E45:E46)</f>
        <v>5</v>
      </c>
      <c r="F47" s="231">
        <f t="shared" ref="F47:U47" si="9">SUM(F45:F46)</f>
        <v>28</v>
      </c>
      <c r="G47" s="231">
        <f t="shared" si="9"/>
        <v>66</v>
      </c>
      <c r="H47" s="231">
        <f>SUM(H45:H46)</f>
        <v>20</v>
      </c>
      <c r="I47" s="231">
        <f t="shared" si="9"/>
        <v>51</v>
      </c>
      <c r="J47" s="6">
        <f>SUM(J45:J46)+(((((SUM(K45:K46)+((SUM(L45:L46)-L47)/100)-K47)/4))))</f>
        <v>254</v>
      </c>
      <c r="K47" s="6">
        <f>MOD(SUM(K45:K46)+((SUM(L45:L46)-L47)/100),4)</f>
        <v>2</v>
      </c>
      <c r="L47" s="7">
        <f>MOD(SUM(L45:L46),100)</f>
        <v>6</v>
      </c>
      <c r="M47" s="231">
        <f t="shared" si="9"/>
        <v>0</v>
      </c>
      <c r="N47" s="572">
        <f t="shared" si="9"/>
        <v>0</v>
      </c>
      <c r="O47" s="230">
        <f t="shared" si="9"/>
        <v>30</v>
      </c>
      <c r="P47" s="533">
        <f t="shared" si="9"/>
        <v>20.875999999999998</v>
      </c>
      <c r="Q47" s="230">
        <f>SUM(Q45:Q46)</f>
        <v>19605968</v>
      </c>
      <c r="R47" s="230">
        <f t="shared" si="9"/>
        <v>20000138</v>
      </c>
      <c r="S47" s="232">
        <f>SUM(S45:S46)</f>
        <v>57</v>
      </c>
      <c r="T47" s="232">
        <f>SUM(T45:T46)</f>
        <v>7</v>
      </c>
      <c r="U47" s="233">
        <f t="shared" si="9"/>
        <v>36.6</v>
      </c>
      <c r="V47" s="228">
        <v>43</v>
      </c>
      <c r="W47" s="228">
        <v>151</v>
      </c>
      <c r="X47" s="228">
        <v>32</v>
      </c>
      <c r="Y47" s="228">
        <v>77</v>
      </c>
      <c r="Z47" s="228">
        <v>38</v>
      </c>
      <c r="AA47" s="228">
        <v>14</v>
      </c>
      <c r="AB47" s="228">
        <v>107</v>
      </c>
      <c r="AC47" s="228">
        <v>342</v>
      </c>
      <c r="AD47" s="228">
        <v>13</v>
      </c>
      <c r="AE47" s="228">
        <v>342</v>
      </c>
      <c r="AF47" s="228">
        <v>0</v>
      </c>
      <c r="AG47" s="228">
        <v>0</v>
      </c>
      <c r="AH47" s="228">
        <v>8</v>
      </c>
      <c r="AI47" s="228">
        <v>0</v>
      </c>
      <c r="AJ47" s="228">
        <v>0</v>
      </c>
      <c r="AK47" s="228">
        <v>5</v>
      </c>
      <c r="AL47" s="219"/>
      <c r="AM47" s="219"/>
    </row>
    <row r="48" spans="1:39" ht="22.5" customHeight="1" thickBot="1" x14ac:dyDescent="0.25">
      <c r="A48" s="694" t="s">
        <v>907</v>
      </c>
      <c r="B48" s="696"/>
      <c r="C48" s="695"/>
      <c r="D48" s="32">
        <f t="shared" ref="D48:I48" si="10">D13+D22+D35+D43+D47</f>
        <v>77</v>
      </c>
      <c r="E48" s="32">
        <f t="shared" si="10"/>
        <v>63</v>
      </c>
      <c r="F48" s="32">
        <f t="shared" si="10"/>
        <v>171</v>
      </c>
      <c r="G48" s="32">
        <f t="shared" si="10"/>
        <v>311</v>
      </c>
      <c r="H48" s="32">
        <f t="shared" si="10"/>
        <v>32</v>
      </c>
      <c r="I48" s="32">
        <f t="shared" si="10"/>
        <v>286</v>
      </c>
      <c r="J48" s="6">
        <f>SUM(J47,J43,J35,J22,J13)+(((((SUM(K47,K43,K35,K22,K13)+((SUM(L47,L43,L35,L22,L13)-L48)/100)-K48)/4))))</f>
        <v>920</v>
      </c>
      <c r="K48" s="6">
        <f>MOD(SUM(K47,K43,K35,K22,K13)+((SUM(L47,L43,L35,L22,L13)-L48)/100),4)</f>
        <v>1</v>
      </c>
      <c r="L48" s="7">
        <f>MOD(SUM(L47,L43,L35,L22,L13),100)</f>
        <v>32.25</v>
      </c>
      <c r="M48" s="6">
        <f t="shared" ref="M48:U48" si="11">M13+M22+M35+M43+M47</f>
        <v>80</v>
      </c>
      <c r="N48" s="532">
        <f>N13+N22+N35+N43+N47</f>
        <v>1.17</v>
      </c>
      <c r="O48" s="32">
        <f t="shared" si="11"/>
        <v>669</v>
      </c>
      <c r="P48" s="532">
        <f t="shared" si="11"/>
        <v>46.046624999999999</v>
      </c>
      <c r="Q48" s="32">
        <f>Q13+Q22+Q35+Q43+Q47</f>
        <v>54458177.684</v>
      </c>
      <c r="R48" s="32">
        <f t="shared" si="11"/>
        <v>62382144.004000001</v>
      </c>
      <c r="S48" s="32">
        <f>S13+S22+S35+S43+S47</f>
        <v>1185</v>
      </c>
      <c r="T48" s="32">
        <f t="shared" si="11"/>
        <v>866</v>
      </c>
      <c r="U48" s="234">
        <f t="shared" si="11"/>
        <v>315.82900000000001</v>
      </c>
      <c r="V48" s="235">
        <f t="shared" ref="V48:AK48" si="12">V13+V35+V43</f>
        <v>71</v>
      </c>
      <c r="W48" s="235">
        <f t="shared" si="12"/>
        <v>171</v>
      </c>
      <c r="X48" s="235">
        <f t="shared" si="12"/>
        <v>64</v>
      </c>
      <c r="Y48" s="235">
        <f t="shared" si="12"/>
        <v>96</v>
      </c>
      <c r="Z48" s="235">
        <f t="shared" si="12"/>
        <v>123</v>
      </c>
      <c r="AA48" s="235">
        <f t="shared" si="12"/>
        <v>94</v>
      </c>
      <c r="AB48" s="235">
        <f t="shared" si="12"/>
        <v>255</v>
      </c>
      <c r="AC48" s="235">
        <f t="shared" si="12"/>
        <v>583</v>
      </c>
      <c r="AD48" s="235">
        <f t="shared" si="12"/>
        <v>36</v>
      </c>
      <c r="AE48" s="235">
        <f t="shared" si="12"/>
        <v>599</v>
      </c>
      <c r="AF48" s="235">
        <f t="shared" si="12"/>
        <v>0</v>
      </c>
      <c r="AG48" s="235">
        <f t="shared" si="12"/>
        <v>0</v>
      </c>
      <c r="AH48" s="235">
        <f t="shared" si="12"/>
        <v>13</v>
      </c>
      <c r="AI48" s="235">
        <f t="shared" si="12"/>
        <v>0</v>
      </c>
      <c r="AJ48" s="235">
        <f t="shared" si="12"/>
        <v>0</v>
      </c>
      <c r="AK48" s="235">
        <f t="shared" si="12"/>
        <v>7</v>
      </c>
      <c r="AL48" s="236"/>
      <c r="AM48" s="236"/>
    </row>
    <row r="49" spans="1:39" ht="24.95" customHeight="1" x14ac:dyDescent="0.2">
      <c r="A49" s="709" t="s">
        <v>908</v>
      </c>
      <c r="B49" s="709"/>
      <c r="C49" s="709"/>
      <c r="D49" s="709"/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709"/>
      <c r="P49" s="709"/>
      <c r="Q49" s="709"/>
      <c r="R49" s="709"/>
      <c r="S49" s="709"/>
      <c r="T49" s="709"/>
      <c r="U49" s="709"/>
      <c r="V49" s="358"/>
      <c r="W49" s="359"/>
      <c r="X49" s="359"/>
      <c r="Y49" s="359"/>
      <c r="Z49" s="359"/>
      <c r="AA49" s="359"/>
      <c r="AB49" s="359"/>
      <c r="AC49" s="359"/>
      <c r="AD49" s="359"/>
      <c r="AE49" s="359"/>
      <c r="AF49" s="183"/>
      <c r="AG49" s="183"/>
      <c r="AH49" s="359"/>
      <c r="AI49" s="359"/>
      <c r="AJ49" s="359"/>
      <c r="AK49" s="359"/>
      <c r="AL49" s="184"/>
      <c r="AM49" s="184"/>
    </row>
    <row r="50" spans="1:39" ht="24.95" customHeight="1" x14ac:dyDescent="0.2">
      <c r="A50" s="669" t="s">
        <v>871</v>
      </c>
      <c r="B50" s="669"/>
      <c r="C50" s="669"/>
      <c r="D50" s="669"/>
      <c r="E50" s="669"/>
      <c r="F50" s="669"/>
      <c r="G50" s="669"/>
      <c r="H50" s="669"/>
      <c r="I50" s="669"/>
      <c r="J50" s="669"/>
      <c r="K50" s="669"/>
      <c r="L50" s="669"/>
      <c r="M50" s="669"/>
      <c r="N50" s="669"/>
      <c r="O50" s="669"/>
      <c r="P50" s="669"/>
      <c r="Q50" s="669"/>
      <c r="R50" s="669"/>
      <c r="S50" s="669"/>
      <c r="T50" s="669"/>
      <c r="U50" s="669"/>
      <c r="V50" s="358"/>
      <c r="W50" s="359"/>
      <c r="X50" s="359"/>
      <c r="Y50" s="359"/>
      <c r="Z50" s="359"/>
      <c r="AA50" s="359"/>
      <c r="AB50" s="359"/>
      <c r="AC50" s="359"/>
      <c r="AD50" s="359"/>
      <c r="AE50" s="359"/>
      <c r="AF50" s="183"/>
      <c r="AG50" s="183"/>
      <c r="AH50" s="359"/>
      <c r="AI50" s="359"/>
      <c r="AJ50" s="359"/>
      <c r="AK50" s="359"/>
      <c r="AL50" s="184"/>
      <c r="AM50" s="184"/>
    </row>
    <row r="51" spans="1:39" ht="32.25" customHeight="1" x14ac:dyDescent="0.2">
      <c r="A51" s="670" t="s">
        <v>1046</v>
      </c>
      <c r="B51" s="670"/>
      <c r="C51" s="670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358"/>
      <c r="W51" s="359"/>
      <c r="X51" s="359"/>
      <c r="Y51" s="359"/>
      <c r="Z51" s="359"/>
      <c r="AA51" s="359"/>
      <c r="AB51" s="359"/>
      <c r="AC51" s="359"/>
      <c r="AD51" s="359"/>
      <c r="AE51" s="359"/>
      <c r="AF51" s="183"/>
      <c r="AG51" s="183"/>
      <c r="AH51" s="359"/>
      <c r="AI51" s="359"/>
      <c r="AJ51" s="359"/>
      <c r="AK51" s="359"/>
      <c r="AL51" s="184"/>
      <c r="AM51" s="184"/>
    </row>
    <row r="52" spans="1:39" ht="11.25" customHeight="1" x14ac:dyDescent="0.2">
      <c r="A52" s="237"/>
      <c r="B52" s="238"/>
      <c r="C52" s="239"/>
      <c r="D52" s="240"/>
      <c r="E52" s="240"/>
      <c r="F52" s="240"/>
      <c r="G52" s="240"/>
      <c r="H52" s="240"/>
      <c r="I52" s="240"/>
      <c r="J52" s="240"/>
      <c r="K52" s="240"/>
      <c r="L52" s="545"/>
      <c r="M52" s="240"/>
      <c r="N52" s="241"/>
      <c r="O52" s="240"/>
      <c r="P52" s="241"/>
      <c r="Q52" s="237"/>
      <c r="R52" s="237"/>
      <c r="S52" s="240"/>
      <c r="T52" s="240"/>
      <c r="U52" s="559"/>
      <c r="V52" s="239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3"/>
      <c r="AM52" s="243"/>
    </row>
    <row r="53" spans="1:39" ht="22.5" customHeight="1" x14ac:dyDescent="0.2">
      <c r="A53" s="671" t="s">
        <v>873</v>
      </c>
      <c r="B53" s="191"/>
      <c r="C53" s="674" t="s">
        <v>237</v>
      </c>
      <c r="D53" s="677" t="s">
        <v>199</v>
      </c>
      <c r="E53" s="678"/>
      <c r="F53" s="679"/>
      <c r="G53" s="680" t="s">
        <v>874</v>
      </c>
      <c r="H53" s="680" t="s">
        <v>875</v>
      </c>
      <c r="I53" s="680" t="s">
        <v>875</v>
      </c>
      <c r="J53" s="697" t="s">
        <v>200</v>
      </c>
      <c r="K53" s="698"/>
      <c r="L53" s="699"/>
      <c r="M53" s="694" t="s">
        <v>202</v>
      </c>
      <c r="N53" s="696"/>
      <c r="O53" s="696"/>
      <c r="P53" s="696"/>
      <c r="Q53" s="700" t="s">
        <v>255</v>
      </c>
      <c r="R53" s="700" t="s">
        <v>255</v>
      </c>
      <c r="S53" s="680" t="s">
        <v>239</v>
      </c>
      <c r="T53" s="667" t="s">
        <v>204</v>
      </c>
      <c r="U53" s="668"/>
      <c r="V53" s="686" t="s">
        <v>909</v>
      </c>
      <c r="W53" s="686" t="s">
        <v>910</v>
      </c>
      <c r="X53" s="686" t="s">
        <v>911</v>
      </c>
      <c r="Y53" s="686" t="s">
        <v>912</v>
      </c>
      <c r="Z53" s="686" t="s">
        <v>913</v>
      </c>
      <c r="AA53" s="686" t="s">
        <v>914</v>
      </c>
      <c r="AB53" s="686" t="s">
        <v>915</v>
      </c>
      <c r="AC53" s="686" t="s">
        <v>916</v>
      </c>
      <c r="AD53" s="686" t="s">
        <v>917</v>
      </c>
      <c r="AE53" s="687" t="s">
        <v>249</v>
      </c>
      <c r="AF53" s="688"/>
      <c r="AG53" s="688"/>
      <c r="AH53" s="689"/>
      <c r="AI53" s="689"/>
      <c r="AJ53" s="689"/>
      <c r="AK53" s="690"/>
      <c r="AL53" s="192"/>
      <c r="AM53" s="192"/>
    </row>
    <row r="54" spans="1:39" ht="22.5" customHeight="1" x14ac:dyDescent="0.2">
      <c r="A54" s="672"/>
      <c r="B54" s="193"/>
      <c r="C54" s="675"/>
      <c r="D54" s="671" t="s">
        <v>207</v>
      </c>
      <c r="E54" s="680" t="s">
        <v>208</v>
      </c>
      <c r="F54" s="671" t="s">
        <v>203</v>
      </c>
      <c r="G54" s="681"/>
      <c r="H54" s="681"/>
      <c r="I54" s="681"/>
      <c r="J54" s="691" t="s">
        <v>210</v>
      </c>
      <c r="K54" s="692"/>
      <c r="L54" s="693"/>
      <c r="M54" s="694" t="s">
        <v>212</v>
      </c>
      <c r="N54" s="695"/>
      <c r="O54" s="694" t="s">
        <v>213</v>
      </c>
      <c r="P54" s="696"/>
      <c r="Q54" s="701"/>
      <c r="R54" s="701"/>
      <c r="S54" s="681"/>
      <c r="T54" s="194" t="s">
        <v>3</v>
      </c>
      <c r="U54" s="554" t="s">
        <v>214</v>
      </c>
      <c r="V54" s="686"/>
      <c r="W54" s="686"/>
      <c r="X54" s="686"/>
      <c r="Y54" s="686"/>
      <c r="Z54" s="686"/>
      <c r="AA54" s="686"/>
      <c r="AB54" s="686"/>
      <c r="AC54" s="686"/>
      <c r="AD54" s="686"/>
      <c r="AE54" s="703" t="s">
        <v>258</v>
      </c>
      <c r="AF54" s="704"/>
      <c r="AG54" s="705"/>
      <c r="AH54" s="706" t="s">
        <v>259</v>
      </c>
      <c r="AI54" s="683" t="s">
        <v>260</v>
      </c>
      <c r="AJ54" s="683" t="s">
        <v>261</v>
      </c>
      <c r="AK54" s="683" t="s">
        <v>262</v>
      </c>
      <c r="AL54" s="192"/>
      <c r="AM54" s="192"/>
    </row>
    <row r="55" spans="1:39" ht="43.5" customHeight="1" x14ac:dyDescent="0.2">
      <c r="A55" s="673"/>
      <c r="B55" s="195"/>
      <c r="C55" s="676"/>
      <c r="D55" s="673"/>
      <c r="E55" s="682"/>
      <c r="F55" s="673"/>
      <c r="G55" s="682"/>
      <c r="H55" s="682"/>
      <c r="I55" s="682"/>
      <c r="J55" s="196" t="s">
        <v>217</v>
      </c>
      <c r="K55" s="196" t="s">
        <v>218</v>
      </c>
      <c r="L55" s="542" t="s">
        <v>219</v>
      </c>
      <c r="M55" s="196" t="s">
        <v>221</v>
      </c>
      <c r="N55" s="530" t="s">
        <v>265</v>
      </c>
      <c r="O55" s="196" t="s">
        <v>221</v>
      </c>
      <c r="P55" s="197" t="s">
        <v>265</v>
      </c>
      <c r="Q55" s="702"/>
      <c r="R55" s="702"/>
      <c r="S55" s="682"/>
      <c r="T55" s="198" t="s">
        <v>224</v>
      </c>
      <c r="U55" s="555" t="s">
        <v>225</v>
      </c>
      <c r="V55" s="686"/>
      <c r="W55" s="686"/>
      <c r="X55" s="686"/>
      <c r="Y55" s="686"/>
      <c r="Z55" s="686"/>
      <c r="AA55" s="686"/>
      <c r="AB55" s="686"/>
      <c r="AC55" s="686"/>
      <c r="AD55" s="686"/>
      <c r="AE55" s="355" t="s">
        <v>266</v>
      </c>
      <c r="AF55" s="355" t="s">
        <v>267</v>
      </c>
      <c r="AG55" s="355" t="s">
        <v>268</v>
      </c>
      <c r="AH55" s="706"/>
      <c r="AI55" s="683"/>
      <c r="AJ55" s="683"/>
      <c r="AK55" s="683"/>
      <c r="AL55" s="192"/>
      <c r="AM55" s="192"/>
    </row>
    <row r="56" spans="1:39" s="244" customFormat="1" ht="22.5" customHeight="1" x14ac:dyDescent="0.2">
      <c r="A56" s="199">
        <v>1</v>
      </c>
      <c r="B56" s="200"/>
      <c r="C56" s="684" t="s">
        <v>918</v>
      </c>
      <c r="D56" s="685"/>
      <c r="E56" s="199"/>
      <c r="F56" s="199"/>
      <c r="G56" s="203"/>
      <c r="H56" s="203"/>
      <c r="I56" s="203"/>
      <c r="J56" s="203"/>
      <c r="K56" s="203"/>
      <c r="L56" s="543"/>
      <c r="M56" s="203"/>
      <c r="N56" s="205"/>
      <c r="O56" s="203"/>
      <c r="P56" s="205"/>
      <c r="Q56" s="203"/>
      <c r="R56" s="203"/>
      <c r="S56" s="203"/>
      <c r="T56" s="203"/>
      <c r="U56" s="55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183"/>
      <c r="AM56" s="183"/>
    </row>
    <row r="57" spans="1:39" s="244" customFormat="1" ht="22.5" customHeight="1" x14ac:dyDescent="0.2">
      <c r="A57" s="207"/>
      <c r="B57" s="193" t="str">
        <f>REPLACE(C57,1,10,"")</f>
        <v>ชุมพร</v>
      </c>
      <c r="C57" s="225" t="s">
        <v>919</v>
      </c>
      <c r="D57" s="29">
        <v>52</v>
      </c>
      <c r="E57" s="30">
        <v>5</v>
      </c>
      <c r="F57" s="30">
        <v>6</v>
      </c>
      <c r="G57" s="29">
        <v>63</v>
      </c>
      <c r="H57" s="29">
        <v>6</v>
      </c>
      <c r="I57" s="29">
        <v>12</v>
      </c>
      <c r="J57" s="209">
        <v>472</v>
      </c>
      <c r="K57" s="31">
        <v>2</v>
      </c>
      <c r="L57" s="210">
        <v>59.200000000000045</v>
      </c>
      <c r="M57" s="209" t="s">
        <v>1024</v>
      </c>
      <c r="N57" s="531" t="s">
        <v>1024</v>
      </c>
      <c r="O57" s="209">
        <v>138</v>
      </c>
      <c r="P57" s="253">
        <v>33.603000000000002</v>
      </c>
      <c r="Q57" s="209">
        <v>32189044.683999993</v>
      </c>
      <c r="R57" s="209">
        <v>32324898.683999993</v>
      </c>
      <c r="S57" s="209">
        <v>2</v>
      </c>
      <c r="T57" s="209">
        <v>4</v>
      </c>
      <c r="U57" s="557" t="s">
        <v>1024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183"/>
      <c r="AM57" s="183"/>
    </row>
    <row r="58" spans="1:39" ht="22.5" customHeight="1" x14ac:dyDescent="0.2">
      <c r="A58" s="212"/>
      <c r="B58" s="193" t="str">
        <f>REPLACE(C58,1,10,"")</f>
        <v>ระนอง</v>
      </c>
      <c r="C58" s="225" t="s">
        <v>920</v>
      </c>
      <c r="D58" s="29">
        <v>23</v>
      </c>
      <c r="E58" s="30">
        <v>6</v>
      </c>
      <c r="F58" s="30">
        <v>2</v>
      </c>
      <c r="G58" s="29">
        <v>31</v>
      </c>
      <c r="H58" s="29">
        <v>2</v>
      </c>
      <c r="I58" s="29">
        <v>3</v>
      </c>
      <c r="J58" s="209">
        <v>113</v>
      </c>
      <c r="K58" s="31">
        <v>1</v>
      </c>
      <c r="L58" s="210">
        <v>9</v>
      </c>
      <c r="M58" s="209" t="s">
        <v>1024</v>
      </c>
      <c r="N58" s="531" t="s">
        <v>1024</v>
      </c>
      <c r="O58" s="209">
        <v>209</v>
      </c>
      <c r="P58" s="253">
        <v>13.972</v>
      </c>
      <c r="Q58" s="209">
        <v>9515675.449000001</v>
      </c>
      <c r="R58" s="209">
        <v>9556607.2490000017</v>
      </c>
      <c r="S58" s="209">
        <v>13</v>
      </c>
      <c r="T58" s="209">
        <v>24</v>
      </c>
      <c r="U58" s="557" t="s">
        <v>1024</v>
      </c>
      <c r="V58" s="213">
        <v>15</v>
      </c>
      <c r="W58" s="213">
        <v>104</v>
      </c>
      <c r="X58" s="213">
        <v>2</v>
      </c>
      <c r="Y58" s="213">
        <v>15</v>
      </c>
      <c r="Z58" s="213">
        <v>1</v>
      </c>
      <c r="AA58" s="213">
        <v>0</v>
      </c>
      <c r="AB58" s="213">
        <v>67</v>
      </c>
      <c r="AC58" s="213">
        <v>137</v>
      </c>
      <c r="AD58" s="213">
        <v>0</v>
      </c>
      <c r="AE58" s="213">
        <v>136</v>
      </c>
      <c r="AF58" s="213">
        <v>0</v>
      </c>
      <c r="AG58" s="213">
        <v>0</v>
      </c>
      <c r="AH58" s="213">
        <v>0</v>
      </c>
      <c r="AI58" s="213">
        <v>0</v>
      </c>
      <c r="AJ58" s="213">
        <v>0</v>
      </c>
      <c r="AK58" s="213">
        <v>1</v>
      </c>
      <c r="AL58" s="214"/>
      <c r="AM58" s="214"/>
    </row>
    <row r="59" spans="1:39" ht="22.5" customHeight="1" x14ac:dyDescent="0.2">
      <c r="A59" s="212"/>
      <c r="B59" s="193" t="str">
        <f>REPLACE(C59,1,10,"")</f>
        <v>สุราษฎร์ธานี</v>
      </c>
      <c r="C59" s="225" t="s">
        <v>921</v>
      </c>
      <c r="D59" s="29">
        <v>82</v>
      </c>
      <c r="E59" s="30">
        <v>12</v>
      </c>
      <c r="F59" s="30">
        <v>10</v>
      </c>
      <c r="G59" s="29">
        <v>104</v>
      </c>
      <c r="H59" s="29">
        <v>1</v>
      </c>
      <c r="I59" s="29">
        <v>23</v>
      </c>
      <c r="J59" s="209">
        <v>590</v>
      </c>
      <c r="K59" s="31">
        <v>2</v>
      </c>
      <c r="L59" s="210">
        <v>94.880000000000109</v>
      </c>
      <c r="M59" s="209" t="s">
        <v>1024</v>
      </c>
      <c r="N59" s="531" t="s">
        <v>1024</v>
      </c>
      <c r="O59" s="209">
        <v>98</v>
      </c>
      <c r="P59" s="253">
        <v>34.201999999999998</v>
      </c>
      <c r="Q59" s="209">
        <v>57452999.68500001</v>
      </c>
      <c r="R59" s="209">
        <v>57647280.245000012</v>
      </c>
      <c r="S59" s="209">
        <v>39</v>
      </c>
      <c r="T59" s="209">
        <v>77</v>
      </c>
      <c r="U59" s="557">
        <v>4.0999999999999996</v>
      </c>
      <c r="V59" s="213">
        <v>23</v>
      </c>
      <c r="W59" s="213">
        <v>60</v>
      </c>
      <c r="X59" s="213">
        <v>7</v>
      </c>
      <c r="Y59" s="213">
        <v>22</v>
      </c>
      <c r="Z59" s="213">
        <v>10</v>
      </c>
      <c r="AA59" s="213">
        <v>3</v>
      </c>
      <c r="AB59" s="213">
        <v>53</v>
      </c>
      <c r="AC59" s="213">
        <v>115</v>
      </c>
      <c r="AD59" s="213">
        <v>10</v>
      </c>
      <c r="AE59" s="213">
        <v>122</v>
      </c>
      <c r="AF59" s="213">
        <v>0</v>
      </c>
      <c r="AG59" s="213">
        <v>0</v>
      </c>
      <c r="AH59" s="213">
        <v>2</v>
      </c>
      <c r="AI59" s="213">
        <v>0</v>
      </c>
      <c r="AJ59" s="213">
        <v>0</v>
      </c>
      <c r="AK59" s="213">
        <v>1</v>
      </c>
      <c r="AL59" s="214"/>
      <c r="AM59" s="214"/>
    </row>
    <row r="60" spans="1:39" ht="22.5" customHeight="1" x14ac:dyDescent="0.2">
      <c r="A60" s="215"/>
      <c r="B60" s="216"/>
      <c r="C60" s="217" t="s">
        <v>52</v>
      </c>
      <c r="D60" s="6">
        <f t="shared" ref="D60:U60" si="13">SUM(D57:D59)</f>
        <v>157</v>
      </c>
      <c r="E60" s="6">
        <f t="shared" si="13"/>
        <v>23</v>
      </c>
      <c r="F60" s="6">
        <f t="shared" si="13"/>
        <v>18</v>
      </c>
      <c r="G60" s="6">
        <f t="shared" si="13"/>
        <v>198</v>
      </c>
      <c r="H60" s="6">
        <f>SUM(H57:H59)</f>
        <v>9</v>
      </c>
      <c r="I60" s="6">
        <f>SUM(I57:I59)</f>
        <v>38</v>
      </c>
      <c r="J60" s="6">
        <f>SUM(J57:J59)+(((((SUM(K57:K59)+((SUM(L57:L59)-L60)/100)-K60)/4))))</f>
        <v>1176</v>
      </c>
      <c r="K60" s="6">
        <f>MOD(SUM(K57:K59)+((SUM(L57:L59)-L60)/100),4)</f>
        <v>2</v>
      </c>
      <c r="L60" s="7">
        <f>MOD(SUM(L57:L59),100)</f>
        <v>63.080000000000155</v>
      </c>
      <c r="M60" s="6">
        <f t="shared" si="13"/>
        <v>0</v>
      </c>
      <c r="N60" s="571">
        <f t="shared" si="13"/>
        <v>0</v>
      </c>
      <c r="O60" s="6">
        <f t="shared" si="13"/>
        <v>445</v>
      </c>
      <c r="P60" s="532">
        <f t="shared" si="13"/>
        <v>81.777000000000001</v>
      </c>
      <c r="Q60" s="6">
        <f>SUM(Q57:Q59)</f>
        <v>99157719.818000004</v>
      </c>
      <c r="R60" s="6">
        <f t="shared" si="13"/>
        <v>99528786.178000003</v>
      </c>
      <c r="S60" s="6">
        <f t="shared" si="13"/>
        <v>54</v>
      </c>
      <c r="T60" s="6">
        <f t="shared" si="13"/>
        <v>105</v>
      </c>
      <c r="U60" s="234">
        <f t="shared" si="13"/>
        <v>4.0999999999999996</v>
      </c>
      <c r="V60" s="218">
        <f t="shared" ref="V60:AK60" si="14">SUM(V58:V59)</f>
        <v>38</v>
      </c>
      <c r="W60" s="218">
        <f t="shared" si="14"/>
        <v>164</v>
      </c>
      <c r="X60" s="218">
        <f t="shared" si="14"/>
        <v>9</v>
      </c>
      <c r="Y60" s="218">
        <f t="shared" si="14"/>
        <v>37</v>
      </c>
      <c r="Z60" s="218">
        <f t="shared" si="14"/>
        <v>11</v>
      </c>
      <c r="AA60" s="218">
        <f t="shared" si="14"/>
        <v>3</v>
      </c>
      <c r="AB60" s="218">
        <f t="shared" si="14"/>
        <v>120</v>
      </c>
      <c r="AC60" s="218">
        <f t="shared" si="14"/>
        <v>252</v>
      </c>
      <c r="AD60" s="218">
        <f t="shared" si="14"/>
        <v>10</v>
      </c>
      <c r="AE60" s="218">
        <f t="shared" si="14"/>
        <v>258</v>
      </c>
      <c r="AF60" s="218">
        <f t="shared" si="14"/>
        <v>0</v>
      </c>
      <c r="AG60" s="218">
        <f t="shared" si="14"/>
        <v>0</v>
      </c>
      <c r="AH60" s="218">
        <f t="shared" si="14"/>
        <v>2</v>
      </c>
      <c r="AI60" s="218">
        <f t="shared" si="14"/>
        <v>0</v>
      </c>
      <c r="AJ60" s="218">
        <f t="shared" si="14"/>
        <v>0</v>
      </c>
      <c r="AK60" s="218">
        <f t="shared" si="14"/>
        <v>2</v>
      </c>
      <c r="AL60" s="219"/>
      <c r="AM60" s="219"/>
    </row>
    <row r="61" spans="1:39" ht="22.5" customHeight="1" x14ac:dyDescent="0.2">
      <c r="A61" s="245">
        <v>2</v>
      </c>
      <c r="B61" s="246"/>
      <c r="C61" s="684" t="s">
        <v>922</v>
      </c>
      <c r="D61" s="685"/>
      <c r="E61" s="199"/>
      <c r="F61" s="199"/>
      <c r="G61" s="203"/>
      <c r="H61" s="203"/>
      <c r="I61" s="203"/>
      <c r="J61" s="203"/>
      <c r="K61" s="203"/>
      <c r="L61" s="543"/>
      <c r="M61" s="203"/>
      <c r="N61" s="205"/>
      <c r="O61" s="203"/>
      <c r="P61" s="205"/>
      <c r="Q61" s="203"/>
      <c r="R61" s="203"/>
      <c r="S61" s="203"/>
      <c r="T61" s="203"/>
      <c r="U61" s="556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47"/>
      <c r="AM61" s="247"/>
    </row>
    <row r="62" spans="1:39" ht="22.5" customHeight="1" x14ac:dyDescent="0.2">
      <c r="A62" s="212"/>
      <c r="B62" s="193" t="str">
        <f t="shared" ref="B62:B67" si="15">REPLACE(C62,1,10,"")</f>
        <v>กระบี่</v>
      </c>
      <c r="C62" s="222" t="s">
        <v>923</v>
      </c>
      <c r="D62" s="29">
        <v>5</v>
      </c>
      <c r="E62" s="30">
        <v>1</v>
      </c>
      <c r="F62" s="30">
        <v>9</v>
      </c>
      <c r="G62" s="29">
        <v>15</v>
      </c>
      <c r="H62" s="29">
        <v>1</v>
      </c>
      <c r="I62" s="29">
        <v>20</v>
      </c>
      <c r="J62" s="209">
        <v>8</v>
      </c>
      <c r="K62" s="31">
        <v>1</v>
      </c>
      <c r="L62" s="210">
        <v>16</v>
      </c>
      <c r="M62" s="209" t="s">
        <v>1024</v>
      </c>
      <c r="N62" s="531" t="s">
        <v>1024</v>
      </c>
      <c r="O62" s="209">
        <v>30</v>
      </c>
      <c r="P62" s="253">
        <v>0.63700000000000001</v>
      </c>
      <c r="Q62" s="209">
        <v>972784</v>
      </c>
      <c r="R62" s="209">
        <v>1045374</v>
      </c>
      <c r="S62" s="209">
        <v>7</v>
      </c>
      <c r="T62" s="209">
        <v>6</v>
      </c>
      <c r="U62" s="557">
        <v>372</v>
      </c>
      <c r="V62" s="213">
        <v>20</v>
      </c>
      <c r="W62" s="213">
        <v>39</v>
      </c>
      <c r="X62" s="213">
        <v>5</v>
      </c>
      <c r="Y62" s="213">
        <v>12</v>
      </c>
      <c r="Z62" s="213">
        <v>5</v>
      </c>
      <c r="AA62" s="213">
        <v>1</v>
      </c>
      <c r="AB62" s="213">
        <v>30</v>
      </c>
      <c r="AC62" s="213">
        <v>82</v>
      </c>
      <c r="AD62" s="213">
        <v>0</v>
      </c>
      <c r="AE62" s="213">
        <v>82</v>
      </c>
      <c r="AF62" s="213">
        <v>0</v>
      </c>
      <c r="AG62" s="213">
        <v>0</v>
      </c>
      <c r="AH62" s="213">
        <v>0</v>
      </c>
      <c r="AI62" s="213">
        <v>0</v>
      </c>
      <c r="AJ62" s="213">
        <v>0</v>
      </c>
      <c r="AK62" s="213">
        <v>0</v>
      </c>
      <c r="AL62" s="214"/>
      <c r="AM62" s="214"/>
    </row>
    <row r="63" spans="1:39" ht="22.5" customHeight="1" x14ac:dyDescent="0.2">
      <c r="A63" s="212"/>
      <c r="B63" s="193" t="str">
        <f t="shared" si="15"/>
        <v>ตรัง</v>
      </c>
      <c r="C63" s="222" t="s">
        <v>924</v>
      </c>
      <c r="D63" s="29">
        <v>35</v>
      </c>
      <c r="E63" s="30">
        <v>5</v>
      </c>
      <c r="F63" s="30">
        <v>10</v>
      </c>
      <c r="G63" s="29">
        <v>50</v>
      </c>
      <c r="H63" s="29">
        <v>2</v>
      </c>
      <c r="I63" s="29">
        <v>11</v>
      </c>
      <c r="J63" s="209">
        <v>178</v>
      </c>
      <c r="K63" s="31">
        <v>3</v>
      </c>
      <c r="L63" s="210">
        <v>9.8800000000001091</v>
      </c>
      <c r="M63" s="209" t="s">
        <v>1024</v>
      </c>
      <c r="N63" s="531" t="s">
        <v>1024</v>
      </c>
      <c r="O63" s="209">
        <v>222</v>
      </c>
      <c r="P63" s="253">
        <v>18.266999999999999</v>
      </c>
      <c r="Q63" s="209">
        <v>13853927.809800001</v>
      </c>
      <c r="R63" s="209">
        <v>14110184.809800001</v>
      </c>
      <c r="S63" s="209">
        <v>80</v>
      </c>
      <c r="T63" s="209">
        <v>16</v>
      </c>
      <c r="U63" s="557">
        <v>17.600000000000001</v>
      </c>
      <c r="V63" s="213">
        <v>16</v>
      </c>
      <c r="W63" s="213">
        <v>71</v>
      </c>
      <c r="X63" s="213">
        <v>2</v>
      </c>
      <c r="Y63" s="213">
        <v>7</v>
      </c>
      <c r="Z63" s="213">
        <v>2</v>
      </c>
      <c r="AA63" s="213">
        <v>0</v>
      </c>
      <c r="AB63" s="213">
        <v>20</v>
      </c>
      <c r="AC63" s="213">
        <v>93</v>
      </c>
      <c r="AD63" s="213">
        <v>5</v>
      </c>
      <c r="AE63" s="213">
        <v>96</v>
      </c>
      <c r="AF63" s="213">
        <v>0</v>
      </c>
      <c r="AG63" s="213">
        <v>0</v>
      </c>
      <c r="AH63" s="213">
        <v>0</v>
      </c>
      <c r="AI63" s="213">
        <v>0</v>
      </c>
      <c r="AJ63" s="213">
        <v>0</v>
      </c>
      <c r="AK63" s="213">
        <v>2</v>
      </c>
      <c r="AL63" s="214"/>
      <c r="AM63" s="214"/>
    </row>
    <row r="64" spans="1:39" ht="22.5" customHeight="1" x14ac:dyDescent="0.2">
      <c r="A64" s="212"/>
      <c r="B64" s="193" t="str">
        <f t="shared" si="15"/>
        <v>นครศรีธรรมราช</v>
      </c>
      <c r="C64" s="222" t="s">
        <v>925</v>
      </c>
      <c r="D64" s="29">
        <v>13</v>
      </c>
      <c r="E64" s="30">
        <v>5</v>
      </c>
      <c r="F64" s="30">
        <v>7</v>
      </c>
      <c r="G64" s="29">
        <v>25</v>
      </c>
      <c r="H64" s="29">
        <v>2</v>
      </c>
      <c r="I64" s="29">
        <v>12</v>
      </c>
      <c r="J64" s="209">
        <v>76</v>
      </c>
      <c r="K64" s="31">
        <v>2</v>
      </c>
      <c r="L64" s="210">
        <v>34</v>
      </c>
      <c r="M64" s="209" t="s">
        <v>1024</v>
      </c>
      <c r="N64" s="531" t="s">
        <v>1024</v>
      </c>
      <c r="O64" s="209">
        <v>888</v>
      </c>
      <c r="P64" s="253">
        <v>18.52</v>
      </c>
      <c r="Q64" s="209">
        <v>5218688.790000001</v>
      </c>
      <c r="R64" s="209">
        <v>5240178.790000001</v>
      </c>
      <c r="S64" s="209">
        <v>77</v>
      </c>
      <c r="T64" s="209">
        <v>10</v>
      </c>
      <c r="U64" s="557" t="s">
        <v>1024</v>
      </c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4"/>
      <c r="AM64" s="214"/>
    </row>
    <row r="65" spans="1:39" ht="22.5" customHeight="1" x14ac:dyDescent="0.2">
      <c r="A65" s="212"/>
      <c r="B65" s="193" t="str">
        <f t="shared" si="15"/>
        <v>พังงา</v>
      </c>
      <c r="C65" s="222" t="s">
        <v>926</v>
      </c>
      <c r="D65" s="29">
        <v>7</v>
      </c>
      <c r="E65" s="30">
        <v>3</v>
      </c>
      <c r="F65" s="30">
        <v>3</v>
      </c>
      <c r="G65" s="29">
        <v>13</v>
      </c>
      <c r="H65" s="29">
        <v>1</v>
      </c>
      <c r="I65" s="29">
        <v>8</v>
      </c>
      <c r="J65" s="209">
        <v>82</v>
      </c>
      <c r="K65" s="31">
        <v>1</v>
      </c>
      <c r="L65" s="210">
        <v>76</v>
      </c>
      <c r="M65" s="209" t="s">
        <v>1024</v>
      </c>
      <c r="N65" s="531" t="s">
        <v>1024</v>
      </c>
      <c r="O65" s="209">
        <v>142</v>
      </c>
      <c r="P65" s="253">
        <v>5.39</v>
      </c>
      <c r="Q65" s="209">
        <v>5925130.6963999998</v>
      </c>
      <c r="R65" s="209">
        <v>6033030.6963999998</v>
      </c>
      <c r="S65" s="209">
        <v>12</v>
      </c>
      <c r="T65" s="209">
        <v>116</v>
      </c>
      <c r="U65" s="557" t="s">
        <v>1024</v>
      </c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4"/>
      <c r="AM65" s="214"/>
    </row>
    <row r="66" spans="1:39" ht="22.5" customHeight="1" x14ac:dyDescent="0.2">
      <c r="A66" s="212"/>
      <c r="B66" s="193" t="str">
        <f t="shared" si="15"/>
        <v>ภูเก็ต</v>
      </c>
      <c r="C66" s="222" t="s">
        <v>927</v>
      </c>
      <c r="D66" s="29">
        <v>0</v>
      </c>
      <c r="E66" s="30">
        <v>1</v>
      </c>
      <c r="F66" s="30">
        <v>1</v>
      </c>
      <c r="G66" s="29">
        <v>2</v>
      </c>
      <c r="H66" s="29">
        <v>0</v>
      </c>
      <c r="I66" s="29">
        <v>2</v>
      </c>
      <c r="J66" s="209">
        <v>0</v>
      </c>
      <c r="K66" s="31">
        <v>0</v>
      </c>
      <c r="L66" s="210">
        <v>0</v>
      </c>
      <c r="M66" s="209" t="s">
        <v>1024</v>
      </c>
      <c r="N66" s="531" t="s">
        <v>1024</v>
      </c>
      <c r="O66" s="209" t="s">
        <v>1024</v>
      </c>
      <c r="P66" s="253" t="s">
        <v>1024</v>
      </c>
      <c r="Q66" s="209" t="s">
        <v>1024</v>
      </c>
      <c r="R66" s="209">
        <v>16000</v>
      </c>
      <c r="S66" s="209">
        <v>1</v>
      </c>
      <c r="T66" s="209" t="s">
        <v>1024</v>
      </c>
      <c r="U66" s="557" t="s">
        <v>1024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4"/>
      <c r="AM66" s="214"/>
    </row>
    <row r="67" spans="1:39" ht="22.5" customHeight="1" x14ac:dyDescent="0.2">
      <c r="A67" s="212"/>
      <c r="B67" s="193" t="str">
        <f t="shared" si="15"/>
        <v>สตูล</v>
      </c>
      <c r="C67" s="222" t="s">
        <v>928</v>
      </c>
      <c r="D67" s="29">
        <v>21</v>
      </c>
      <c r="E67" s="30">
        <v>11</v>
      </c>
      <c r="F67" s="30">
        <v>0</v>
      </c>
      <c r="G67" s="29">
        <v>32</v>
      </c>
      <c r="H67" s="29">
        <v>0</v>
      </c>
      <c r="I67" s="29">
        <v>7</v>
      </c>
      <c r="J67" s="209">
        <v>502</v>
      </c>
      <c r="K67" s="31">
        <v>3</v>
      </c>
      <c r="L67" s="210">
        <v>71</v>
      </c>
      <c r="M67" s="209" t="s">
        <v>1024</v>
      </c>
      <c r="N67" s="531" t="s">
        <v>1024</v>
      </c>
      <c r="O67" s="209">
        <v>311</v>
      </c>
      <c r="P67" s="253">
        <v>36.983000000000004</v>
      </c>
      <c r="Q67" s="209">
        <v>33936423.401000001</v>
      </c>
      <c r="R67" s="209">
        <v>34388223.401000001</v>
      </c>
      <c r="S67" s="209" t="s">
        <v>1024</v>
      </c>
      <c r="T67" s="209" t="s">
        <v>1024</v>
      </c>
      <c r="U67" s="557" t="s">
        <v>1024</v>
      </c>
      <c r="V67" s="213">
        <v>21</v>
      </c>
      <c r="W67" s="213">
        <v>49</v>
      </c>
      <c r="X67" s="213">
        <v>4</v>
      </c>
      <c r="Y67" s="213">
        <v>24</v>
      </c>
      <c r="Z67" s="213">
        <v>1</v>
      </c>
      <c r="AA67" s="213">
        <v>0</v>
      </c>
      <c r="AB67" s="213">
        <v>24</v>
      </c>
      <c r="AC67" s="213">
        <v>95</v>
      </c>
      <c r="AD67" s="213">
        <v>4</v>
      </c>
      <c r="AE67" s="213">
        <v>97</v>
      </c>
      <c r="AF67" s="213">
        <v>0</v>
      </c>
      <c r="AG67" s="213">
        <v>0</v>
      </c>
      <c r="AH67" s="213">
        <v>2</v>
      </c>
      <c r="AI67" s="213">
        <v>0</v>
      </c>
      <c r="AJ67" s="213">
        <v>0</v>
      </c>
      <c r="AK67" s="213">
        <v>0</v>
      </c>
      <c r="AL67" s="214"/>
      <c r="AM67" s="214"/>
    </row>
    <row r="68" spans="1:39" ht="29.25" customHeight="1" x14ac:dyDescent="0.2">
      <c r="A68" s="215"/>
      <c r="B68" s="216"/>
      <c r="C68" s="217" t="s">
        <v>52</v>
      </c>
      <c r="D68" s="32">
        <f t="shared" ref="D68:I68" si="16">SUM(D62:D67)</f>
        <v>81</v>
      </c>
      <c r="E68" s="32">
        <f t="shared" si="16"/>
        <v>26</v>
      </c>
      <c r="F68" s="32">
        <f t="shared" si="16"/>
        <v>30</v>
      </c>
      <c r="G68" s="32">
        <f t="shared" si="16"/>
        <v>137</v>
      </c>
      <c r="H68" s="32">
        <f t="shared" si="16"/>
        <v>6</v>
      </c>
      <c r="I68" s="32">
        <f t="shared" si="16"/>
        <v>60</v>
      </c>
      <c r="J68" s="6">
        <f>SUM(J62:J67)+(((((SUM(K62:K67)+((SUM(L62:L67)-L68)/100)-K68)/4))))</f>
        <v>849</v>
      </c>
      <c r="K68" s="6">
        <f>MOD(SUM(K62:K67)+((SUM(L62:L67)-L68)/100),4)</f>
        <v>0</v>
      </c>
      <c r="L68" s="7">
        <f>MOD(SUM(L62:L67),100)</f>
        <v>6.8800000000001091</v>
      </c>
      <c r="M68" s="32">
        <f t="shared" ref="M68:U68" si="17">SUM(M62:M67)</f>
        <v>0</v>
      </c>
      <c r="N68" s="571">
        <f t="shared" si="17"/>
        <v>0</v>
      </c>
      <c r="O68" s="32">
        <f t="shared" si="17"/>
        <v>1593</v>
      </c>
      <c r="P68" s="532">
        <f t="shared" si="17"/>
        <v>79.796999999999997</v>
      </c>
      <c r="Q68" s="32">
        <f>SUM(Q62:Q67)</f>
        <v>59906954.6972</v>
      </c>
      <c r="R68" s="32">
        <f t="shared" si="17"/>
        <v>60832991.6972</v>
      </c>
      <c r="S68" s="32">
        <f t="shared" si="17"/>
        <v>177</v>
      </c>
      <c r="T68" s="32">
        <f t="shared" si="17"/>
        <v>148</v>
      </c>
      <c r="U68" s="234">
        <f t="shared" si="17"/>
        <v>389.6</v>
      </c>
      <c r="V68" s="218">
        <v>68</v>
      </c>
      <c r="W68" s="218">
        <v>212</v>
      </c>
      <c r="X68" s="218">
        <v>11</v>
      </c>
      <c r="Y68" s="218">
        <v>54</v>
      </c>
      <c r="Z68" s="218">
        <v>18</v>
      </c>
      <c r="AA68" s="218">
        <v>1</v>
      </c>
      <c r="AB68" s="218">
        <v>86</v>
      </c>
      <c r="AC68" s="218">
        <v>353</v>
      </c>
      <c r="AD68" s="218">
        <v>11</v>
      </c>
      <c r="AE68" s="218">
        <v>360</v>
      </c>
      <c r="AF68" s="218">
        <v>0</v>
      </c>
      <c r="AG68" s="218">
        <v>0</v>
      </c>
      <c r="AH68" s="218">
        <v>2</v>
      </c>
      <c r="AI68" s="218">
        <v>0</v>
      </c>
      <c r="AJ68" s="218">
        <v>0</v>
      </c>
      <c r="AK68" s="218">
        <v>2</v>
      </c>
      <c r="AL68" s="219"/>
      <c r="AM68" s="219"/>
    </row>
    <row r="69" spans="1:39" ht="22.5" customHeight="1" x14ac:dyDescent="0.2">
      <c r="A69" s="671" t="s">
        <v>873</v>
      </c>
      <c r="B69" s="191"/>
      <c r="C69" s="674" t="s">
        <v>237</v>
      </c>
      <c r="D69" s="677" t="s">
        <v>199</v>
      </c>
      <c r="E69" s="678"/>
      <c r="F69" s="679"/>
      <c r="G69" s="680" t="s">
        <v>874</v>
      </c>
      <c r="H69" s="680" t="s">
        <v>875</v>
      </c>
      <c r="I69" s="680" t="s">
        <v>875</v>
      </c>
      <c r="J69" s="697" t="s">
        <v>200</v>
      </c>
      <c r="K69" s="698"/>
      <c r="L69" s="699"/>
      <c r="M69" s="694" t="s">
        <v>202</v>
      </c>
      <c r="N69" s="696"/>
      <c r="O69" s="696"/>
      <c r="P69" s="696"/>
      <c r="Q69" s="700" t="s">
        <v>255</v>
      </c>
      <c r="R69" s="700" t="s">
        <v>255</v>
      </c>
      <c r="S69" s="680" t="s">
        <v>239</v>
      </c>
      <c r="T69" s="667" t="s">
        <v>204</v>
      </c>
      <c r="U69" s="668"/>
      <c r="V69" s="686" t="s">
        <v>909</v>
      </c>
      <c r="W69" s="686" t="s">
        <v>910</v>
      </c>
      <c r="X69" s="686" t="s">
        <v>911</v>
      </c>
      <c r="Y69" s="686" t="s">
        <v>912</v>
      </c>
      <c r="Z69" s="686" t="s">
        <v>913</v>
      </c>
      <c r="AA69" s="686" t="s">
        <v>914</v>
      </c>
      <c r="AB69" s="686" t="s">
        <v>915</v>
      </c>
      <c r="AC69" s="686" t="s">
        <v>916</v>
      </c>
      <c r="AD69" s="686" t="s">
        <v>917</v>
      </c>
      <c r="AE69" s="687" t="s">
        <v>249</v>
      </c>
      <c r="AF69" s="688"/>
      <c r="AG69" s="688"/>
      <c r="AH69" s="689"/>
      <c r="AI69" s="689"/>
      <c r="AJ69" s="689"/>
      <c r="AK69" s="690"/>
      <c r="AL69" s="192"/>
      <c r="AM69" s="192"/>
    </row>
    <row r="70" spans="1:39" ht="22.5" customHeight="1" x14ac:dyDescent="0.2">
      <c r="A70" s="672"/>
      <c r="B70" s="193"/>
      <c r="C70" s="675"/>
      <c r="D70" s="671" t="s">
        <v>207</v>
      </c>
      <c r="E70" s="680" t="s">
        <v>208</v>
      </c>
      <c r="F70" s="671" t="s">
        <v>203</v>
      </c>
      <c r="G70" s="681"/>
      <c r="H70" s="681"/>
      <c r="I70" s="681"/>
      <c r="J70" s="691" t="s">
        <v>210</v>
      </c>
      <c r="K70" s="692"/>
      <c r="L70" s="693"/>
      <c r="M70" s="694" t="s">
        <v>212</v>
      </c>
      <c r="N70" s="695"/>
      <c r="O70" s="694" t="s">
        <v>213</v>
      </c>
      <c r="P70" s="696"/>
      <c r="Q70" s="701"/>
      <c r="R70" s="701"/>
      <c r="S70" s="681"/>
      <c r="T70" s="194" t="s">
        <v>3</v>
      </c>
      <c r="U70" s="554" t="s">
        <v>214</v>
      </c>
      <c r="V70" s="686"/>
      <c r="W70" s="686"/>
      <c r="X70" s="686"/>
      <c r="Y70" s="686"/>
      <c r="Z70" s="686"/>
      <c r="AA70" s="686"/>
      <c r="AB70" s="686"/>
      <c r="AC70" s="686"/>
      <c r="AD70" s="686"/>
      <c r="AE70" s="703" t="s">
        <v>258</v>
      </c>
      <c r="AF70" s="704"/>
      <c r="AG70" s="705"/>
      <c r="AH70" s="706" t="s">
        <v>259</v>
      </c>
      <c r="AI70" s="683" t="s">
        <v>260</v>
      </c>
      <c r="AJ70" s="683" t="s">
        <v>261</v>
      </c>
      <c r="AK70" s="683" t="s">
        <v>262</v>
      </c>
      <c r="AL70" s="192"/>
      <c r="AM70" s="192"/>
    </row>
    <row r="71" spans="1:39" ht="43.5" customHeight="1" x14ac:dyDescent="0.2">
      <c r="A71" s="673"/>
      <c r="B71" s="195"/>
      <c r="C71" s="676"/>
      <c r="D71" s="673"/>
      <c r="E71" s="682"/>
      <c r="F71" s="673"/>
      <c r="G71" s="682"/>
      <c r="H71" s="682"/>
      <c r="I71" s="682"/>
      <c r="J71" s="196" t="s">
        <v>217</v>
      </c>
      <c r="K71" s="196" t="s">
        <v>218</v>
      </c>
      <c r="L71" s="542" t="s">
        <v>219</v>
      </c>
      <c r="M71" s="196" t="s">
        <v>221</v>
      </c>
      <c r="N71" s="530" t="s">
        <v>265</v>
      </c>
      <c r="O71" s="196" t="s">
        <v>221</v>
      </c>
      <c r="P71" s="197" t="s">
        <v>265</v>
      </c>
      <c r="Q71" s="702"/>
      <c r="R71" s="702"/>
      <c r="S71" s="682"/>
      <c r="T71" s="198" t="s">
        <v>224</v>
      </c>
      <c r="U71" s="555" t="s">
        <v>225</v>
      </c>
      <c r="V71" s="686"/>
      <c r="W71" s="686"/>
      <c r="X71" s="686"/>
      <c r="Y71" s="686"/>
      <c r="Z71" s="686"/>
      <c r="AA71" s="686"/>
      <c r="AB71" s="686"/>
      <c r="AC71" s="686"/>
      <c r="AD71" s="686"/>
      <c r="AE71" s="355" t="s">
        <v>266</v>
      </c>
      <c r="AF71" s="355" t="s">
        <v>267</v>
      </c>
      <c r="AG71" s="355" t="s">
        <v>268</v>
      </c>
      <c r="AH71" s="706"/>
      <c r="AI71" s="683"/>
      <c r="AJ71" s="683"/>
      <c r="AK71" s="683"/>
      <c r="AL71" s="192"/>
      <c r="AM71" s="192"/>
    </row>
    <row r="72" spans="1:39" ht="22.5" customHeight="1" x14ac:dyDescent="0.2">
      <c r="A72" s="245">
        <v>3</v>
      </c>
      <c r="B72" s="246"/>
      <c r="C72" s="684" t="s">
        <v>929</v>
      </c>
      <c r="D72" s="685"/>
      <c r="E72" s="245"/>
      <c r="F72" s="245"/>
      <c r="G72" s="212"/>
      <c r="H72" s="212"/>
      <c r="I72" s="212"/>
      <c r="J72" s="203"/>
      <c r="K72" s="203"/>
      <c r="L72" s="543"/>
      <c r="M72" s="212"/>
      <c r="N72" s="248"/>
      <c r="O72" s="212"/>
      <c r="P72" s="248"/>
      <c r="Q72" s="212"/>
      <c r="R72" s="212"/>
      <c r="S72" s="212"/>
      <c r="T72" s="212"/>
      <c r="U72" s="560"/>
      <c r="V72" s="249"/>
      <c r="W72" s="249"/>
      <c r="X72" s="249"/>
      <c r="Y72" s="249"/>
      <c r="Z72" s="249"/>
      <c r="AA72" s="249"/>
      <c r="AB72" s="249"/>
      <c r="AC72" s="206"/>
      <c r="AD72" s="206"/>
      <c r="AE72" s="206"/>
      <c r="AF72" s="206"/>
      <c r="AG72" s="206"/>
      <c r="AH72" s="206"/>
      <c r="AI72" s="206"/>
      <c r="AJ72" s="206"/>
      <c r="AK72" s="206"/>
      <c r="AL72" s="183"/>
      <c r="AM72" s="250"/>
    </row>
    <row r="73" spans="1:39" ht="22.5" customHeight="1" x14ac:dyDescent="0.2">
      <c r="A73" s="212"/>
      <c r="B73" s="193" t="str">
        <f>REPLACE(C73,1,10,"")</f>
        <v>พัทลุง</v>
      </c>
      <c r="C73" s="225" t="s">
        <v>930</v>
      </c>
      <c r="D73" s="29">
        <v>8</v>
      </c>
      <c r="E73" s="30">
        <v>1</v>
      </c>
      <c r="F73" s="30">
        <v>4</v>
      </c>
      <c r="G73" s="29">
        <v>13</v>
      </c>
      <c r="H73" s="29">
        <v>0</v>
      </c>
      <c r="I73" s="29">
        <v>4</v>
      </c>
      <c r="J73" s="209">
        <v>57</v>
      </c>
      <c r="K73" s="31">
        <v>3</v>
      </c>
      <c r="L73" s="210">
        <v>54.789999999999964</v>
      </c>
      <c r="M73" s="209" t="s">
        <v>1024</v>
      </c>
      <c r="N73" s="531" t="s">
        <v>1024</v>
      </c>
      <c r="O73" s="209">
        <v>106</v>
      </c>
      <c r="P73" s="253">
        <v>4.9599999999999991</v>
      </c>
      <c r="Q73" s="209">
        <v>4461221</v>
      </c>
      <c r="R73" s="209">
        <v>4601911</v>
      </c>
      <c r="S73" s="209">
        <v>33</v>
      </c>
      <c r="T73" s="209">
        <v>12</v>
      </c>
      <c r="U73" s="557">
        <v>40</v>
      </c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14"/>
      <c r="AM73" s="214"/>
    </row>
    <row r="74" spans="1:39" ht="22.5" customHeight="1" x14ac:dyDescent="0.2">
      <c r="A74" s="212"/>
      <c r="B74" s="193" t="str">
        <f>REPLACE(C74,1,10,"")</f>
        <v>สงขลา</v>
      </c>
      <c r="C74" s="225" t="s">
        <v>931</v>
      </c>
      <c r="D74" s="29">
        <v>19</v>
      </c>
      <c r="E74" s="30">
        <v>11</v>
      </c>
      <c r="F74" s="30">
        <v>3</v>
      </c>
      <c r="G74" s="29">
        <v>33</v>
      </c>
      <c r="H74" s="29">
        <v>5</v>
      </c>
      <c r="I74" s="29">
        <v>12</v>
      </c>
      <c r="J74" s="209">
        <v>66</v>
      </c>
      <c r="K74" s="31">
        <v>0</v>
      </c>
      <c r="L74" s="210">
        <v>14</v>
      </c>
      <c r="M74" s="209" t="s">
        <v>1024</v>
      </c>
      <c r="N74" s="531" t="s">
        <v>1024</v>
      </c>
      <c r="O74" s="209">
        <v>294</v>
      </c>
      <c r="P74" s="253">
        <v>53.612000000000002</v>
      </c>
      <c r="Q74" s="209">
        <v>4744926.5029999996</v>
      </c>
      <c r="R74" s="209">
        <v>6341642.8629999999</v>
      </c>
      <c r="S74" s="209">
        <v>49</v>
      </c>
      <c r="T74" s="209" t="s">
        <v>1024</v>
      </c>
      <c r="U74" s="557" t="s">
        <v>1024</v>
      </c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214"/>
      <c r="AM74" s="214"/>
    </row>
    <row r="75" spans="1:39" ht="22.5" customHeight="1" x14ac:dyDescent="0.2">
      <c r="A75" s="215"/>
      <c r="B75" s="229"/>
      <c r="C75" s="251" t="s">
        <v>52</v>
      </c>
      <c r="D75" s="32">
        <f t="shared" ref="D75:I75" si="18">SUM(D73:D74)</f>
        <v>27</v>
      </c>
      <c r="E75" s="32">
        <f t="shared" si="18"/>
        <v>12</v>
      </c>
      <c r="F75" s="32">
        <f t="shared" si="18"/>
        <v>7</v>
      </c>
      <c r="G75" s="32">
        <f t="shared" si="18"/>
        <v>46</v>
      </c>
      <c r="H75" s="32">
        <f t="shared" si="18"/>
        <v>5</v>
      </c>
      <c r="I75" s="32">
        <f t="shared" si="18"/>
        <v>16</v>
      </c>
      <c r="J75" s="6">
        <f>SUM(J73:J74)+(((((SUM(K73:K74)+((SUM(L73:L74)-L75)/100)-K75)/4))))</f>
        <v>123</v>
      </c>
      <c r="K75" s="6">
        <f>MOD(SUM(K73:K74)+((SUM(L73:L74)-L75)/100),4)</f>
        <v>3</v>
      </c>
      <c r="L75" s="7">
        <f>MOD(SUM(L73:L74),100)</f>
        <v>68.789999999999964</v>
      </c>
      <c r="M75" s="32">
        <f t="shared" ref="M75:AK75" si="19">SUM(M73:M74)</f>
        <v>0</v>
      </c>
      <c r="N75" s="571">
        <f t="shared" si="19"/>
        <v>0</v>
      </c>
      <c r="O75" s="6">
        <f t="shared" si="19"/>
        <v>400</v>
      </c>
      <c r="P75" s="532">
        <f t="shared" si="19"/>
        <v>58.572000000000003</v>
      </c>
      <c r="Q75" s="6">
        <f>SUM(Q73:Q74)</f>
        <v>9206147.5029999986</v>
      </c>
      <c r="R75" s="6">
        <f t="shared" si="19"/>
        <v>10943553.863</v>
      </c>
      <c r="S75" s="6">
        <f t="shared" si="19"/>
        <v>82</v>
      </c>
      <c r="T75" s="7">
        <f t="shared" si="19"/>
        <v>12</v>
      </c>
      <c r="U75" s="234">
        <f t="shared" si="19"/>
        <v>40</v>
      </c>
      <c r="V75" s="252">
        <f t="shared" si="19"/>
        <v>0</v>
      </c>
      <c r="W75" s="252">
        <f t="shared" si="19"/>
        <v>0</v>
      </c>
      <c r="X75" s="252">
        <f t="shared" si="19"/>
        <v>0</v>
      </c>
      <c r="Y75" s="252">
        <f t="shared" si="19"/>
        <v>0</v>
      </c>
      <c r="Z75" s="252">
        <f t="shared" si="19"/>
        <v>0</v>
      </c>
      <c r="AA75" s="252">
        <f t="shared" si="19"/>
        <v>0</v>
      </c>
      <c r="AB75" s="252">
        <f t="shared" si="19"/>
        <v>0</v>
      </c>
      <c r="AC75" s="252">
        <f t="shared" si="19"/>
        <v>0</v>
      </c>
      <c r="AD75" s="252">
        <f t="shared" si="19"/>
        <v>0</v>
      </c>
      <c r="AE75" s="252">
        <f t="shared" si="19"/>
        <v>0</v>
      </c>
      <c r="AF75" s="252">
        <f t="shared" si="19"/>
        <v>0</v>
      </c>
      <c r="AG75" s="252">
        <f t="shared" si="19"/>
        <v>0</v>
      </c>
      <c r="AH75" s="252">
        <f t="shared" si="19"/>
        <v>0</v>
      </c>
      <c r="AI75" s="252">
        <f t="shared" si="19"/>
        <v>0</v>
      </c>
      <c r="AJ75" s="252">
        <f t="shared" si="19"/>
        <v>0</v>
      </c>
      <c r="AK75" s="252">
        <f t="shared" si="19"/>
        <v>0</v>
      </c>
      <c r="AL75" s="219"/>
      <c r="AM75" s="219"/>
    </row>
    <row r="76" spans="1:39" ht="22.5" customHeight="1" x14ac:dyDescent="0.2">
      <c r="A76" s="245">
        <v>4</v>
      </c>
      <c r="B76" s="246"/>
      <c r="C76" s="684" t="s">
        <v>932</v>
      </c>
      <c r="D76" s="710"/>
      <c r="E76" s="207"/>
      <c r="F76" s="207"/>
      <c r="G76" s="204"/>
      <c r="H76" s="204"/>
      <c r="I76" s="204"/>
      <c r="J76" s="204"/>
      <c r="K76" s="204"/>
      <c r="L76" s="210"/>
      <c r="M76" s="204"/>
      <c r="N76" s="253"/>
      <c r="O76" s="204"/>
      <c r="P76" s="253"/>
      <c r="Q76" s="204"/>
      <c r="R76" s="204"/>
      <c r="S76" s="204"/>
      <c r="T76" s="204"/>
      <c r="U76" s="557"/>
      <c r="V76" s="249"/>
      <c r="W76" s="249"/>
      <c r="X76" s="249"/>
      <c r="Y76" s="249"/>
      <c r="Z76" s="249"/>
      <c r="AA76" s="249"/>
      <c r="AB76" s="249"/>
      <c r="AC76" s="206"/>
      <c r="AD76" s="206"/>
      <c r="AE76" s="206"/>
      <c r="AF76" s="206"/>
      <c r="AG76" s="206"/>
      <c r="AH76" s="206"/>
      <c r="AI76" s="206"/>
      <c r="AJ76" s="206"/>
      <c r="AK76" s="206"/>
      <c r="AL76" s="183"/>
      <c r="AM76" s="250"/>
    </row>
    <row r="77" spans="1:39" ht="22.5" customHeight="1" x14ac:dyDescent="0.2">
      <c r="A77" s="212"/>
      <c r="B77" s="193" t="str">
        <f>REPLACE(C77,1,10,"")</f>
        <v>นราธิวาส</v>
      </c>
      <c r="C77" s="225" t="s">
        <v>933</v>
      </c>
      <c r="D77" s="29">
        <v>15</v>
      </c>
      <c r="E77" s="30">
        <v>14</v>
      </c>
      <c r="F77" s="30">
        <v>5</v>
      </c>
      <c r="G77" s="29">
        <v>34</v>
      </c>
      <c r="H77" s="29">
        <v>0</v>
      </c>
      <c r="I77" s="29">
        <v>7</v>
      </c>
      <c r="J77" s="209">
        <v>74</v>
      </c>
      <c r="K77" s="31">
        <v>1</v>
      </c>
      <c r="L77" s="210">
        <v>72</v>
      </c>
      <c r="M77" s="209" t="s">
        <v>1024</v>
      </c>
      <c r="N77" s="531" t="s">
        <v>1024</v>
      </c>
      <c r="O77" s="209">
        <v>337</v>
      </c>
      <c r="P77" s="253">
        <v>109.52500000000001</v>
      </c>
      <c r="Q77" s="209">
        <v>5920839.7999999998</v>
      </c>
      <c r="R77" s="209">
        <v>8457699.8000000007</v>
      </c>
      <c r="S77" s="209">
        <v>223</v>
      </c>
      <c r="T77" s="209" t="s">
        <v>1024</v>
      </c>
      <c r="U77" s="557" t="s">
        <v>1024</v>
      </c>
      <c r="V77" s="31">
        <v>1</v>
      </c>
      <c r="W77" s="31">
        <v>61</v>
      </c>
      <c r="X77" s="31">
        <v>1</v>
      </c>
      <c r="Y77" s="31">
        <v>8</v>
      </c>
      <c r="Z77" s="31">
        <v>0</v>
      </c>
      <c r="AA77" s="31">
        <v>0</v>
      </c>
      <c r="AB77" s="31">
        <v>23</v>
      </c>
      <c r="AC77" s="31">
        <v>71</v>
      </c>
      <c r="AD77" s="31">
        <v>0</v>
      </c>
      <c r="AE77" s="31">
        <v>71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214"/>
      <c r="AM77" s="214"/>
    </row>
    <row r="78" spans="1:39" ht="22.5" customHeight="1" x14ac:dyDescent="0.2">
      <c r="A78" s="212"/>
      <c r="B78" s="193" t="str">
        <f>REPLACE(C78,1,10,"")</f>
        <v>ปัตตานี</v>
      </c>
      <c r="C78" s="225" t="s">
        <v>934</v>
      </c>
      <c r="D78" s="29">
        <v>3</v>
      </c>
      <c r="E78" s="30">
        <v>0</v>
      </c>
      <c r="F78" s="30">
        <v>3</v>
      </c>
      <c r="G78" s="29">
        <v>6</v>
      </c>
      <c r="H78" s="29">
        <v>0</v>
      </c>
      <c r="I78" s="29">
        <v>3</v>
      </c>
      <c r="J78" s="209">
        <v>8</v>
      </c>
      <c r="K78" s="31">
        <v>0</v>
      </c>
      <c r="L78" s="210">
        <v>4</v>
      </c>
      <c r="M78" s="209" t="s">
        <v>1024</v>
      </c>
      <c r="N78" s="531" t="s">
        <v>1024</v>
      </c>
      <c r="O78" s="209">
        <v>14</v>
      </c>
      <c r="P78" s="253">
        <v>25.18</v>
      </c>
      <c r="Q78" s="209">
        <v>763369</v>
      </c>
      <c r="R78" s="209">
        <v>1022044</v>
      </c>
      <c r="S78" s="209">
        <v>95</v>
      </c>
      <c r="T78" s="209">
        <v>35</v>
      </c>
      <c r="U78" s="557" t="s">
        <v>1024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214"/>
      <c r="AM78" s="214"/>
    </row>
    <row r="79" spans="1:39" ht="22.5" customHeight="1" x14ac:dyDescent="0.2">
      <c r="A79" s="212"/>
      <c r="B79" s="193" t="str">
        <f>REPLACE(C79,1,10,"")</f>
        <v>ยะลา</v>
      </c>
      <c r="C79" s="225" t="s">
        <v>935</v>
      </c>
      <c r="D79" s="29">
        <v>0</v>
      </c>
      <c r="E79" s="30">
        <v>1</v>
      </c>
      <c r="F79" s="30">
        <v>1</v>
      </c>
      <c r="G79" s="29">
        <v>2</v>
      </c>
      <c r="H79" s="29">
        <v>0</v>
      </c>
      <c r="I79" s="29">
        <v>2</v>
      </c>
      <c r="J79" s="209">
        <v>0</v>
      </c>
      <c r="K79" s="31">
        <v>0</v>
      </c>
      <c r="L79" s="210">
        <v>0</v>
      </c>
      <c r="M79" s="209" t="s">
        <v>1024</v>
      </c>
      <c r="N79" s="531" t="s">
        <v>1024</v>
      </c>
      <c r="O79" s="209">
        <v>4</v>
      </c>
      <c r="P79" s="253">
        <v>2.34</v>
      </c>
      <c r="Q79" s="209" t="s">
        <v>1024</v>
      </c>
      <c r="R79" s="209">
        <v>29300</v>
      </c>
      <c r="S79" s="209" t="s">
        <v>1024</v>
      </c>
      <c r="T79" s="209">
        <v>97</v>
      </c>
      <c r="U79" s="557" t="s">
        <v>1024</v>
      </c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214"/>
      <c r="AM79" s="214"/>
    </row>
    <row r="80" spans="1:39" ht="22.5" customHeight="1" thickBot="1" x14ac:dyDescent="0.25">
      <c r="A80" s="254"/>
      <c r="B80" s="255"/>
      <c r="C80" s="251" t="s">
        <v>52</v>
      </c>
      <c r="D80" s="528">
        <f>SUM(D77:D79)</f>
        <v>18</v>
      </c>
      <c r="E80" s="528">
        <f>SUM(E77:E79)</f>
        <v>15</v>
      </c>
      <c r="F80" s="528">
        <f t="shared" ref="F80:AK80" si="20">SUM(F77:F79)</f>
        <v>9</v>
      </c>
      <c r="G80" s="528">
        <f t="shared" si="20"/>
        <v>42</v>
      </c>
      <c r="H80" s="528">
        <f>SUM(H77:H79)</f>
        <v>0</v>
      </c>
      <c r="I80" s="528">
        <f t="shared" si="20"/>
        <v>12</v>
      </c>
      <c r="J80" s="6">
        <f>SUM(J77:J79)+(((((SUM(K77:K79)+((SUM(L77:L79)-L80)/100)-K80)/4))))</f>
        <v>82</v>
      </c>
      <c r="K80" s="6">
        <f>MOD(SUM(K77:K79)+((SUM(L77:L79)-L80)/100),4)</f>
        <v>1</v>
      </c>
      <c r="L80" s="7">
        <f>MOD(SUM(L77:L79),100)</f>
        <v>76</v>
      </c>
      <c r="M80" s="32">
        <f t="shared" si="20"/>
        <v>0</v>
      </c>
      <c r="N80" s="571">
        <f t="shared" si="20"/>
        <v>0</v>
      </c>
      <c r="O80" s="256">
        <f t="shared" si="20"/>
        <v>355</v>
      </c>
      <c r="P80" s="540">
        <f t="shared" si="20"/>
        <v>137.04500000000002</v>
      </c>
      <c r="Q80" s="257">
        <f>SUM(Q77:Q79)</f>
        <v>6684208.7999999998</v>
      </c>
      <c r="R80" s="257">
        <f t="shared" si="20"/>
        <v>9509043.8000000007</v>
      </c>
      <c r="S80" s="257">
        <f t="shared" si="20"/>
        <v>318</v>
      </c>
      <c r="T80" s="257">
        <f t="shared" si="20"/>
        <v>132</v>
      </c>
      <c r="U80" s="561">
        <f t="shared" si="20"/>
        <v>0</v>
      </c>
      <c r="V80" s="252">
        <f t="shared" si="20"/>
        <v>1</v>
      </c>
      <c r="W80" s="252">
        <f t="shared" si="20"/>
        <v>61</v>
      </c>
      <c r="X80" s="252">
        <f t="shared" si="20"/>
        <v>1</v>
      </c>
      <c r="Y80" s="252">
        <f t="shared" si="20"/>
        <v>8</v>
      </c>
      <c r="Z80" s="252">
        <f t="shared" si="20"/>
        <v>0</v>
      </c>
      <c r="AA80" s="252">
        <f t="shared" si="20"/>
        <v>0</v>
      </c>
      <c r="AB80" s="252">
        <f t="shared" si="20"/>
        <v>23</v>
      </c>
      <c r="AC80" s="252">
        <f t="shared" si="20"/>
        <v>71</v>
      </c>
      <c r="AD80" s="252">
        <f t="shared" si="20"/>
        <v>0</v>
      </c>
      <c r="AE80" s="252">
        <f t="shared" si="20"/>
        <v>71</v>
      </c>
      <c r="AF80" s="252">
        <f t="shared" si="20"/>
        <v>0</v>
      </c>
      <c r="AG80" s="252">
        <f t="shared" si="20"/>
        <v>0</v>
      </c>
      <c r="AH80" s="252">
        <f t="shared" si="20"/>
        <v>0</v>
      </c>
      <c r="AI80" s="252">
        <f t="shared" si="20"/>
        <v>0</v>
      </c>
      <c r="AJ80" s="252">
        <f t="shared" si="20"/>
        <v>0</v>
      </c>
      <c r="AK80" s="252">
        <f t="shared" si="20"/>
        <v>0</v>
      </c>
      <c r="AL80" s="219"/>
      <c r="AM80" s="219"/>
    </row>
    <row r="81" spans="1:39" ht="22.5" customHeight="1" thickBot="1" x14ac:dyDescent="0.25">
      <c r="A81" s="258"/>
      <c r="B81" s="259"/>
      <c r="C81" s="260" t="s">
        <v>936</v>
      </c>
      <c r="D81" s="261">
        <f t="shared" ref="D81:I81" si="21">D60+D68+D75+D80</f>
        <v>283</v>
      </c>
      <c r="E81" s="261">
        <f t="shared" si="21"/>
        <v>76</v>
      </c>
      <c r="F81" s="261">
        <f t="shared" si="21"/>
        <v>64</v>
      </c>
      <c r="G81" s="261">
        <f t="shared" si="21"/>
        <v>423</v>
      </c>
      <c r="H81" s="261">
        <f t="shared" si="21"/>
        <v>20</v>
      </c>
      <c r="I81" s="261">
        <f t="shared" si="21"/>
        <v>126</v>
      </c>
      <c r="J81" s="262">
        <f>SUM(J80,J75,J68,J60)+(((((SUM(K80,K75,K68,K60)+((SUM(L80,L75,L68,L60)-L81)/100)-K81)/4))))</f>
        <v>2232</v>
      </c>
      <c r="K81" s="262">
        <f>MOD(SUM(K80,K75,K68,K60)+((SUM(L80,L75,L68,L60)-L81)/100),4)</f>
        <v>0</v>
      </c>
      <c r="L81" s="546">
        <f>MOD(SUM(L80,L75,L68,L60),100)</f>
        <v>14.750000000000227</v>
      </c>
      <c r="M81" s="261">
        <f>M60+M68+M75+M80</f>
        <v>0</v>
      </c>
      <c r="N81" s="573">
        <f t="shared" ref="N81:U81" si="22">N60+N68+N75+N80</f>
        <v>0</v>
      </c>
      <c r="O81" s="261">
        <f t="shared" si="22"/>
        <v>2793</v>
      </c>
      <c r="P81" s="534">
        <f t="shared" si="22"/>
        <v>357.19100000000003</v>
      </c>
      <c r="Q81" s="261">
        <f>Q60+Q68+Q75+Q80</f>
        <v>174955030.81820002</v>
      </c>
      <c r="R81" s="261">
        <f t="shared" si="22"/>
        <v>180814375.53820002</v>
      </c>
      <c r="S81" s="261">
        <f t="shared" si="22"/>
        <v>631</v>
      </c>
      <c r="T81" s="261">
        <f t="shared" si="22"/>
        <v>397</v>
      </c>
      <c r="U81" s="562">
        <f t="shared" si="22"/>
        <v>433.70000000000005</v>
      </c>
      <c r="V81" s="264">
        <f t="shared" ref="V81:AK81" si="23">(V60+V68+V75)</f>
        <v>106</v>
      </c>
      <c r="W81" s="264">
        <f t="shared" si="23"/>
        <v>376</v>
      </c>
      <c r="X81" s="264">
        <f t="shared" si="23"/>
        <v>20</v>
      </c>
      <c r="Y81" s="264">
        <f t="shared" si="23"/>
        <v>91</v>
      </c>
      <c r="Z81" s="264">
        <f t="shared" si="23"/>
        <v>29</v>
      </c>
      <c r="AA81" s="264">
        <f t="shared" si="23"/>
        <v>4</v>
      </c>
      <c r="AB81" s="264">
        <f t="shared" si="23"/>
        <v>206</v>
      </c>
      <c r="AC81" s="264">
        <f t="shared" si="23"/>
        <v>605</v>
      </c>
      <c r="AD81" s="264">
        <f t="shared" si="23"/>
        <v>21</v>
      </c>
      <c r="AE81" s="264">
        <f t="shared" si="23"/>
        <v>618</v>
      </c>
      <c r="AF81" s="264">
        <f t="shared" si="23"/>
        <v>0</v>
      </c>
      <c r="AG81" s="264">
        <f t="shared" si="23"/>
        <v>0</v>
      </c>
      <c r="AH81" s="264">
        <f t="shared" si="23"/>
        <v>4</v>
      </c>
      <c r="AI81" s="264">
        <f t="shared" si="23"/>
        <v>0</v>
      </c>
      <c r="AJ81" s="264">
        <f t="shared" si="23"/>
        <v>0</v>
      </c>
      <c r="AK81" s="264">
        <f t="shared" si="23"/>
        <v>4</v>
      </c>
      <c r="AL81" s="219"/>
      <c r="AM81" s="219"/>
    </row>
    <row r="82" spans="1:39" ht="24.95" customHeight="1" x14ac:dyDescent="0.2">
      <c r="A82" s="711" t="s">
        <v>937</v>
      </c>
      <c r="B82" s="711"/>
      <c r="C82" s="711"/>
      <c r="D82" s="711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358"/>
      <c r="W82" s="359"/>
      <c r="X82" s="359"/>
      <c r="Y82" s="359"/>
      <c r="Z82" s="359"/>
      <c r="AA82" s="359"/>
      <c r="AB82" s="359"/>
      <c r="AC82" s="359"/>
      <c r="AD82" s="359"/>
      <c r="AE82" s="359"/>
      <c r="AF82" s="183"/>
      <c r="AG82" s="183"/>
      <c r="AH82" s="359"/>
      <c r="AI82" s="359"/>
      <c r="AJ82" s="359"/>
      <c r="AK82" s="359"/>
      <c r="AL82" s="184"/>
      <c r="AM82" s="184"/>
    </row>
    <row r="83" spans="1:39" ht="24.95" customHeight="1" x14ac:dyDescent="0.2">
      <c r="A83" s="669" t="s">
        <v>871</v>
      </c>
      <c r="B83" s="669"/>
      <c r="C83" s="669"/>
      <c r="D83" s="669"/>
      <c r="E83" s="669"/>
      <c r="F83" s="669"/>
      <c r="G83" s="669"/>
      <c r="H83" s="669"/>
      <c r="I83" s="669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69"/>
      <c r="V83" s="358"/>
      <c r="W83" s="359"/>
      <c r="X83" s="359"/>
      <c r="Y83" s="359"/>
      <c r="Z83" s="359"/>
      <c r="AA83" s="359"/>
      <c r="AB83" s="359"/>
      <c r="AC83" s="359"/>
      <c r="AD83" s="359"/>
      <c r="AE83" s="359"/>
      <c r="AF83" s="183"/>
      <c r="AG83" s="183"/>
      <c r="AH83" s="359"/>
      <c r="AI83" s="359"/>
      <c r="AJ83" s="359"/>
      <c r="AK83" s="359"/>
      <c r="AL83" s="184"/>
      <c r="AM83" s="184"/>
    </row>
    <row r="84" spans="1:39" ht="31.5" customHeight="1" x14ac:dyDescent="0.2">
      <c r="A84" s="670" t="s">
        <v>1046</v>
      </c>
      <c r="B84" s="670"/>
      <c r="C84" s="670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358"/>
      <c r="W84" s="359"/>
      <c r="X84" s="359"/>
      <c r="Y84" s="359"/>
      <c r="Z84" s="359"/>
      <c r="AA84" s="359"/>
      <c r="AB84" s="359"/>
      <c r="AC84" s="359"/>
      <c r="AD84" s="359"/>
      <c r="AE84" s="359"/>
      <c r="AF84" s="183"/>
      <c r="AG84" s="183"/>
      <c r="AH84" s="359"/>
      <c r="AI84" s="359"/>
      <c r="AJ84" s="359"/>
      <c r="AK84" s="359"/>
      <c r="AL84" s="184"/>
      <c r="AM84" s="184"/>
    </row>
    <row r="85" spans="1:39" ht="11.25" customHeight="1" x14ac:dyDescent="0.2">
      <c r="A85" s="237"/>
      <c r="B85" s="238"/>
      <c r="C85" s="239"/>
      <c r="D85" s="240"/>
      <c r="E85" s="240"/>
      <c r="F85" s="240"/>
      <c r="G85" s="240"/>
      <c r="H85" s="240"/>
      <c r="I85" s="240"/>
      <c r="J85" s="240"/>
      <c r="K85" s="240"/>
      <c r="L85" s="545"/>
      <c r="M85" s="240"/>
      <c r="N85" s="241"/>
      <c r="O85" s="240"/>
      <c r="P85" s="241"/>
      <c r="Q85" s="237"/>
      <c r="R85" s="237"/>
      <c r="S85" s="240"/>
      <c r="T85" s="240"/>
      <c r="U85" s="559"/>
      <c r="V85" s="239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65"/>
      <c r="AM85" s="265"/>
    </row>
    <row r="86" spans="1:39" ht="22.5" customHeight="1" x14ac:dyDescent="0.2">
      <c r="A86" s="671" t="s">
        <v>873</v>
      </c>
      <c r="B86" s="191"/>
      <c r="C86" s="674" t="s">
        <v>237</v>
      </c>
      <c r="D86" s="677" t="s">
        <v>199</v>
      </c>
      <c r="E86" s="678"/>
      <c r="F86" s="679"/>
      <c r="G86" s="680" t="s">
        <v>874</v>
      </c>
      <c r="H86" s="680" t="s">
        <v>875</v>
      </c>
      <c r="I86" s="680" t="s">
        <v>875</v>
      </c>
      <c r="J86" s="697" t="s">
        <v>200</v>
      </c>
      <c r="K86" s="698"/>
      <c r="L86" s="699"/>
      <c r="M86" s="694" t="s">
        <v>202</v>
      </c>
      <c r="N86" s="696"/>
      <c r="O86" s="696"/>
      <c r="P86" s="696"/>
      <c r="Q86" s="700" t="s">
        <v>255</v>
      </c>
      <c r="R86" s="700" t="s">
        <v>255</v>
      </c>
      <c r="S86" s="680" t="s">
        <v>239</v>
      </c>
      <c r="T86" s="667" t="s">
        <v>204</v>
      </c>
      <c r="U86" s="668"/>
      <c r="V86" s="686" t="s">
        <v>909</v>
      </c>
      <c r="W86" s="686" t="s">
        <v>910</v>
      </c>
      <c r="X86" s="686" t="s">
        <v>911</v>
      </c>
      <c r="Y86" s="686" t="s">
        <v>912</v>
      </c>
      <c r="Z86" s="686" t="s">
        <v>913</v>
      </c>
      <c r="AA86" s="686" t="s">
        <v>914</v>
      </c>
      <c r="AB86" s="686" t="s">
        <v>915</v>
      </c>
      <c r="AC86" s="686" t="s">
        <v>916</v>
      </c>
      <c r="AD86" s="686" t="s">
        <v>917</v>
      </c>
      <c r="AE86" s="687" t="s">
        <v>249</v>
      </c>
      <c r="AF86" s="688"/>
      <c r="AG86" s="688"/>
      <c r="AH86" s="689"/>
      <c r="AI86" s="689"/>
      <c r="AJ86" s="689"/>
      <c r="AK86" s="690"/>
      <c r="AL86" s="192"/>
      <c r="AM86" s="192"/>
    </row>
    <row r="87" spans="1:39" ht="22.5" customHeight="1" x14ac:dyDescent="0.2">
      <c r="A87" s="672"/>
      <c r="B87" s="193"/>
      <c r="C87" s="675"/>
      <c r="D87" s="671" t="s">
        <v>207</v>
      </c>
      <c r="E87" s="680" t="s">
        <v>208</v>
      </c>
      <c r="F87" s="671" t="s">
        <v>203</v>
      </c>
      <c r="G87" s="681"/>
      <c r="H87" s="681"/>
      <c r="I87" s="681"/>
      <c r="J87" s="691" t="s">
        <v>210</v>
      </c>
      <c r="K87" s="692"/>
      <c r="L87" s="693"/>
      <c r="M87" s="694" t="s">
        <v>212</v>
      </c>
      <c r="N87" s="695"/>
      <c r="O87" s="694" t="s">
        <v>213</v>
      </c>
      <c r="P87" s="696"/>
      <c r="Q87" s="701"/>
      <c r="R87" s="701"/>
      <c r="S87" s="681"/>
      <c r="T87" s="194" t="s">
        <v>3</v>
      </c>
      <c r="U87" s="554" t="s">
        <v>214</v>
      </c>
      <c r="V87" s="686"/>
      <c r="W87" s="686"/>
      <c r="X87" s="686"/>
      <c r="Y87" s="686"/>
      <c r="Z87" s="686"/>
      <c r="AA87" s="686"/>
      <c r="AB87" s="686"/>
      <c r="AC87" s="686"/>
      <c r="AD87" s="686"/>
      <c r="AE87" s="703" t="s">
        <v>258</v>
      </c>
      <c r="AF87" s="704"/>
      <c r="AG87" s="705"/>
      <c r="AH87" s="706" t="s">
        <v>259</v>
      </c>
      <c r="AI87" s="683" t="s">
        <v>260</v>
      </c>
      <c r="AJ87" s="683" t="s">
        <v>261</v>
      </c>
      <c r="AK87" s="683" t="s">
        <v>262</v>
      </c>
      <c r="AL87" s="192"/>
      <c r="AM87" s="192"/>
    </row>
    <row r="88" spans="1:39" ht="45.75" customHeight="1" x14ac:dyDescent="0.2">
      <c r="A88" s="673"/>
      <c r="B88" s="195"/>
      <c r="C88" s="676"/>
      <c r="D88" s="673"/>
      <c r="E88" s="682"/>
      <c r="F88" s="673"/>
      <c r="G88" s="682"/>
      <c r="H88" s="682"/>
      <c r="I88" s="682"/>
      <c r="J88" s="196" t="s">
        <v>217</v>
      </c>
      <c r="K88" s="196" t="s">
        <v>218</v>
      </c>
      <c r="L88" s="542" t="s">
        <v>219</v>
      </c>
      <c r="M88" s="196" t="s">
        <v>221</v>
      </c>
      <c r="N88" s="530" t="s">
        <v>265</v>
      </c>
      <c r="O88" s="196" t="s">
        <v>221</v>
      </c>
      <c r="P88" s="197" t="s">
        <v>265</v>
      </c>
      <c r="Q88" s="702"/>
      <c r="R88" s="702"/>
      <c r="S88" s="682"/>
      <c r="T88" s="198" t="s">
        <v>224</v>
      </c>
      <c r="U88" s="555" t="s">
        <v>225</v>
      </c>
      <c r="V88" s="686"/>
      <c r="W88" s="686"/>
      <c r="X88" s="686"/>
      <c r="Y88" s="686"/>
      <c r="Z88" s="686"/>
      <c r="AA88" s="686"/>
      <c r="AB88" s="686"/>
      <c r="AC88" s="686"/>
      <c r="AD88" s="686"/>
      <c r="AE88" s="355" t="s">
        <v>266</v>
      </c>
      <c r="AF88" s="355" t="s">
        <v>267</v>
      </c>
      <c r="AG88" s="355" t="s">
        <v>268</v>
      </c>
      <c r="AH88" s="706"/>
      <c r="AI88" s="683"/>
      <c r="AJ88" s="683"/>
      <c r="AK88" s="683"/>
      <c r="AL88" s="192"/>
      <c r="AM88" s="192"/>
    </row>
    <row r="89" spans="1:39" ht="22.5" customHeight="1" x14ac:dyDescent="0.2">
      <c r="A89" s="266">
        <v>1</v>
      </c>
      <c r="B89" s="267"/>
      <c r="C89" s="684" t="s">
        <v>938</v>
      </c>
      <c r="D89" s="685"/>
      <c r="E89" s="266"/>
      <c r="F89" s="266"/>
      <c r="G89" s="203"/>
      <c r="H89" s="203"/>
      <c r="I89" s="203"/>
      <c r="J89" s="203"/>
      <c r="K89" s="203"/>
      <c r="L89" s="543"/>
      <c r="M89" s="203"/>
      <c r="N89" s="205"/>
      <c r="O89" s="203"/>
      <c r="P89" s="205"/>
      <c r="Q89" s="203"/>
      <c r="R89" s="203"/>
      <c r="S89" s="203"/>
      <c r="T89" s="203"/>
      <c r="U89" s="55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183"/>
      <c r="AM89" s="183"/>
    </row>
    <row r="90" spans="1:39" ht="22.5" customHeight="1" x14ac:dyDescent="0.2">
      <c r="A90" s="212"/>
      <c r="B90" s="193" t="str">
        <f>REPLACE(C90,1,10,"")</f>
        <v>ชัยภูมิ</v>
      </c>
      <c r="C90" s="222" t="s">
        <v>939</v>
      </c>
      <c r="D90" s="29">
        <v>11</v>
      </c>
      <c r="E90" s="30">
        <v>5</v>
      </c>
      <c r="F90" s="30">
        <v>20</v>
      </c>
      <c r="G90" s="29">
        <v>36</v>
      </c>
      <c r="H90" s="29">
        <v>23</v>
      </c>
      <c r="I90" s="29">
        <v>50</v>
      </c>
      <c r="J90" s="209">
        <v>63</v>
      </c>
      <c r="K90" s="31">
        <v>0</v>
      </c>
      <c r="L90" s="210">
        <v>98</v>
      </c>
      <c r="M90" s="209" t="s">
        <v>1024</v>
      </c>
      <c r="N90" s="531" t="s">
        <v>1024</v>
      </c>
      <c r="O90" s="209">
        <v>134</v>
      </c>
      <c r="P90" s="253">
        <v>11.41</v>
      </c>
      <c r="Q90" s="209">
        <v>1306364.98</v>
      </c>
      <c r="R90" s="209">
        <v>8045164.9800000004</v>
      </c>
      <c r="S90" s="209">
        <v>272</v>
      </c>
      <c r="T90" s="209">
        <v>76</v>
      </c>
      <c r="U90" s="557">
        <v>23.509999999999998</v>
      </c>
      <c r="V90" s="213">
        <v>8</v>
      </c>
      <c r="W90" s="213">
        <v>17</v>
      </c>
      <c r="X90" s="213">
        <v>18</v>
      </c>
      <c r="Y90" s="213">
        <v>4</v>
      </c>
      <c r="Z90" s="213">
        <v>24</v>
      </c>
      <c r="AA90" s="213">
        <v>1</v>
      </c>
      <c r="AB90" s="213">
        <v>8</v>
      </c>
      <c r="AC90" s="213">
        <v>70</v>
      </c>
      <c r="AD90" s="213">
        <v>2</v>
      </c>
      <c r="AE90" s="213">
        <v>72</v>
      </c>
      <c r="AF90" s="213">
        <v>0</v>
      </c>
      <c r="AG90" s="213">
        <v>0</v>
      </c>
      <c r="AH90" s="213">
        <v>0</v>
      </c>
      <c r="AI90" s="213">
        <v>0</v>
      </c>
      <c r="AJ90" s="213">
        <v>0</v>
      </c>
      <c r="AK90" s="213">
        <v>0</v>
      </c>
      <c r="AL90" s="214"/>
      <c r="AM90" s="214"/>
    </row>
    <row r="91" spans="1:39" ht="22.5" customHeight="1" x14ac:dyDescent="0.2">
      <c r="A91" s="212"/>
      <c r="B91" s="193" t="str">
        <f>REPLACE(C91,1,10,"")</f>
        <v>นครราชสีมา</v>
      </c>
      <c r="C91" s="222" t="s">
        <v>940</v>
      </c>
      <c r="D91" s="29">
        <v>1</v>
      </c>
      <c r="E91" s="30">
        <v>13</v>
      </c>
      <c r="F91" s="30">
        <v>10</v>
      </c>
      <c r="G91" s="29">
        <v>24</v>
      </c>
      <c r="H91" s="29">
        <v>1</v>
      </c>
      <c r="I91" s="29">
        <v>48</v>
      </c>
      <c r="J91" s="209">
        <v>4</v>
      </c>
      <c r="K91" s="31">
        <v>2</v>
      </c>
      <c r="L91" s="210">
        <v>76</v>
      </c>
      <c r="M91" s="209" t="s">
        <v>1024</v>
      </c>
      <c r="N91" s="531" t="s">
        <v>1024</v>
      </c>
      <c r="O91" s="209">
        <v>332</v>
      </c>
      <c r="P91" s="253">
        <v>7.6290000000000004</v>
      </c>
      <c r="Q91" s="209" t="s">
        <v>1024</v>
      </c>
      <c r="R91" s="209">
        <v>1100590</v>
      </c>
      <c r="S91" s="209">
        <v>21</v>
      </c>
      <c r="T91" s="209">
        <v>5</v>
      </c>
      <c r="U91" s="557" t="s">
        <v>1024</v>
      </c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4"/>
      <c r="AM91" s="214"/>
    </row>
    <row r="92" spans="1:39" ht="22.5" customHeight="1" x14ac:dyDescent="0.2">
      <c r="A92" s="212"/>
      <c r="B92" s="193" t="str">
        <f>REPLACE(C92,1,10,"")</f>
        <v>บุรีรัมย์</v>
      </c>
      <c r="C92" s="222" t="s">
        <v>941</v>
      </c>
      <c r="D92" s="29">
        <v>0</v>
      </c>
      <c r="E92" s="30">
        <v>4</v>
      </c>
      <c r="F92" s="30">
        <v>6</v>
      </c>
      <c r="G92" s="29">
        <v>10</v>
      </c>
      <c r="H92" s="29">
        <v>0</v>
      </c>
      <c r="I92" s="29">
        <v>11</v>
      </c>
      <c r="J92" s="209">
        <v>0</v>
      </c>
      <c r="K92" s="31">
        <v>0</v>
      </c>
      <c r="L92" s="210">
        <v>0</v>
      </c>
      <c r="M92" s="209" t="s">
        <v>1024</v>
      </c>
      <c r="N92" s="531" t="s">
        <v>1024</v>
      </c>
      <c r="O92" s="209">
        <v>50</v>
      </c>
      <c r="P92" s="253">
        <v>2.1779999999999999</v>
      </c>
      <c r="Q92" s="209" t="s">
        <v>1024</v>
      </c>
      <c r="R92" s="209">
        <v>407580</v>
      </c>
      <c r="S92" s="209" t="s">
        <v>1024</v>
      </c>
      <c r="T92" s="209">
        <v>10</v>
      </c>
      <c r="U92" s="557">
        <v>11.8</v>
      </c>
      <c r="V92" s="213">
        <v>8</v>
      </c>
      <c r="W92" s="213">
        <v>2</v>
      </c>
      <c r="X92" s="213">
        <v>26</v>
      </c>
      <c r="Y92" s="213">
        <v>19</v>
      </c>
      <c r="Z92" s="213">
        <v>3</v>
      </c>
      <c r="AA92" s="213">
        <v>1</v>
      </c>
      <c r="AB92" s="213">
        <v>20</v>
      </c>
      <c r="AC92" s="213">
        <v>58</v>
      </c>
      <c r="AD92" s="213">
        <v>1</v>
      </c>
      <c r="AE92" s="213">
        <v>59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4"/>
      <c r="AM92" s="214"/>
    </row>
    <row r="93" spans="1:39" ht="22.5" customHeight="1" x14ac:dyDescent="0.2">
      <c r="A93" s="215"/>
      <c r="B93" s="216"/>
      <c r="C93" s="217" t="s">
        <v>52</v>
      </c>
      <c r="D93" s="6">
        <f t="shared" ref="D93:I93" si="24">SUM(D90:D92)</f>
        <v>12</v>
      </c>
      <c r="E93" s="6">
        <f t="shared" si="24"/>
        <v>22</v>
      </c>
      <c r="F93" s="32">
        <f t="shared" si="24"/>
        <v>36</v>
      </c>
      <c r="G93" s="32">
        <f t="shared" si="24"/>
        <v>70</v>
      </c>
      <c r="H93" s="32">
        <f t="shared" si="24"/>
        <v>24</v>
      </c>
      <c r="I93" s="32">
        <f t="shared" si="24"/>
        <v>109</v>
      </c>
      <c r="J93" s="6">
        <f>SUM(J90:J92)+(((((SUM(K90:K92)+((SUM(L90:L92)-L93)/100)-K93)/4))))</f>
        <v>67</v>
      </c>
      <c r="K93" s="6">
        <f>MOD(SUM(K90:K92)+((SUM(L90:L92)-L93)/100),4)</f>
        <v>3</v>
      </c>
      <c r="L93" s="7">
        <f>MOD(SUM(L90:L92),100)</f>
        <v>74</v>
      </c>
      <c r="M93" s="7">
        <f t="shared" ref="M93:U93" si="25">SUM(M90:M92)</f>
        <v>0</v>
      </c>
      <c r="N93" s="571">
        <f t="shared" si="25"/>
        <v>0</v>
      </c>
      <c r="O93" s="7">
        <f t="shared" si="25"/>
        <v>516</v>
      </c>
      <c r="P93" s="532">
        <f t="shared" si="25"/>
        <v>21.217000000000002</v>
      </c>
      <c r="Q93" s="7">
        <f>SUM(Q90:Q92)</f>
        <v>1306364.98</v>
      </c>
      <c r="R93" s="7">
        <f t="shared" si="25"/>
        <v>9553334.9800000004</v>
      </c>
      <c r="S93" s="32">
        <f t="shared" si="25"/>
        <v>293</v>
      </c>
      <c r="T93" s="32">
        <f t="shared" si="25"/>
        <v>91</v>
      </c>
      <c r="U93" s="234">
        <f t="shared" si="25"/>
        <v>35.31</v>
      </c>
      <c r="V93" s="218">
        <v>20</v>
      </c>
      <c r="W93" s="218">
        <v>24</v>
      </c>
      <c r="X93" s="218">
        <v>58</v>
      </c>
      <c r="Y93" s="218">
        <v>26</v>
      </c>
      <c r="Z93" s="218">
        <v>40</v>
      </c>
      <c r="AA93" s="218">
        <v>4</v>
      </c>
      <c r="AB93" s="218">
        <v>34</v>
      </c>
      <c r="AC93" s="218">
        <v>168</v>
      </c>
      <c r="AD93" s="218">
        <v>4</v>
      </c>
      <c r="AE93" s="218">
        <v>171</v>
      </c>
      <c r="AF93" s="218">
        <v>0</v>
      </c>
      <c r="AG93" s="218">
        <v>0</v>
      </c>
      <c r="AH93" s="218">
        <v>0</v>
      </c>
      <c r="AI93" s="218">
        <v>0</v>
      </c>
      <c r="AJ93" s="218">
        <v>0</v>
      </c>
      <c r="AK93" s="218">
        <v>1</v>
      </c>
      <c r="AL93" s="219"/>
      <c r="AM93" s="219"/>
    </row>
    <row r="94" spans="1:39" ht="22.5" customHeight="1" x14ac:dyDescent="0.2">
      <c r="A94" s="223">
        <v>2</v>
      </c>
      <c r="B94" s="221"/>
      <c r="C94" s="707" t="s">
        <v>942</v>
      </c>
      <c r="D94" s="708"/>
      <c r="E94" s="33"/>
      <c r="F94" s="33"/>
      <c r="G94" s="34"/>
      <c r="H94" s="34"/>
      <c r="I94" s="34"/>
      <c r="J94" s="34"/>
      <c r="K94" s="34"/>
      <c r="L94" s="544"/>
      <c r="M94" s="34"/>
      <c r="N94" s="36"/>
      <c r="O94" s="34"/>
      <c r="P94" s="36"/>
      <c r="Q94" s="35"/>
      <c r="R94" s="35"/>
      <c r="S94" s="34"/>
      <c r="T94" s="34"/>
      <c r="U94" s="558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47"/>
      <c r="AM94" s="247"/>
    </row>
    <row r="95" spans="1:39" ht="22.5" customHeight="1" x14ac:dyDescent="0.2">
      <c r="A95" s="212"/>
      <c r="B95" s="193" t="str">
        <f>REPLACE(C95,1,10,"")</f>
        <v>กาฬสินธุ์</v>
      </c>
      <c r="C95" s="222" t="s">
        <v>943</v>
      </c>
      <c r="D95" s="29">
        <v>0</v>
      </c>
      <c r="E95" s="30">
        <v>2</v>
      </c>
      <c r="F95" s="30">
        <v>2</v>
      </c>
      <c r="G95" s="29">
        <v>4</v>
      </c>
      <c r="H95" s="29">
        <v>0</v>
      </c>
      <c r="I95" s="29">
        <v>2</v>
      </c>
      <c r="J95" s="209">
        <v>0</v>
      </c>
      <c r="K95" s="31">
        <v>0</v>
      </c>
      <c r="L95" s="210">
        <v>0</v>
      </c>
      <c r="M95" s="209" t="s">
        <v>1024</v>
      </c>
      <c r="N95" s="531" t="s">
        <v>1024</v>
      </c>
      <c r="O95" s="209">
        <v>12</v>
      </c>
      <c r="P95" s="253">
        <v>0.98399999999999999</v>
      </c>
      <c r="Q95" s="209" t="s">
        <v>1024</v>
      </c>
      <c r="R95" s="209">
        <v>12900</v>
      </c>
      <c r="S95" s="209" t="s">
        <v>1024</v>
      </c>
      <c r="T95" s="209">
        <v>2</v>
      </c>
      <c r="U95" s="557">
        <v>0.9</v>
      </c>
      <c r="V95" s="213">
        <v>0</v>
      </c>
      <c r="W95" s="213">
        <v>4</v>
      </c>
      <c r="X95" s="213">
        <v>13</v>
      </c>
      <c r="Y95" s="213">
        <v>24</v>
      </c>
      <c r="Z95" s="213">
        <v>0</v>
      </c>
      <c r="AA95" s="213">
        <v>0</v>
      </c>
      <c r="AB95" s="213">
        <v>31</v>
      </c>
      <c r="AC95" s="213">
        <v>41</v>
      </c>
      <c r="AD95" s="213">
        <v>0</v>
      </c>
      <c r="AE95" s="213">
        <v>40</v>
      </c>
      <c r="AF95" s="213">
        <v>0</v>
      </c>
      <c r="AG95" s="213">
        <v>0</v>
      </c>
      <c r="AH95" s="213">
        <v>0</v>
      </c>
      <c r="AI95" s="213">
        <v>0</v>
      </c>
      <c r="AJ95" s="213">
        <v>0</v>
      </c>
      <c r="AK95" s="213">
        <v>1</v>
      </c>
      <c r="AL95" s="214"/>
      <c r="AM95" s="214"/>
    </row>
    <row r="96" spans="1:39" ht="22.5" customHeight="1" x14ac:dyDescent="0.2">
      <c r="A96" s="212"/>
      <c r="B96" s="193" t="str">
        <f>REPLACE(C96,1,10,"")</f>
        <v>ขอนแก่น</v>
      </c>
      <c r="C96" s="222" t="s">
        <v>944</v>
      </c>
      <c r="D96" s="29">
        <v>4</v>
      </c>
      <c r="E96" s="30">
        <v>6</v>
      </c>
      <c r="F96" s="30">
        <v>19</v>
      </c>
      <c r="G96" s="29">
        <v>29</v>
      </c>
      <c r="H96" s="29">
        <v>4</v>
      </c>
      <c r="I96" s="29">
        <v>26</v>
      </c>
      <c r="J96" s="209">
        <v>22</v>
      </c>
      <c r="K96" s="31">
        <v>2</v>
      </c>
      <c r="L96" s="210">
        <v>68.599999999999994</v>
      </c>
      <c r="M96" s="209">
        <v>2</v>
      </c>
      <c r="N96" s="531">
        <v>0.20599999999999999</v>
      </c>
      <c r="O96" s="209">
        <v>22</v>
      </c>
      <c r="P96" s="253">
        <v>3.7370000000000001</v>
      </c>
      <c r="Q96" s="209" t="s">
        <v>1024</v>
      </c>
      <c r="R96" s="209">
        <v>264420</v>
      </c>
      <c r="S96" s="209">
        <v>71</v>
      </c>
      <c r="T96" s="209">
        <v>9</v>
      </c>
      <c r="U96" s="557" t="s">
        <v>1024</v>
      </c>
      <c r="V96" s="213">
        <v>3</v>
      </c>
      <c r="W96" s="213">
        <v>5</v>
      </c>
      <c r="X96" s="213">
        <v>9</v>
      </c>
      <c r="Y96" s="213">
        <v>15</v>
      </c>
      <c r="Z96" s="213">
        <v>10</v>
      </c>
      <c r="AA96" s="213">
        <v>3</v>
      </c>
      <c r="AB96" s="213">
        <v>12</v>
      </c>
      <c r="AC96" s="213">
        <v>45</v>
      </c>
      <c r="AD96" s="213">
        <v>0</v>
      </c>
      <c r="AE96" s="213">
        <v>45</v>
      </c>
      <c r="AF96" s="213">
        <v>0</v>
      </c>
      <c r="AG96" s="213">
        <v>0</v>
      </c>
      <c r="AH96" s="213">
        <v>0</v>
      </c>
      <c r="AI96" s="213">
        <v>0</v>
      </c>
      <c r="AJ96" s="213">
        <v>0</v>
      </c>
      <c r="AK96" s="213">
        <v>0</v>
      </c>
      <c r="AL96" s="214"/>
      <c r="AM96" s="214"/>
    </row>
    <row r="97" spans="1:39" ht="22.5" customHeight="1" x14ac:dyDescent="0.2">
      <c r="A97" s="212"/>
      <c r="B97" s="193" t="str">
        <f>REPLACE(C97,1,10,"")</f>
        <v>มหาสารคาม</v>
      </c>
      <c r="C97" s="222" t="s">
        <v>945</v>
      </c>
      <c r="D97" s="29">
        <v>0</v>
      </c>
      <c r="E97" s="30">
        <v>0</v>
      </c>
      <c r="F97" s="30">
        <v>0</v>
      </c>
      <c r="G97" s="29">
        <v>0</v>
      </c>
      <c r="H97" s="29">
        <v>0</v>
      </c>
      <c r="I97" s="29">
        <v>0</v>
      </c>
      <c r="J97" s="209">
        <v>0</v>
      </c>
      <c r="K97" s="31">
        <v>0</v>
      </c>
      <c r="L97" s="210">
        <v>0</v>
      </c>
      <c r="M97" s="209" t="s">
        <v>1024</v>
      </c>
      <c r="N97" s="531" t="s">
        <v>1024</v>
      </c>
      <c r="O97" s="209" t="s">
        <v>1024</v>
      </c>
      <c r="P97" s="253" t="s">
        <v>1024</v>
      </c>
      <c r="Q97" s="209" t="s">
        <v>1024</v>
      </c>
      <c r="R97" s="209" t="s">
        <v>1024</v>
      </c>
      <c r="S97" s="209" t="s">
        <v>1024</v>
      </c>
      <c r="T97" s="209" t="s">
        <v>1024</v>
      </c>
      <c r="U97" s="557" t="s">
        <v>1024</v>
      </c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4"/>
      <c r="AM97" s="214"/>
    </row>
    <row r="98" spans="1:39" ht="22.5" customHeight="1" x14ac:dyDescent="0.2">
      <c r="A98" s="212"/>
      <c r="B98" s="193" t="str">
        <f>REPLACE(C98,1,10,"")</f>
        <v>ร้อยเอ็ด</v>
      </c>
      <c r="C98" s="222" t="s">
        <v>946</v>
      </c>
      <c r="D98" s="29">
        <v>0</v>
      </c>
      <c r="E98" s="30">
        <v>1</v>
      </c>
      <c r="F98" s="30">
        <v>0</v>
      </c>
      <c r="G98" s="29">
        <v>1</v>
      </c>
      <c r="H98" s="29">
        <v>0</v>
      </c>
      <c r="I98" s="29">
        <v>2</v>
      </c>
      <c r="J98" s="209">
        <v>0</v>
      </c>
      <c r="K98" s="31">
        <v>0</v>
      </c>
      <c r="L98" s="210">
        <v>0</v>
      </c>
      <c r="M98" s="209" t="s">
        <v>1024</v>
      </c>
      <c r="N98" s="531" t="s">
        <v>1024</v>
      </c>
      <c r="O98" s="209">
        <v>16</v>
      </c>
      <c r="P98" s="253">
        <v>0.52</v>
      </c>
      <c r="Q98" s="209" t="s">
        <v>1024</v>
      </c>
      <c r="R98" s="209">
        <v>8000</v>
      </c>
      <c r="S98" s="209" t="s">
        <v>1024</v>
      </c>
      <c r="T98" s="209" t="s">
        <v>1024</v>
      </c>
      <c r="U98" s="557" t="s">
        <v>1024</v>
      </c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4"/>
      <c r="AM98" s="214"/>
    </row>
    <row r="99" spans="1:39" ht="22.5" customHeight="1" x14ac:dyDescent="0.2">
      <c r="A99" s="212"/>
      <c r="B99" s="193" t="str">
        <f>REPLACE(C99,1,10,"")</f>
        <v>เลย</v>
      </c>
      <c r="C99" s="222" t="s">
        <v>947</v>
      </c>
      <c r="D99" s="29">
        <v>14</v>
      </c>
      <c r="E99" s="30">
        <v>2</v>
      </c>
      <c r="F99" s="30">
        <v>8</v>
      </c>
      <c r="G99" s="29">
        <v>24</v>
      </c>
      <c r="H99" s="29">
        <v>0</v>
      </c>
      <c r="I99" s="29">
        <v>12</v>
      </c>
      <c r="J99" s="209">
        <v>270</v>
      </c>
      <c r="K99" s="31">
        <v>1</v>
      </c>
      <c r="L99" s="210">
        <v>64</v>
      </c>
      <c r="M99" s="209" t="s">
        <v>1024</v>
      </c>
      <c r="N99" s="531" t="s">
        <v>1024</v>
      </c>
      <c r="O99" s="209">
        <v>6</v>
      </c>
      <c r="P99" s="253">
        <v>0.67600000000000005</v>
      </c>
      <c r="Q99" s="209" t="s">
        <v>1024</v>
      </c>
      <c r="R99" s="209">
        <v>64050</v>
      </c>
      <c r="S99" s="209" t="s">
        <v>1024</v>
      </c>
      <c r="T99" s="209">
        <v>241</v>
      </c>
      <c r="U99" s="557">
        <v>8.32</v>
      </c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4"/>
      <c r="AM99" s="214"/>
    </row>
    <row r="100" spans="1:39" ht="22.5" customHeight="1" x14ac:dyDescent="0.2">
      <c r="A100" s="215"/>
      <c r="B100" s="216"/>
      <c r="C100" s="217" t="s">
        <v>52</v>
      </c>
      <c r="D100" s="6">
        <f>SUM(D95:D99)</f>
        <v>18</v>
      </c>
      <c r="E100" s="6">
        <f t="shared" ref="E100:AK100" si="26">SUM(E95:E99)</f>
        <v>11</v>
      </c>
      <c r="F100" s="6">
        <f t="shared" si="26"/>
        <v>29</v>
      </c>
      <c r="G100" s="6">
        <f t="shared" si="26"/>
        <v>58</v>
      </c>
      <c r="H100" s="6">
        <f>SUM(H95:H99)</f>
        <v>4</v>
      </c>
      <c r="I100" s="6">
        <f t="shared" si="26"/>
        <v>42</v>
      </c>
      <c r="J100" s="6">
        <f>SUM(J95:J99)+(((((SUM(K95:K99)+((SUM(L95:L99)-L100)/100)-K100)/4))))</f>
        <v>293</v>
      </c>
      <c r="K100" s="6">
        <f>MOD(SUM(K95:K99)+((SUM(L95:L99)-L100)/100),4)</f>
        <v>0</v>
      </c>
      <c r="L100" s="7">
        <f>MOD(SUM(L95:L99),100)</f>
        <v>32.599999999999994</v>
      </c>
      <c r="M100" s="6">
        <f t="shared" si="26"/>
        <v>2</v>
      </c>
      <c r="N100" s="532">
        <f>SUM(N95:N99)</f>
        <v>0.20599999999999999</v>
      </c>
      <c r="O100" s="6">
        <f t="shared" si="26"/>
        <v>56</v>
      </c>
      <c r="P100" s="532">
        <f t="shared" si="26"/>
        <v>5.9169999999999998</v>
      </c>
      <c r="Q100" s="6">
        <f>SUM(Q95:Q99)</f>
        <v>0</v>
      </c>
      <c r="R100" s="6">
        <f t="shared" si="26"/>
        <v>349370</v>
      </c>
      <c r="S100" s="6">
        <f t="shared" si="26"/>
        <v>71</v>
      </c>
      <c r="T100" s="6">
        <f t="shared" si="26"/>
        <v>252</v>
      </c>
      <c r="U100" s="234">
        <f t="shared" si="26"/>
        <v>9.2200000000000006</v>
      </c>
      <c r="V100" s="6">
        <f t="shared" si="26"/>
        <v>3</v>
      </c>
      <c r="W100" s="6">
        <f t="shared" si="26"/>
        <v>9</v>
      </c>
      <c r="X100" s="6">
        <f t="shared" si="26"/>
        <v>22</v>
      </c>
      <c r="Y100" s="6">
        <f t="shared" si="26"/>
        <v>39</v>
      </c>
      <c r="Z100" s="6">
        <f t="shared" si="26"/>
        <v>10</v>
      </c>
      <c r="AA100" s="6">
        <f t="shared" si="26"/>
        <v>3</v>
      </c>
      <c r="AB100" s="6">
        <f t="shared" si="26"/>
        <v>43</v>
      </c>
      <c r="AC100" s="6">
        <f t="shared" si="26"/>
        <v>86</v>
      </c>
      <c r="AD100" s="6">
        <f t="shared" si="26"/>
        <v>0</v>
      </c>
      <c r="AE100" s="6">
        <f t="shared" si="26"/>
        <v>85</v>
      </c>
      <c r="AF100" s="6">
        <f t="shared" si="26"/>
        <v>0</v>
      </c>
      <c r="AG100" s="6">
        <f t="shared" si="26"/>
        <v>0</v>
      </c>
      <c r="AH100" s="6">
        <f t="shared" si="26"/>
        <v>0</v>
      </c>
      <c r="AI100" s="6">
        <f t="shared" si="26"/>
        <v>0</v>
      </c>
      <c r="AJ100" s="6">
        <f t="shared" si="26"/>
        <v>0</v>
      </c>
      <c r="AK100" s="6">
        <f t="shared" si="26"/>
        <v>1</v>
      </c>
      <c r="AL100" s="219"/>
      <c r="AM100" s="219"/>
    </row>
    <row r="101" spans="1:39" ht="22.5" customHeight="1" x14ac:dyDescent="0.2">
      <c r="A101" s="671" t="s">
        <v>873</v>
      </c>
      <c r="B101" s="191"/>
      <c r="C101" s="674" t="s">
        <v>237</v>
      </c>
      <c r="D101" s="677" t="s">
        <v>199</v>
      </c>
      <c r="E101" s="678"/>
      <c r="F101" s="679"/>
      <c r="G101" s="680" t="s">
        <v>874</v>
      </c>
      <c r="H101" s="680" t="s">
        <v>875</v>
      </c>
      <c r="I101" s="680" t="s">
        <v>875</v>
      </c>
      <c r="J101" s="697" t="s">
        <v>200</v>
      </c>
      <c r="K101" s="698"/>
      <c r="L101" s="699"/>
      <c r="M101" s="694" t="s">
        <v>202</v>
      </c>
      <c r="N101" s="696"/>
      <c r="O101" s="696"/>
      <c r="P101" s="696"/>
      <c r="Q101" s="700" t="s">
        <v>255</v>
      </c>
      <c r="R101" s="700" t="s">
        <v>255</v>
      </c>
      <c r="S101" s="680" t="s">
        <v>239</v>
      </c>
      <c r="T101" s="667" t="s">
        <v>204</v>
      </c>
      <c r="U101" s="668"/>
      <c r="V101" s="686" t="s">
        <v>909</v>
      </c>
      <c r="W101" s="686" t="s">
        <v>910</v>
      </c>
      <c r="X101" s="686" t="s">
        <v>911</v>
      </c>
      <c r="Y101" s="686" t="s">
        <v>912</v>
      </c>
      <c r="Z101" s="686" t="s">
        <v>913</v>
      </c>
      <c r="AA101" s="686" t="s">
        <v>914</v>
      </c>
      <c r="AB101" s="686" t="s">
        <v>915</v>
      </c>
      <c r="AC101" s="686" t="s">
        <v>916</v>
      </c>
      <c r="AD101" s="686" t="s">
        <v>917</v>
      </c>
      <c r="AE101" s="687" t="s">
        <v>249</v>
      </c>
      <c r="AF101" s="688"/>
      <c r="AG101" s="688"/>
      <c r="AH101" s="689"/>
      <c r="AI101" s="689"/>
      <c r="AJ101" s="689"/>
      <c r="AK101" s="690"/>
      <c r="AL101" s="192"/>
      <c r="AM101" s="192"/>
    </row>
    <row r="102" spans="1:39" ht="22.5" customHeight="1" x14ac:dyDescent="0.2">
      <c r="A102" s="672"/>
      <c r="B102" s="193"/>
      <c r="C102" s="675"/>
      <c r="D102" s="671" t="s">
        <v>207</v>
      </c>
      <c r="E102" s="680" t="s">
        <v>208</v>
      </c>
      <c r="F102" s="671" t="s">
        <v>203</v>
      </c>
      <c r="G102" s="681"/>
      <c r="H102" s="681"/>
      <c r="I102" s="681"/>
      <c r="J102" s="691" t="s">
        <v>210</v>
      </c>
      <c r="K102" s="692"/>
      <c r="L102" s="693"/>
      <c r="M102" s="694" t="s">
        <v>212</v>
      </c>
      <c r="N102" s="695"/>
      <c r="O102" s="694" t="s">
        <v>213</v>
      </c>
      <c r="P102" s="696"/>
      <c r="Q102" s="701"/>
      <c r="R102" s="701"/>
      <c r="S102" s="681"/>
      <c r="T102" s="194" t="s">
        <v>3</v>
      </c>
      <c r="U102" s="554" t="s">
        <v>214</v>
      </c>
      <c r="V102" s="686"/>
      <c r="W102" s="686"/>
      <c r="X102" s="686"/>
      <c r="Y102" s="686"/>
      <c r="Z102" s="686"/>
      <c r="AA102" s="686"/>
      <c r="AB102" s="686"/>
      <c r="AC102" s="686"/>
      <c r="AD102" s="686"/>
      <c r="AE102" s="703" t="s">
        <v>258</v>
      </c>
      <c r="AF102" s="704"/>
      <c r="AG102" s="705"/>
      <c r="AH102" s="706" t="s">
        <v>259</v>
      </c>
      <c r="AI102" s="683" t="s">
        <v>260</v>
      </c>
      <c r="AJ102" s="683" t="s">
        <v>261</v>
      </c>
      <c r="AK102" s="683" t="s">
        <v>262</v>
      </c>
      <c r="AL102" s="192"/>
      <c r="AM102" s="192"/>
    </row>
    <row r="103" spans="1:39" ht="45.75" customHeight="1" x14ac:dyDescent="0.2">
      <c r="A103" s="673"/>
      <c r="B103" s="195"/>
      <c r="C103" s="676"/>
      <c r="D103" s="673"/>
      <c r="E103" s="682"/>
      <c r="F103" s="673"/>
      <c r="G103" s="682"/>
      <c r="H103" s="682"/>
      <c r="I103" s="682"/>
      <c r="J103" s="196" t="s">
        <v>217</v>
      </c>
      <c r="K103" s="196" t="s">
        <v>218</v>
      </c>
      <c r="L103" s="542" t="s">
        <v>219</v>
      </c>
      <c r="M103" s="196" t="s">
        <v>221</v>
      </c>
      <c r="N103" s="530" t="s">
        <v>265</v>
      </c>
      <c r="O103" s="196" t="s">
        <v>221</v>
      </c>
      <c r="P103" s="197" t="s">
        <v>265</v>
      </c>
      <c r="Q103" s="702"/>
      <c r="R103" s="702"/>
      <c r="S103" s="682"/>
      <c r="T103" s="198" t="s">
        <v>224</v>
      </c>
      <c r="U103" s="555" t="s">
        <v>225</v>
      </c>
      <c r="V103" s="686"/>
      <c r="W103" s="686"/>
      <c r="X103" s="686"/>
      <c r="Y103" s="686"/>
      <c r="Z103" s="686"/>
      <c r="AA103" s="686"/>
      <c r="AB103" s="686"/>
      <c r="AC103" s="686"/>
      <c r="AD103" s="686"/>
      <c r="AE103" s="355" t="s">
        <v>266</v>
      </c>
      <c r="AF103" s="355" t="s">
        <v>267</v>
      </c>
      <c r="AG103" s="355" t="s">
        <v>268</v>
      </c>
      <c r="AH103" s="706"/>
      <c r="AI103" s="683"/>
      <c r="AJ103" s="683"/>
      <c r="AK103" s="683"/>
      <c r="AL103" s="192"/>
      <c r="AM103" s="192"/>
    </row>
    <row r="104" spans="1:39" ht="22.5" customHeight="1" x14ac:dyDescent="0.2">
      <c r="A104" s="223">
        <v>3</v>
      </c>
      <c r="B104" s="221"/>
      <c r="C104" s="684" t="s">
        <v>948</v>
      </c>
      <c r="D104" s="685"/>
      <c r="E104" s="220"/>
      <c r="F104" s="220"/>
      <c r="G104" s="203"/>
      <c r="H104" s="203"/>
      <c r="I104" s="203"/>
      <c r="J104" s="203"/>
      <c r="K104" s="203"/>
      <c r="L104" s="543"/>
      <c r="M104" s="203"/>
      <c r="N104" s="205"/>
      <c r="O104" s="203"/>
      <c r="P104" s="205"/>
      <c r="Q104" s="203"/>
      <c r="R104" s="203"/>
      <c r="S104" s="268"/>
      <c r="T104" s="268"/>
      <c r="U104" s="563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183"/>
      <c r="AM104" s="183"/>
    </row>
    <row r="105" spans="1:39" ht="22.5" customHeight="1" x14ac:dyDescent="0.2">
      <c r="A105" s="212"/>
      <c r="B105" s="193" t="str">
        <f t="shared" ref="B105:B110" si="27">REPLACE(C105,1,10,"")</f>
        <v>มุกดาหาร</v>
      </c>
      <c r="C105" s="225" t="s">
        <v>949</v>
      </c>
      <c r="D105" s="29">
        <v>35</v>
      </c>
      <c r="E105" s="30">
        <v>14</v>
      </c>
      <c r="F105" s="30">
        <v>7</v>
      </c>
      <c r="G105" s="29">
        <v>56</v>
      </c>
      <c r="H105" s="29">
        <v>1</v>
      </c>
      <c r="I105" s="29">
        <v>8</v>
      </c>
      <c r="J105" s="209">
        <v>342</v>
      </c>
      <c r="K105" s="31">
        <v>3</v>
      </c>
      <c r="L105" s="210">
        <v>60</v>
      </c>
      <c r="M105" s="209" t="s">
        <v>1024</v>
      </c>
      <c r="N105" s="531" t="s">
        <v>1024</v>
      </c>
      <c r="O105" s="209">
        <v>96</v>
      </c>
      <c r="P105" s="253">
        <v>11.186999999999999</v>
      </c>
      <c r="Q105" s="209">
        <v>29334440.440000005</v>
      </c>
      <c r="R105" s="209">
        <v>31265715.440000005</v>
      </c>
      <c r="S105" s="209">
        <v>1628</v>
      </c>
      <c r="T105" s="209">
        <v>4</v>
      </c>
      <c r="U105" s="557" t="s">
        <v>1024</v>
      </c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4"/>
      <c r="AM105" s="214"/>
    </row>
    <row r="106" spans="1:39" ht="22.5" customHeight="1" x14ac:dyDescent="0.2">
      <c r="A106" s="212"/>
      <c r="B106" s="193" t="str">
        <f t="shared" si="27"/>
        <v>ยโสธร</v>
      </c>
      <c r="C106" s="225" t="s">
        <v>950</v>
      </c>
      <c r="D106" s="29">
        <v>2</v>
      </c>
      <c r="E106" s="30">
        <v>0</v>
      </c>
      <c r="F106" s="30">
        <v>0</v>
      </c>
      <c r="G106" s="29">
        <v>2</v>
      </c>
      <c r="H106" s="29">
        <v>0</v>
      </c>
      <c r="I106" s="29">
        <v>0</v>
      </c>
      <c r="J106" s="209">
        <v>34</v>
      </c>
      <c r="K106" s="31">
        <v>0</v>
      </c>
      <c r="L106" s="210">
        <v>82</v>
      </c>
      <c r="M106" s="209" t="s">
        <v>1024</v>
      </c>
      <c r="N106" s="531" t="s">
        <v>1024</v>
      </c>
      <c r="O106" s="209" t="s">
        <v>1024</v>
      </c>
      <c r="P106" s="253" t="s">
        <v>1024</v>
      </c>
      <c r="Q106" s="209">
        <v>2334293.5299999998</v>
      </c>
      <c r="R106" s="209">
        <v>2334293.5299999998</v>
      </c>
      <c r="S106" s="209" t="s">
        <v>1024</v>
      </c>
      <c r="T106" s="209" t="s">
        <v>1024</v>
      </c>
      <c r="U106" s="557" t="s">
        <v>1024</v>
      </c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4"/>
      <c r="AM106" s="214"/>
    </row>
    <row r="107" spans="1:39" ht="22.5" customHeight="1" x14ac:dyDescent="0.2">
      <c r="A107" s="212"/>
      <c r="B107" s="193" t="str">
        <f t="shared" si="27"/>
        <v>ศรีสะเกษ</v>
      </c>
      <c r="C107" s="225" t="s">
        <v>951</v>
      </c>
      <c r="D107" s="29">
        <v>4</v>
      </c>
      <c r="E107" s="30">
        <v>42</v>
      </c>
      <c r="F107" s="30">
        <v>6</v>
      </c>
      <c r="G107" s="29">
        <v>52</v>
      </c>
      <c r="H107" s="29">
        <v>0</v>
      </c>
      <c r="I107" s="29">
        <v>51</v>
      </c>
      <c r="J107" s="209">
        <v>29</v>
      </c>
      <c r="K107" s="31">
        <v>2</v>
      </c>
      <c r="L107" s="210">
        <v>75</v>
      </c>
      <c r="M107" s="209" t="s">
        <v>1024</v>
      </c>
      <c r="N107" s="531" t="s">
        <v>1024</v>
      </c>
      <c r="O107" s="209">
        <v>275</v>
      </c>
      <c r="P107" s="253">
        <v>10.683</v>
      </c>
      <c r="Q107" s="209">
        <v>3220372.01</v>
      </c>
      <c r="R107" s="209">
        <v>5848987.0099999998</v>
      </c>
      <c r="S107" s="209" t="s">
        <v>1024</v>
      </c>
      <c r="T107" s="209">
        <v>8</v>
      </c>
      <c r="U107" s="557">
        <v>0.2</v>
      </c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4"/>
      <c r="AM107" s="214"/>
    </row>
    <row r="108" spans="1:39" ht="22.5" customHeight="1" x14ac:dyDescent="0.2">
      <c r="A108" s="212"/>
      <c r="B108" s="193" t="str">
        <f t="shared" si="27"/>
        <v>สุรินทร์</v>
      </c>
      <c r="C108" s="225" t="s">
        <v>952</v>
      </c>
      <c r="D108" s="29">
        <v>3</v>
      </c>
      <c r="E108" s="30">
        <v>31</v>
      </c>
      <c r="F108" s="30">
        <v>2</v>
      </c>
      <c r="G108" s="29">
        <v>36</v>
      </c>
      <c r="H108" s="29">
        <v>0</v>
      </c>
      <c r="I108" s="29">
        <v>34</v>
      </c>
      <c r="J108" s="209">
        <v>4</v>
      </c>
      <c r="K108" s="31">
        <v>3</v>
      </c>
      <c r="L108" s="210">
        <v>64</v>
      </c>
      <c r="M108" s="209" t="s">
        <v>1024</v>
      </c>
      <c r="N108" s="531" t="s">
        <v>1024</v>
      </c>
      <c r="O108" s="209">
        <v>343</v>
      </c>
      <c r="P108" s="253">
        <v>22.603999999999999</v>
      </c>
      <c r="Q108" s="209" t="s">
        <v>1024</v>
      </c>
      <c r="R108" s="209">
        <v>4811890</v>
      </c>
      <c r="S108" s="209" t="s">
        <v>1024</v>
      </c>
      <c r="T108" s="209">
        <v>1</v>
      </c>
      <c r="U108" s="557" t="s">
        <v>1024</v>
      </c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4"/>
      <c r="AM108" s="214"/>
    </row>
    <row r="109" spans="1:39" ht="22.5" customHeight="1" x14ac:dyDescent="0.2">
      <c r="A109" s="212"/>
      <c r="B109" s="193" t="str">
        <f t="shared" si="27"/>
        <v>อำนาจเจริญ</v>
      </c>
      <c r="C109" s="225" t="s">
        <v>953</v>
      </c>
      <c r="D109" s="29">
        <v>12</v>
      </c>
      <c r="E109" s="30">
        <v>1</v>
      </c>
      <c r="F109" s="30">
        <v>0</v>
      </c>
      <c r="G109" s="29">
        <v>13</v>
      </c>
      <c r="H109" s="29">
        <v>0</v>
      </c>
      <c r="I109" s="29">
        <v>0</v>
      </c>
      <c r="J109" s="209">
        <v>44</v>
      </c>
      <c r="K109" s="31">
        <v>0</v>
      </c>
      <c r="L109" s="210">
        <v>86</v>
      </c>
      <c r="M109" s="209" t="s">
        <v>1024</v>
      </c>
      <c r="N109" s="531" t="s">
        <v>1024</v>
      </c>
      <c r="O109" s="209">
        <v>12</v>
      </c>
      <c r="P109" s="253">
        <v>0.42</v>
      </c>
      <c r="Q109" s="209">
        <v>3002063.1799999997</v>
      </c>
      <c r="R109" s="209">
        <v>3002063.1799999997</v>
      </c>
      <c r="S109" s="209" t="s">
        <v>1024</v>
      </c>
      <c r="T109" s="209" t="s">
        <v>1024</v>
      </c>
      <c r="U109" s="557" t="s">
        <v>1024</v>
      </c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4"/>
      <c r="AM109" s="214"/>
    </row>
    <row r="110" spans="1:39" ht="22.5" customHeight="1" x14ac:dyDescent="0.2">
      <c r="A110" s="212"/>
      <c r="B110" s="193" t="str">
        <f t="shared" si="27"/>
        <v>อุบลราชธานี</v>
      </c>
      <c r="C110" s="225" t="s">
        <v>954</v>
      </c>
      <c r="D110" s="29">
        <v>18</v>
      </c>
      <c r="E110" s="30">
        <v>48</v>
      </c>
      <c r="F110" s="30">
        <v>12</v>
      </c>
      <c r="G110" s="29">
        <v>78</v>
      </c>
      <c r="H110" s="29">
        <v>3</v>
      </c>
      <c r="I110" s="29">
        <v>51</v>
      </c>
      <c r="J110" s="209">
        <v>75</v>
      </c>
      <c r="K110" s="31">
        <v>3</v>
      </c>
      <c r="L110" s="210">
        <v>81</v>
      </c>
      <c r="M110" s="209" t="s">
        <v>1024</v>
      </c>
      <c r="N110" s="531" t="s">
        <v>1024</v>
      </c>
      <c r="O110" s="209">
        <v>437</v>
      </c>
      <c r="P110" s="253">
        <v>42.831099999999985</v>
      </c>
      <c r="Q110" s="209">
        <v>5294045.32</v>
      </c>
      <c r="R110" s="209">
        <v>7159106.54</v>
      </c>
      <c r="S110" s="209">
        <v>163</v>
      </c>
      <c r="T110" s="209">
        <v>104</v>
      </c>
      <c r="U110" s="557">
        <v>2504.8000000000002</v>
      </c>
      <c r="V110" s="213">
        <v>21</v>
      </c>
      <c r="W110" s="213">
        <v>47</v>
      </c>
      <c r="X110" s="213">
        <v>46</v>
      </c>
      <c r="Y110" s="213">
        <v>120</v>
      </c>
      <c r="Z110" s="213">
        <v>3</v>
      </c>
      <c r="AA110" s="213">
        <v>1</v>
      </c>
      <c r="AB110" s="213">
        <v>44</v>
      </c>
      <c r="AC110" s="213">
        <v>237</v>
      </c>
      <c r="AD110" s="213">
        <v>1</v>
      </c>
      <c r="AE110" s="213">
        <v>233</v>
      </c>
      <c r="AF110" s="213">
        <v>0</v>
      </c>
      <c r="AG110" s="213">
        <v>1</v>
      </c>
      <c r="AH110" s="213">
        <v>3</v>
      </c>
      <c r="AI110" s="213">
        <v>1</v>
      </c>
      <c r="AJ110" s="213">
        <v>0</v>
      </c>
      <c r="AK110" s="213">
        <v>0</v>
      </c>
      <c r="AL110" s="214"/>
      <c r="AM110" s="214"/>
    </row>
    <row r="111" spans="1:39" ht="22.5" customHeight="1" x14ac:dyDescent="0.2">
      <c r="A111" s="215"/>
      <c r="B111" s="216"/>
      <c r="C111" s="217" t="s">
        <v>52</v>
      </c>
      <c r="D111" s="32">
        <f>SUM(D105:D110)</f>
        <v>74</v>
      </c>
      <c r="E111" s="32">
        <f>SUM(E105:E110)</f>
        <v>136</v>
      </c>
      <c r="F111" s="32">
        <f>SUM(F105:F110)</f>
        <v>27</v>
      </c>
      <c r="G111" s="32">
        <f>SUM(G105:G110)</f>
        <v>237</v>
      </c>
      <c r="H111" s="32">
        <f>SUM(H105:H110)</f>
        <v>4</v>
      </c>
      <c r="I111" s="32">
        <f t="shared" ref="I111:U111" si="28">SUM(I105:I110)</f>
        <v>144</v>
      </c>
      <c r="J111" s="6">
        <f>SUM(J105:J110)+(((((SUM(K105:K110)+((SUM(L105:L110)-L111)/100)-K111)/4))))</f>
        <v>531</v>
      </c>
      <c r="K111" s="6">
        <f>MOD(SUM(K105:K110)+((SUM(L105:L110)-L111)/100),4)</f>
        <v>3</v>
      </c>
      <c r="L111" s="7">
        <f>MOD(SUM(L105:L110),100)</f>
        <v>48</v>
      </c>
      <c r="M111" s="32">
        <f t="shared" si="28"/>
        <v>0</v>
      </c>
      <c r="N111" s="571">
        <f t="shared" si="28"/>
        <v>0</v>
      </c>
      <c r="O111" s="32">
        <f t="shared" si="28"/>
        <v>1163</v>
      </c>
      <c r="P111" s="532">
        <f t="shared" si="28"/>
        <v>87.725099999999983</v>
      </c>
      <c r="Q111" s="32">
        <f>SUM(Q105:Q110)</f>
        <v>43185214.480000004</v>
      </c>
      <c r="R111" s="32">
        <f t="shared" si="28"/>
        <v>54422055.700000003</v>
      </c>
      <c r="S111" s="7">
        <f t="shared" si="28"/>
        <v>1791</v>
      </c>
      <c r="T111" s="6">
        <f t="shared" si="28"/>
        <v>117</v>
      </c>
      <c r="U111" s="234">
        <f t="shared" si="28"/>
        <v>2505</v>
      </c>
      <c r="V111" s="218">
        <v>36</v>
      </c>
      <c r="W111" s="218">
        <v>70</v>
      </c>
      <c r="X111" s="218">
        <v>162</v>
      </c>
      <c r="Y111" s="218">
        <v>302</v>
      </c>
      <c r="Z111" s="218">
        <v>13</v>
      </c>
      <c r="AA111" s="218">
        <v>1</v>
      </c>
      <c r="AB111" s="218">
        <v>151</v>
      </c>
      <c r="AC111" s="218">
        <v>577</v>
      </c>
      <c r="AD111" s="218">
        <v>7</v>
      </c>
      <c r="AE111" s="218">
        <v>553</v>
      </c>
      <c r="AF111" s="218">
        <v>0</v>
      </c>
      <c r="AG111" s="218">
        <v>1</v>
      </c>
      <c r="AH111" s="218">
        <v>29</v>
      </c>
      <c r="AI111" s="218">
        <v>1</v>
      </c>
      <c r="AJ111" s="218">
        <v>0</v>
      </c>
      <c r="AK111" s="218">
        <v>0</v>
      </c>
      <c r="AL111" s="219"/>
      <c r="AM111" s="219"/>
    </row>
    <row r="112" spans="1:39" ht="22.5" customHeight="1" x14ac:dyDescent="0.2">
      <c r="A112" s="223">
        <v>4</v>
      </c>
      <c r="B112" s="221"/>
      <c r="C112" s="684" t="s">
        <v>955</v>
      </c>
      <c r="D112" s="685"/>
      <c r="E112" s="33"/>
      <c r="F112" s="33"/>
      <c r="G112" s="34"/>
      <c r="H112" s="34"/>
      <c r="I112" s="34"/>
      <c r="J112" s="34"/>
      <c r="K112" s="34"/>
      <c r="L112" s="544"/>
      <c r="M112" s="34"/>
      <c r="N112" s="36"/>
      <c r="O112" s="34"/>
      <c r="P112" s="36"/>
      <c r="Q112" s="35"/>
      <c r="R112" s="35"/>
      <c r="S112" s="34"/>
      <c r="T112" s="34"/>
      <c r="U112" s="558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47"/>
      <c r="AM112" s="247"/>
    </row>
    <row r="113" spans="1:39" ht="22.5" customHeight="1" x14ac:dyDescent="0.2">
      <c r="A113" s="212"/>
      <c r="B113" s="193" t="str">
        <f t="shared" ref="B113:B118" si="29">REPLACE(C113,1,10,"")</f>
        <v>นครพนม</v>
      </c>
      <c r="C113" s="225" t="s">
        <v>956</v>
      </c>
      <c r="D113" s="29">
        <v>1</v>
      </c>
      <c r="E113" s="30">
        <v>3</v>
      </c>
      <c r="F113" s="30">
        <v>3</v>
      </c>
      <c r="G113" s="29">
        <v>7</v>
      </c>
      <c r="H113" s="29">
        <v>0</v>
      </c>
      <c r="I113" s="29">
        <v>7</v>
      </c>
      <c r="J113" s="209">
        <v>1</v>
      </c>
      <c r="K113" s="31">
        <v>1</v>
      </c>
      <c r="L113" s="210">
        <v>68</v>
      </c>
      <c r="M113" s="209" t="s">
        <v>1024</v>
      </c>
      <c r="N113" s="531" t="s">
        <v>1024</v>
      </c>
      <c r="O113" s="209">
        <v>37</v>
      </c>
      <c r="P113" s="253">
        <v>1.9400000000000002</v>
      </c>
      <c r="Q113" s="209">
        <v>96906.79</v>
      </c>
      <c r="R113" s="209">
        <v>1109106.79</v>
      </c>
      <c r="S113" s="209">
        <v>6</v>
      </c>
      <c r="T113" s="209">
        <v>2</v>
      </c>
      <c r="U113" s="557" t="s">
        <v>1024</v>
      </c>
      <c r="V113" s="213">
        <v>2</v>
      </c>
      <c r="W113" s="213">
        <v>2</v>
      </c>
      <c r="X113" s="213">
        <v>12</v>
      </c>
      <c r="Y113" s="213">
        <v>33</v>
      </c>
      <c r="Z113" s="213">
        <v>1</v>
      </c>
      <c r="AA113" s="213">
        <v>1</v>
      </c>
      <c r="AB113" s="213">
        <v>20</v>
      </c>
      <c r="AC113" s="213">
        <v>51</v>
      </c>
      <c r="AD113" s="213">
        <v>0</v>
      </c>
      <c r="AE113" s="213">
        <v>51</v>
      </c>
      <c r="AF113" s="213">
        <v>0</v>
      </c>
      <c r="AG113" s="213">
        <v>0</v>
      </c>
      <c r="AH113" s="213">
        <v>0</v>
      </c>
      <c r="AI113" s="213">
        <v>0</v>
      </c>
      <c r="AJ113" s="213">
        <v>0</v>
      </c>
      <c r="AK113" s="213">
        <v>0</v>
      </c>
      <c r="AL113" s="214"/>
      <c r="AM113" s="214"/>
    </row>
    <row r="114" spans="1:39" ht="22.5" customHeight="1" x14ac:dyDescent="0.2">
      <c r="A114" s="212"/>
      <c r="B114" s="193" t="str">
        <f t="shared" si="29"/>
        <v>บึงกาฬ</v>
      </c>
      <c r="C114" s="225" t="s">
        <v>957</v>
      </c>
      <c r="D114" s="29">
        <v>1</v>
      </c>
      <c r="E114" s="30">
        <v>1</v>
      </c>
      <c r="F114" s="30">
        <v>0</v>
      </c>
      <c r="G114" s="29">
        <v>2</v>
      </c>
      <c r="H114" s="29">
        <v>0</v>
      </c>
      <c r="I114" s="29">
        <v>0</v>
      </c>
      <c r="J114" s="209">
        <v>3</v>
      </c>
      <c r="K114" s="31">
        <v>1</v>
      </c>
      <c r="L114" s="210">
        <v>2</v>
      </c>
      <c r="M114" s="209" t="s">
        <v>1024</v>
      </c>
      <c r="N114" s="531" t="s">
        <v>1024</v>
      </c>
      <c r="O114" s="209" t="s">
        <v>1024</v>
      </c>
      <c r="P114" s="253" t="s">
        <v>1024</v>
      </c>
      <c r="Q114" s="209">
        <v>206779.98</v>
      </c>
      <c r="R114" s="209">
        <v>212459.98</v>
      </c>
      <c r="S114" s="209" t="s">
        <v>1024</v>
      </c>
      <c r="T114" s="209" t="s">
        <v>1024</v>
      </c>
      <c r="U114" s="557" t="s">
        <v>1024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4"/>
      <c r="AM114" s="214"/>
    </row>
    <row r="115" spans="1:39" ht="22.5" customHeight="1" x14ac:dyDescent="0.2">
      <c r="A115" s="212"/>
      <c r="B115" s="193" t="str">
        <f t="shared" si="29"/>
        <v>สกลนคร</v>
      </c>
      <c r="C115" s="225" t="s">
        <v>958</v>
      </c>
      <c r="D115" s="29">
        <v>10</v>
      </c>
      <c r="E115" s="30">
        <v>29</v>
      </c>
      <c r="F115" s="30">
        <v>12</v>
      </c>
      <c r="G115" s="29">
        <v>51</v>
      </c>
      <c r="H115" s="29">
        <v>0</v>
      </c>
      <c r="I115" s="29">
        <v>31</v>
      </c>
      <c r="J115" s="209">
        <v>97</v>
      </c>
      <c r="K115" s="31">
        <v>1</v>
      </c>
      <c r="L115" s="210">
        <v>37</v>
      </c>
      <c r="M115" s="209" t="s">
        <v>1024</v>
      </c>
      <c r="N115" s="531" t="s">
        <v>1024</v>
      </c>
      <c r="O115" s="209">
        <v>441</v>
      </c>
      <c r="P115" s="253">
        <v>24.764000000000003</v>
      </c>
      <c r="Q115" s="209">
        <v>6450951.6122500002</v>
      </c>
      <c r="R115" s="209">
        <v>6668221.6122500002</v>
      </c>
      <c r="S115" s="209">
        <v>33</v>
      </c>
      <c r="T115" s="209">
        <v>32</v>
      </c>
      <c r="U115" s="557" t="s">
        <v>1024</v>
      </c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4"/>
      <c r="AM115" s="214"/>
    </row>
    <row r="116" spans="1:39" ht="22.5" customHeight="1" x14ac:dyDescent="0.2">
      <c r="A116" s="212"/>
      <c r="B116" s="193" t="str">
        <f t="shared" si="29"/>
        <v>หนองคาย</v>
      </c>
      <c r="C116" s="225" t="s">
        <v>959</v>
      </c>
      <c r="D116" s="29">
        <v>6</v>
      </c>
      <c r="E116" s="30">
        <v>0</v>
      </c>
      <c r="F116" s="30">
        <v>13</v>
      </c>
      <c r="G116" s="29">
        <v>19</v>
      </c>
      <c r="H116" s="29">
        <v>0</v>
      </c>
      <c r="I116" s="29">
        <v>5</v>
      </c>
      <c r="J116" s="209">
        <v>43</v>
      </c>
      <c r="K116" s="31">
        <v>2</v>
      </c>
      <c r="L116" s="210">
        <v>61</v>
      </c>
      <c r="M116" s="209" t="s">
        <v>1024</v>
      </c>
      <c r="N116" s="531" t="s">
        <v>1024</v>
      </c>
      <c r="O116" s="209" t="s">
        <v>1024</v>
      </c>
      <c r="P116" s="253" t="s">
        <v>1024</v>
      </c>
      <c r="Q116" s="209">
        <v>2963673</v>
      </c>
      <c r="R116" s="209">
        <v>2963673</v>
      </c>
      <c r="S116" s="209">
        <v>13</v>
      </c>
      <c r="T116" s="209">
        <v>111</v>
      </c>
      <c r="U116" s="557">
        <v>7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4"/>
      <c r="AM116" s="214"/>
    </row>
    <row r="117" spans="1:39" ht="22.5" customHeight="1" x14ac:dyDescent="0.2">
      <c r="A117" s="212"/>
      <c r="B117" s="193" t="str">
        <f>REPLACE(C117,1,10,"")</f>
        <v>หนองบัวลำภู</v>
      </c>
      <c r="C117" s="225" t="s">
        <v>960</v>
      </c>
      <c r="D117" s="29">
        <v>14</v>
      </c>
      <c r="E117" s="30">
        <v>4</v>
      </c>
      <c r="F117" s="30">
        <v>0</v>
      </c>
      <c r="G117" s="29">
        <v>18</v>
      </c>
      <c r="H117" s="29">
        <v>0</v>
      </c>
      <c r="I117" s="29">
        <v>4</v>
      </c>
      <c r="J117" s="209">
        <v>200</v>
      </c>
      <c r="K117" s="31">
        <v>0</v>
      </c>
      <c r="L117" s="210">
        <v>10</v>
      </c>
      <c r="M117" s="209">
        <v>7</v>
      </c>
      <c r="N117" s="531">
        <v>0.77</v>
      </c>
      <c r="O117" s="209">
        <v>14</v>
      </c>
      <c r="P117" s="253">
        <v>3.032</v>
      </c>
      <c r="Q117" s="209">
        <v>13650546.714</v>
      </c>
      <c r="R117" s="209">
        <v>13675596.714</v>
      </c>
      <c r="S117" s="209" t="s">
        <v>1024</v>
      </c>
      <c r="T117" s="209" t="s">
        <v>1024</v>
      </c>
      <c r="U117" s="557" t="s">
        <v>1024</v>
      </c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4"/>
      <c r="AM117" s="214"/>
    </row>
    <row r="118" spans="1:39" ht="22.5" customHeight="1" x14ac:dyDescent="0.2">
      <c r="A118" s="212"/>
      <c r="B118" s="193" t="str">
        <f t="shared" si="29"/>
        <v>อุดรธานี</v>
      </c>
      <c r="C118" s="225" t="s">
        <v>961</v>
      </c>
      <c r="D118" s="29">
        <v>41</v>
      </c>
      <c r="E118" s="30">
        <v>1</v>
      </c>
      <c r="F118" s="30">
        <v>7</v>
      </c>
      <c r="G118" s="29">
        <v>49</v>
      </c>
      <c r="H118" s="29">
        <v>4</v>
      </c>
      <c r="I118" s="29">
        <v>11</v>
      </c>
      <c r="J118" s="209">
        <v>1491</v>
      </c>
      <c r="K118" s="31">
        <v>0</v>
      </c>
      <c r="L118" s="210">
        <v>51</v>
      </c>
      <c r="M118" s="209" t="s">
        <v>1024</v>
      </c>
      <c r="N118" s="531" t="s">
        <v>1024</v>
      </c>
      <c r="O118" s="209">
        <v>1</v>
      </c>
      <c r="P118" s="253">
        <v>0.1</v>
      </c>
      <c r="Q118" s="209">
        <v>635699852.25510001</v>
      </c>
      <c r="R118" s="209">
        <v>635706092.25510001</v>
      </c>
      <c r="S118" s="209">
        <v>49</v>
      </c>
      <c r="T118" s="209">
        <v>5</v>
      </c>
      <c r="U118" s="557" t="s">
        <v>1024</v>
      </c>
      <c r="V118" s="213">
        <v>10</v>
      </c>
      <c r="W118" s="213">
        <v>36</v>
      </c>
      <c r="X118" s="213">
        <v>62</v>
      </c>
      <c r="Y118" s="213">
        <v>62</v>
      </c>
      <c r="Z118" s="213">
        <v>6</v>
      </c>
      <c r="AA118" s="213">
        <v>0</v>
      </c>
      <c r="AB118" s="213">
        <v>105</v>
      </c>
      <c r="AC118" s="213">
        <v>175</v>
      </c>
      <c r="AD118" s="213">
        <v>1</v>
      </c>
      <c r="AE118" s="213">
        <v>174</v>
      </c>
      <c r="AF118" s="213">
        <v>0</v>
      </c>
      <c r="AG118" s="213">
        <v>0</v>
      </c>
      <c r="AH118" s="213">
        <v>1</v>
      </c>
      <c r="AI118" s="213">
        <v>0</v>
      </c>
      <c r="AJ118" s="213">
        <v>0</v>
      </c>
      <c r="AK118" s="213">
        <v>1</v>
      </c>
      <c r="AL118" s="214"/>
      <c r="AM118" s="214"/>
    </row>
    <row r="119" spans="1:39" ht="22.5" customHeight="1" thickBot="1" x14ac:dyDescent="0.25">
      <c r="A119" s="270"/>
      <c r="B119" s="193"/>
      <c r="C119" s="356" t="s">
        <v>52</v>
      </c>
      <c r="D119" s="271">
        <v>73</v>
      </c>
      <c r="E119" s="271">
        <v>38</v>
      </c>
      <c r="F119" s="271">
        <v>35</v>
      </c>
      <c r="G119" s="271">
        <v>146</v>
      </c>
      <c r="H119" s="271">
        <v>4</v>
      </c>
      <c r="I119" s="271">
        <v>58</v>
      </c>
      <c r="J119" s="6">
        <v>1836</v>
      </c>
      <c r="K119" s="6">
        <v>3</v>
      </c>
      <c r="L119" s="7">
        <v>29</v>
      </c>
      <c r="M119" s="581">
        <v>7</v>
      </c>
      <c r="N119" s="535">
        <v>0.77</v>
      </c>
      <c r="O119" s="271">
        <v>493</v>
      </c>
      <c r="P119" s="535">
        <v>29.836000000000006</v>
      </c>
      <c r="Q119" s="271">
        <v>659068710.35135007</v>
      </c>
      <c r="R119" s="271">
        <v>660335150.35135007</v>
      </c>
      <c r="S119" s="271">
        <v>101</v>
      </c>
      <c r="T119" s="271">
        <v>150</v>
      </c>
      <c r="U119" s="564">
        <v>7</v>
      </c>
      <c r="V119" s="228">
        <v>12</v>
      </c>
      <c r="W119" s="228">
        <v>44</v>
      </c>
      <c r="X119" s="228">
        <v>82</v>
      </c>
      <c r="Y119" s="228">
        <v>110</v>
      </c>
      <c r="Z119" s="228">
        <v>22</v>
      </c>
      <c r="AA119" s="228">
        <v>8</v>
      </c>
      <c r="AB119" s="228">
        <v>154</v>
      </c>
      <c r="AC119" s="228">
        <v>274</v>
      </c>
      <c r="AD119" s="228">
        <v>4</v>
      </c>
      <c r="AE119" s="228">
        <v>273</v>
      </c>
      <c r="AF119" s="228">
        <v>0</v>
      </c>
      <c r="AG119" s="228">
        <v>0</v>
      </c>
      <c r="AH119" s="228">
        <v>3</v>
      </c>
      <c r="AI119" s="228">
        <v>0</v>
      </c>
      <c r="AJ119" s="228">
        <v>0</v>
      </c>
      <c r="AK119" s="228">
        <v>2</v>
      </c>
      <c r="AL119" s="272"/>
      <c r="AM119" s="272"/>
    </row>
    <row r="120" spans="1:39" ht="22.5" customHeight="1" thickBot="1" x14ac:dyDescent="0.25">
      <c r="A120" s="712" t="s">
        <v>962</v>
      </c>
      <c r="B120" s="712"/>
      <c r="C120" s="712"/>
      <c r="D120" s="262">
        <f t="shared" ref="D120:I120" si="30">D93+D100+D111+D119</f>
        <v>177</v>
      </c>
      <c r="E120" s="262">
        <f t="shared" si="30"/>
        <v>207</v>
      </c>
      <c r="F120" s="262">
        <f t="shared" si="30"/>
        <v>127</v>
      </c>
      <c r="G120" s="262">
        <f t="shared" si="30"/>
        <v>511</v>
      </c>
      <c r="H120" s="262">
        <f t="shared" si="30"/>
        <v>36</v>
      </c>
      <c r="I120" s="262">
        <f t="shared" si="30"/>
        <v>353</v>
      </c>
      <c r="J120" s="262">
        <f>SUM(J119,J111,J100,J93)+(((((SUM(K119,K111,K100,K93)+((SUM(L119,L111,L100,L93)-L120)/100)-K120)/4))))</f>
        <v>2729</v>
      </c>
      <c r="K120" s="262">
        <f>MOD(SUM(K119,K111,K100,K93)+((SUM(L119,L111,L100,L93)-L120)/100),4)</f>
        <v>2</v>
      </c>
      <c r="L120" s="546">
        <f>MOD(SUM(L119,L111,L100,L93),100)</f>
        <v>83.6</v>
      </c>
      <c r="M120" s="262">
        <f>M93+M100+M111+M119</f>
        <v>9</v>
      </c>
      <c r="N120" s="536">
        <f>N93+N100+N111+N119</f>
        <v>0.97599999999999998</v>
      </c>
      <c r="O120" s="262">
        <f>O93+O100+O111+O119</f>
        <v>2228</v>
      </c>
      <c r="P120" s="536">
        <f t="shared" ref="P120:U120" si="31">P93+P100+P111+P119</f>
        <v>144.6951</v>
      </c>
      <c r="Q120" s="262">
        <f>Q93+Q100+Q111+Q119</f>
        <v>703560289.81135011</v>
      </c>
      <c r="R120" s="262">
        <f t="shared" si="31"/>
        <v>724659911.03135014</v>
      </c>
      <c r="S120" s="262">
        <f t="shared" si="31"/>
        <v>2256</v>
      </c>
      <c r="T120" s="262">
        <f t="shared" si="31"/>
        <v>610</v>
      </c>
      <c r="U120" s="263">
        <f t="shared" si="31"/>
        <v>2556.5300000000002</v>
      </c>
      <c r="V120" s="273">
        <v>73</v>
      </c>
      <c r="W120" s="273">
        <v>179</v>
      </c>
      <c r="X120" s="273">
        <v>334</v>
      </c>
      <c r="Y120" s="273">
        <v>484</v>
      </c>
      <c r="Z120" s="273">
        <v>93</v>
      </c>
      <c r="AA120" s="273">
        <v>17</v>
      </c>
      <c r="AB120" s="273">
        <v>384</v>
      </c>
      <c r="AC120" s="273">
        <v>1165</v>
      </c>
      <c r="AD120" s="273">
        <v>15</v>
      </c>
      <c r="AE120" s="273">
        <v>1142</v>
      </c>
      <c r="AF120" s="273">
        <v>0</v>
      </c>
      <c r="AG120" s="273">
        <v>1</v>
      </c>
      <c r="AH120" s="273">
        <v>32</v>
      </c>
      <c r="AI120" s="273">
        <v>1</v>
      </c>
      <c r="AJ120" s="273">
        <v>0</v>
      </c>
      <c r="AK120" s="273">
        <v>4</v>
      </c>
      <c r="AL120" s="274"/>
      <c r="AM120" s="274"/>
    </row>
    <row r="121" spans="1:39" ht="30" customHeight="1" x14ac:dyDescent="0.2">
      <c r="A121" s="711" t="s">
        <v>963</v>
      </c>
      <c r="B121" s="711"/>
      <c r="C121" s="711"/>
      <c r="D121" s="711"/>
      <c r="E121" s="711"/>
      <c r="F121" s="711"/>
      <c r="G121" s="711"/>
      <c r="H121" s="711"/>
      <c r="I121" s="711"/>
      <c r="J121" s="711"/>
      <c r="K121" s="711"/>
      <c r="L121" s="711"/>
      <c r="M121" s="711"/>
      <c r="N121" s="711"/>
      <c r="O121" s="711"/>
      <c r="P121" s="711"/>
      <c r="Q121" s="711"/>
      <c r="R121" s="711"/>
      <c r="S121" s="711"/>
      <c r="T121" s="711"/>
      <c r="U121" s="711"/>
      <c r="V121" s="358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183"/>
      <c r="AG121" s="183"/>
      <c r="AH121" s="359"/>
      <c r="AI121" s="359"/>
      <c r="AJ121" s="359"/>
      <c r="AK121" s="359"/>
      <c r="AL121" s="184"/>
      <c r="AM121" s="184"/>
    </row>
    <row r="122" spans="1:39" ht="30" customHeight="1" x14ac:dyDescent="0.2">
      <c r="A122" s="669" t="s">
        <v>871</v>
      </c>
      <c r="B122" s="669"/>
      <c r="C122" s="669"/>
      <c r="D122" s="669"/>
      <c r="E122" s="669"/>
      <c r="F122" s="669"/>
      <c r="G122" s="669"/>
      <c r="H122" s="669"/>
      <c r="I122" s="669"/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358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183"/>
      <c r="AG122" s="183"/>
      <c r="AH122" s="359"/>
      <c r="AI122" s="359"/>
      <c r="AJ122" s="359"/>
      <c r="AK122" s="359"/>
      <c r="AL122" s="184"/>
      <c r="AM122" s="184"/>
    </row>
    <row r="123" spans="1:39" ht="30" customHeight="1" x14ac:dyDescent="0.2">
      <c r="A123" s="670" t="s">
        <v>1046</v>
      </c>
      <c r="B123" s="670"/>
      <c r="C123" s="670"/>
      <c r="D123" s="670"/>
      <c r="E123" s="670"/>
      <c r="F123" s="670"/>
      <c r="G123" s="670"/>
      <c r="H123" s="670"/>
      <c r="I123" s="670"/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358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183"/>
      <c r="AG123" s="183"/>
      <c r="AH123" s="359"/>
      <c r="AI123" s="359"/>
      <c r="AJ123" s="359"/>
      <c r="AK123" s="359"/>
      <c r="AL123" s="184"/>
      <c r="AM123" s="184"/>
    </row>
    <row r="124" spans="1:39" ht="11.25" customHeight="1" x14ac:dyDescent="0.2">
      <c r="A124" s="237"/>
      <c r="B124" s="238"/>
      <c r="C124" s="239"/>
      <c r="D124" s="240"/>
      <c r="E124" s="240"/>
      <c r="F124" s="240"/>
      <c r="G124" s="240"/>
      <c r="H124" s="240"/>
      <c r="I124" s="240"/>
      <c r="J124" s="240"/>
      <c r="K124" s="240"/>
      <c r="L124" s="545"/>
      <c r="M124" s="240"/>
      <c r="N124" s="241"/>
      <c r="O124" s="240"/>
      <c r="P124" s="241"/>
      <c r="Q124" s="237"/>
      <c r="R124" s="237"/>
      <c r="S124" s="240"/>
      <c r="T124" s="240"/>
      <c r="U124" s="559"/>
      <c r="V124" s="239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3"/>
      <c r="AM124" s="243"/>
    </row>
    <row r="125" spans="1:39" ht="22.5" customHeight="1" x14ac:dyDescent="0.2">
      <c r="A125" s="671" t="s">
        <v>873</v>
      </c>
      <c r="B125" s="191"/>
      <c r="C125" s="674" t="s">
        <v>237</v>
      </c>
      <c r="D125" s="677" t="s">
        <v>199</v>
      </c>
      <c r="E125" s="678"/>
      <c r="F125" s="679"/>
      <c r="G125" s="680" t="s">
        <v>874</v>
      </c>
      <c r="H125" s="680" t="s">
        <v>875</v>
      </c>
      <c r="I125" s="680" t="s">
        <v>875</v>
      </c>
      <c r="J125" s="697" t="s">
        <v>200</v>
      </c>
      <c r="K125" s="698"/>
      <c r="L125" s="699"/>
      <c r="M125" s="694" t="s">
        <v>202</v>
      </c>
      <c r="N125" s="696"/>
      <c r="O125" s="696"/>
      <c r="P125" s="696"/>
      <c r="Q125" s="700" t="s">
        <v>255</v>
      </c>
      <c r="R125" s="700" t="s">
        <v>255</v>
      </c>
      <c r="S125" s="680" t="s">
        <v>239</v>
      </c>
      <c r="T125" s="667" t="s">
        <v>204</v>
      </c>
      <c r="U125" s="668"/>
      <c r="V125" s="686" t="s">
        <v>909</v>
      </c>
      <c r="W125" s="686" t="s">
        <v>910</v>
      </c>
      <c r="X125" s="686" t="s">
        <v>911</v>
      </c>
      <c r="Y125" s="686" t="s">
        <v>912</v>
      </c>
      <c r="Z125" s="686" t="s">
        <v>913</v>
      </c>
      <c r="AA125" s="686" t="s">
        <v>914</v>
      </c>
      <c r="AB125" s="686" t="s">
        <v>915</v>
      </c>
      <c r="AC125" s="686" t="s">
        <v>916</v>
      </c>
      <c r="AD125" s="686" t="s">
        <v>917</v>
      </c>
      <c r="AE125" s="687" t="s">
        <v>249</v>
      </c>
      <c r="AF125" s="688"/>
      <c r="AG125" s="688"/>
      <c r="AH125" s="689"/>
      <c r="AI125" s="689"/>
      <c r="AJ125" s="689"/>
      <c r="AK125" s="690"/>
      <c r="AL125" s="192"/>
      <c r="AM125" s="192"/>
    </row>
    <row r="126" spans="1:39" ht="22.5" customHeight="1" x14ac:dyDescent="0.2">
      <c r="A126" s="672"/>
      <c r="B126" s="193"/>
      <c r="C126" s="675"/>
      <c r="D126" s="671" t="s">
        <v>207</v>
      </c>
      <c r="E126" s="680" t="s">
        <v>208</v>
      </c>
      <c r="F126" s="671" t="s">
        <v>203</v>
      </c>
      <c r="G126" s="681"/>
      <c r="H126" s="681"/>
      <c r="I126" s="681"/>
      <c r="J126" s="691" t="s">
        <v>210</v>
      </c>
      <c r="K126" s="692"/>
      <c r="L126" s="693"/>
      <c r="M126" s="694" t="s">
        <v>212</v>
      </c>
      <c r="N126" s="695"/>
      <c r="O126" s="694" t="s">
        <v>213</v>
      </c>
      <c r="P126" s="696"/>
      <c r="Q126" s="701"/>
      <c r="R126" s="701"/>
      <c r="S126" s="681"/>
      <c r="T126" s="194" t="s">
        <v>3</v>
      </c>
      <c r="U126" s="554" t="s">
        <v>214</v>
      </c>
      <c r="V126" s="686"/>
      <c r="W126" s="686"/>
      <c r="X126" s="686"/>
      <c r="Y126" s="686"/>
      <c r="Z126" s="686"/>
      <c r="AA126" s="686"/>
      <c r="AB126" s="686"/>
      <c r="AC126" s="686"/>
      <c r="AD126" s="686"/>
      <c r="AE126" s="703" t="s">
        <v>258</v>
      </c>
      <c r="AF126" s="704"/>
      <c r="AG126" s="705"/>
      <c r="AH126" s="706" t="s">
        <v>259</v>
      </c>
      <c r="AI126" s="683" t="s">
        <v>260</v>
      </c>
      <c r="AJ126" s="683" t="s">
        <v>261</v>
      </c>
      <c r="AK126" s="683" t="s">
        <v>262</v>
      </c>
      <c r="AL126" s="192"/>
      <c r="AM126" s="192"/>
    </row>
    <row r="127" spans="1:39" ht="45.75" customHeight="1" x14ac:dyDescent="0.2">
      <c r="A127" s="673"/>
      <c r="B127" s="195"/>
      <c r="C127" s="676"/>
      <c r="D127" s="673"/>
      <c r="E127" s="682"/>
      <c r="F127" s="673"/>
      <c r="G127" s="682"/>
      <c r="H127" s="682"/>
      <c r="I127" s="682"/>
      <c r="J127" s="196" t="s">
        <v>217</v>
      </c>
      <c r="K127" s="196" t="s">
        <v>218</v>
      </c>
      <c r="L127" s="542" t="s">
        <v>219</v>
      </c>
      <c r="M127" s="196" t="s">
        <v>221</v>
      </c>
      <c r="N127" s="530" t="s">
        <v>265</v>
      </c>
      <c r="O127" s="196" t="s">
        <v>221</v>
      </c>
      <c r="P127" s="197" t="s">
        <v>265</v>
      </c>
      <c r="Q127" s="702"/>
      <c r="R127" s="702"/>
      <c r="S127" s="682"/>
      <c r="T127" s="198" t="s">
        <v>224</v>
      </c>
      <c r="U127" s="555" t="s">
        <v>225</v>
      </c>
      <c r="V127" s="686"/>
      <c r="W127" s="686"/>
      <c r="X127" s="686"/>
      <c r="Y127" s="686"/>
      <c r="Z127" s="686"/>
      <c r="AA127" s="686"/>
      <c r="AB127" s="686"/>
      <c r="AC127" s="686"/>
      <c r="AD127" s="686"/>
      <c r="AE127" s="355" t="s">
        <v>266</v>
      </c>
      <c r="AF127" s="355" t="s">
        <v>267</v>
      </c>
      <c r="AG127" s="355" t="s">
        <v>268</v>
      </c>
      <c r="AH127" s="706"/>
      <c r="AI127" s="683"/>
      <c r="AJ127" s="683"/>
      <c r="AK127" s="683"/>
      <c r="AL127" s="192"/>
      <c r="AM127" s="192"/>
    </row>
    <row r="128" spans="1:39" ht="22.5" customHeight="1" x14ac:dyDescent="0.2">
      <c r="A128" s="199">
        <v>1</v>
      </c>
      <c r="B128" s="200"/>
      <c r="C128" s="684" t="s">
        <v>964</v>
      </c>
      <c r="D128" s="685"/>
      <c r="E128" s="199"/>
      <c r="F128" s="199"/>
      <c r="G128" s="203"/>
      <c r="H128" s="203"/>
      <c r="I128" s="203"/>
      <c r="J128" s="203"/>
      <c r="K128" s="203"/>
      <c r="L128" s="543"/>
      <c r="M128" s="203"/>
      <c r="N128" s="205"/>
      <c r="O128" s="275"/>
      <c r="P128" s="205"/>
      <c r="Q128" s="203"/>
      <c r="R128" s="203"/>
      <c r="S128" s="203"/>
      <c r="T128" s="203"/>
      <c r="U128" s="55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183"/>
      <c r="AM128" s="183"/>
    </row>
    <row r="129" spans="1:39" ht="22.5" customHeight="1" x14ac:dyDescent="0.2">
      <c r="A129" s="245"/>
      <c r="B129" s="193" t="str">
        <f>REPLACE(C129,1,10,"")</f>
        <v>พิษณุโลก</v>
      </c>
      <c r="C129" s="225" t="s">
        <v>965</v>
      </c>
      <c r="D129" s="29">
        <v>4</v>
      </c>
      <c r="E129" s="30">
        <v>6</v>
      </c>
      <c r="F129" s="30">
        <v>24</v>
      </c>
      <c r="G129" s="29">
        <v>34</v>
      </c>
      <c r="H129" s="29">
        <v>0</v>
      </c>
      <c r="I129" s="29">
        <v>30</v>
      </c>
      <c r="J129" s="209">
        <v>47</v>
      </c>
      <c r="K129" s="31">
        <v>0</v>
      </c>
      <c r="L129" s="210">
        <v>48</v>
      </c>
      <c r="M129" s="209">
        <v>14</v>
      </c>
      <c r="N129" s="531">
        <v>0.82</v>
      </c>
      <c r="O129" s="209">
        <v>125</v>
      </c>
      <c r="P129" s="253">
        <v>3.63</v>
      </c>
      <c r="Q129" s="209">
        <v>3265150</v>
      </c>
      <c r="R129" s="209">
        <v>3615460</v>
      </c>
      <c r="S129" s="209">
        <v>172</v>
      </c>
      <c r="T129" s="209">
        <v>77</v>
      </c>
      <c r="U129" s="557">
        <v>27.96</v>
      </c>
      <c r="V129" s="213">
        <v>3</v>
      </c>
      <c r="W129" s="213">
        <v>49</v>
      </c>
      <c r="X129" s="213">
        <v>2</v>
      </c>
      <c r="Y129" s="213">
        <v>11</v>
      </c>
      <c r="Z129" s="213">
        <v>5</v>
      </c>
      <c r="AA129" s="213">
        <v>0</v>
      </c>
      <c r="AB129" s="213">
        <v>6</v>
      </c>
      <c r="AC129" s="213">
        <v>70</v>
      </c>
      <c r="AD129" s="213">
        <v>0</v>
      </c>
      <c r="AE129" s="213">
        <v>67</v>
      </c>
      <c r="AF129" s="213">
        <v>0</v>
      </c>
      <c r="AG129" s="213">
        <v>0</v>
      </c>
      <c r="AH129" s="213">
        <v>3</v>
      </c>
      <c r="AI129" s="213">
        <v>0</v>
      </c>
      <c r="AJ129" s="213">
        <v>0</v>
      </c>
      <c r="AK129" s="213">
        <v>0</v>
      </c>
      <c r="AL129" s="214"/>
      <c r="AM129" s="214"/>
    </row>
    <row r="130" spans="1:39" ht="22.5" customHeight="1" x14ac:dyDescent="0.2">
      <c r="A130" s="245"/>
      <c r="B130" s="193" t="str">
        <f>REPLACE(C130,1,10,"")</f>
        <v>เพชรบูรณ์</v>
      </c>
      <c r="C130" s="225" t="s">
        <v>966</v>
      </c>
      <c r="D130" s="29">
        <v>16</v>
      </c>
      <c r="E130" s="30">
        <v>0</v>
      </c>
      <c r="F130" s="30">
        <v>13</v>
      </c>
      <c r="G130" s="29">
        <v>29</v>
      </c>
      <c r="H130" s="29">
        <v>2</v>
      </c>
      <c r="I130" s="29">
        <v>11</v>
      </c>
      <c r="J130" s="209">
        <v>4092</v>
      </c>
      <c r="K130" s="31">
        <v>2</v>
      </c>
      <c r="L130" s="210">
        <v>16</v>
      </c>
      <c r="M130" s="209" t="s">
        <v>1024</v>
      </c>
      <c r="N130" s="531" t="s">
        <v>1024</v>
      </c>
      <c r="O130" s="209">
        <v>9</v>
      </c>
      <c r="P130" s="253">
        <v>0.12</v>
      </c>
      <c r="Q130" s="209">
        <v>270313724.83999997</v>
      </c>
      <c r="R130" s="209">
        <v>270324943.83999997</v>
      </c>
      <c r="S130" s="209">
        <v>1</v>
      </c>
      <c r="T130" s="209">
        <v>60</v>
      </c>
      <c r="U130" s="557">
        <v>41.120000000000005</v>
      </c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4"/>
      <c r="AM130" s="214"/>
    </row>
    <row r="131" spans="1:39" ht="22.5" customHeight="1" x14ac:dyDescent="0.2">
      <c r="A131" s="245"/>
      <c r="B131" s="193" t="str">
        <f>REPLACE(C131,1,10,"")</f>
        <v>อุตรดิตถ์</v>
      </c>
      <c r="C131" s="225" t="s">
        <v>967</v>
      </c>
      <c r="D131" s="29">
        <v>7</v>
      </c>
      <c r="E131" s="30">
        <v>10</v>
      </c>
      <c r="F131" s="30">
        <v>9</v>
      </c>
      <c r="G131" s="29">
        <v>26</v>
      </c>
      <c r="H131" s="29">
        <v>0</v>
      </c>
      <c r="I131" s="29">
        <v>8</v>
      </c>
      <c r="J131" s="209">
        <v>8</v>
      </c>
      <c r="K131" s="31">
        <v>2</v>
      </c>
      <c r="L131" s="210">
        <v>6</v>
      </c>
      <c r="M131" s="209">
        <v>27</v>
      </c>
      <c r="N131" s="531">
        <v>3.01</v>
      </c>
      <c r="O131" s="209">
        <v>62</v>
      </c>
      <c r="P131" s="253">
        <v>3.59</v>
      </c>
      <c r="Q131" s="209">
        <v>550387.43999999994</v>
      </c>
      <c r="R131" s="209">
        <v>730937.44</v>
      </c>
      <c r="S131" s="209">
        <v>1</v>
      </c>
      <c r="T131" s="209">
        <v>37</v>
      </c>
      <c r="U131" s="557" t="s">
        <v>1024</v>
      </c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4"/>
      <c r="AM131" s="214"/>
    </row>
    <row r="132" spans="1:39" ht="22.5" customHeight="1" x14ac:dyDescent="0.2">
      <c r="A132" s="215"/>
      <c r="B132" s="216"/>
      <c r="C132" s="217" t="s">
        <v>52</v>
      </c>
      <c r="D132" s="6">
        <f>D129+D130+D131</f>
        <v>27</v>
      </c>
      <c r="E132" s="32">
        <f>SUM(E129:E131)</f>
        <v>16</v>
      </c>
      <c r="F132" s="32">
        <f>SUM(F129:F131)</f>
        <v>46</v>
      </c>
      <c r="G132" s="32">
        <f>SUM(G129:G131)</f>
        <v>89</v>
      </c>
      <c r="H132" s="32">
        <f>SUM(H129:H131)</f>
        <v>2</v>
      </c>
      <c r="I132" s="32">
        <f>SUM(I129:I131)</f>
        <v>49</v>
      </c>
      <c r="J132" s="6">
        <f>SUM(J129:J131)+(((((SUM(K129:K131)+((SUM(L129:L131)-L132)/100)-K132)/4))))</f>
        <v>4148</v>
      </c>
      <c r="K132" s="6">
        <f>MOD(SUM(K129:K131)+((SUM(L129:L131)-L132)/100),4)</f>
        <v>0</v>
      </c>
      <c r="L132" s="7">
        <f>MOD(SUM(L129:L131),100)</f>
        <v>70</v>
      </c>
      <c r="M132" s="32">
        <f t="shared" ref="M132:U132" si="32">SUM(M129:M131)</f>
        <v>41</v>
      </c>
      <c r="N132" s="532">
        <f t="shared" si="32"/>
        <v>3.8299999999999996</v>
      </c>
      <c r="O132" s="6">
        <f t="shared" si="32"/>
        <v>196</v>
      </c>
      <c r="P132" s="532">
        <f t="shared" si="32"/>
        <v>7.34</v>
      </c>
      <c r="Q132" s="32">
        <f>SUM(Q129:Q131)</f>
        <v>274129262.27999997</v>
      </c>
      <c r="R132" s="32">
        <f t="shared" si="32"/>
        <v>274671341.27999997</v>
      </c>
      <c r="S132" s="7">
        <v>0</v>
      </c>
      <c r="T132" s="32">
        <f t="shared" si="32"/>
        <v>174</v>
      </c>
      <c r="U132" s="234">
        <f t="shared" si="32"/>
        <v>69.080000000000013</v>
      </c>
      <c r="V132" s="218">
        <v>5</v>
      </c>
      <c r="W132" s="218">
        <v>66</v>
      </c>
      <c r="X132" s="218">
        <v>7</v>
      </c>
      <c r="Y132" s="218">
        <v>32</v>
      </c>
      <c r="Z132" s="218">
        <v>16</v>
      </c>
      <c r="AA132" s="218">
        <v>2</v>
      </c>
      <c r="AB132" s="218">
        <v>21</v>
      </c>
      <c r="AC132" s="218">
        <v>123</v>
      </c>
      <c r="AD132" s="218">
        <v>5</v>
      </c>
      <c r="AE132" s="218">
        <v>121</v>
      </c>
      <c r="AF132" s="218">
        <v>0</v>
      </c>
      <c r="AG132" s="218">
        <v>0</v>
      </c>
      <c r="AH132" s="218">
        <v>5</v>
      </c>
      <c r="AI132" s="218">
        <v>0</v>
      </c>
      <c r="AJ132" s="218">
        <v>0</v>
      </c>
      <c r="AK132" s="218">
        <v>2</v>
      </c>
      <c r="AL132" s="219"/>
      <c r="AM132" s="219"/>
    </row>
    <row r="133" spans="1:39" ht="22.5" customHeight="1" x14ac:dyDescent="0.2">
      <c r="A133" s="245">
        <v>2</v>
      </c>
      <c r="B133" s="246"/>
      <c r="C133" s="684" t="s">
        <v>968</v>
      </c>
      <c r="D133" s="710"/>
      <c r="E133" s="33"/>
      <c r="F133" s="33"/>
      <c r="G133" s="12"/>
      <c r="H133" s="12"/>
      <c r="I133" s="12"/>
      <c r="J133" s="12"/>
      <c r="K133" s="12"/>
      <c r="L133" s="547"/>
      <c r="M133" s="12"/>
      <c r="N133" s="277"/>
      <c r="O133" s="276"/>
      <c r="P133" s="277"/>
      <c r="Q133" s="12"/>
      <c r="R133" s="12"/>
      <c r="S133" s="12"/>
      <c r="T133" s="12"/>
      <c r="U133" s="305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47"/>
      <c r="AM133" s="247"/>
    </row>
    <row r="134" spans="1:39" ht="22.5" customHeight="1" x14ac:dyDescent="0.2">
      <c r="A134" s="212"/>
      <c r="B134" s="193" t="str">
        <f>REPLACE(C134,1,10,"")</f>
        <v>กำแพงเพชร</v>
      </c>
      <c r="C134" s="222" t="s">
        <v>969</v>
      </c>
      <c r="D134" s="29">
        <v>7</v>
      </c>
      <c r="E134" s="30">
        <v>3</v>
      </c>
      <c r="F134" s="30">
        <v>8</v>
      </c>
      <c r="G134" s="29">
        <v>18</v>
      </c>
      <c r="H134" s="29">
        <v>1</v>
      </c>
      <c r="I134" s="29">
        <v>10</v>
      </c>
      <c r="J134" s="209">
        <v>12</v>
      </c>
      <c r="K134" s="31">
        <v>0</v>
      </c>
      <c r="L134" s="210">
        <v>80</v>
      </c>
      <c r="M134" s="209">
        <v>2</v>
      </c>
      <c r="N134" s="531">
        <v>0.63</v>
      </c>
      <c r="O134" s="209">
        <v>37</v>
      </c>
      <c r="P134" s="253">
        <v>3.2800000000000002</v>
      </c>
      <c r="Q134" s="209">
        <v>1041762.7359999999</v>
      </c>
      <c r="R134" s="209">
        <v>1079562.736</v>
      </c>
      <c r="S134" s="209">
        <v>7</v>
      </c>
      <c r="T134" s="209">
        <v>10</v>
      </c>
      <c r="U134" s="557">
        <v>0.15</v>
      </c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4"/>
      <c r="AM134" s="214"/>
    </row>
    <row r="135" spans="1:39" ht="22.5" customHeight="1" x14ac:dyDescent="0.2">
      <c r="A135" s="212"/>
      <c r="B135" s="193" t="str">
        <f>REPLACE(C135,1,10,"")</f>
        <v>นครสวรรค์</v>
      </c>
      <c r="C135" s="222" t="s">
        <v>970</v>
      </c>
      <c r="D135" s="29">
        <v>0</v>
      </c>
      <c r="E135" s="30">
        <v>0</v>
      </c>
      <c r="F135" s="30">
        <v>2</v>
      </c>
      <c r="G135" s="29">
        <v>2</v>
      </c>
      <c r="H135" s="29">
        <v>0</v>
      </c>
      <c r="I135" s="29">
        <v>3</v>
      </c>
      <c r="J135" s="209">
        <v>0</v>
      </c>
      <c r="K135" s="31">
        <v>0</v>
      </c>
      <c r="L135" s="210">
        <v>0</v>
      </c>
      <c r="M135" s="209" t="s">
        <v>1024</v>
      </c>
      <c r="N135" s="531" t="s">
        <v>1024</v>
      </c>
      <c r="O135" s="209" t="s">
        <v>1024</v>
      </c>
      <c r="P135" s="253" t="s">
        <v>1024</v>
      </c>
      <c r="Q135" s="209" t="s">
        <v>1024</v>
      </c>
      <c r="R135" s="209" t="s">
        <v>1024</v>
      </c>
      <c r="S135" s="209" t="s">
        <v>1024</v>
      </c>
      <c r="T135" s="209">
        <v>1</v>
      </c>
      <c r="U135" s="557" t="s">
        <v>1024</v>
      </c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4"/>
      <c r="AM135" s="214"/>
    </row>
    <row r="136" spans="1:39" ht="22.5" customHeight="1" x14ac:dyDescent="0.2">
      <c r="A136" s="212"/>
      <c r="B136" s="193" t="str">
        <f>REPLACE(C136,1,10,"")</f>
        <v>พิจิตร</v>
      </c>
      <c r="C136" s="222" t="s">
        <v>971</v>
      </c>
      <c r="D136" s="29">
        <v>0</v>
      </c>
      <c r="E136" s="30">
        <v>0</v>
      </c>
      <c r="F136" s="30">
        <v>0</v>
      </c>
      <c r="G136" s="29">
        <v>0</v>
      </c>
      <c r="H136" s="29">
        <v>0</v>
      </c>
      <c r="I136" s="29">
        <v>0</v>
      </c>
      <c r="J136" s="209">
        <v>0</v>
      </c>
      <c r="K136" s="31">
        <v>0</v>
      </c>
      <c r="L136" s="210">
        <v>0</v>
      </c>
      <c r="M136" s="209" t="s">
        <v>1024</v>
      </c>
      <c r="N136" s="531" t="s">
        <v>1024</v>
      </c>
      <c r="O136" s="209" t="s">
        <v>1024</v>
      </c>
      <c r="P136" s="253" t="s">
        <v>1024</v>
      </c>
      <c r="Q136" s="209" t="s">
        <v>1024</v>
      </c>
      <c r="R136" s="209" t="s">
        <v>1024</v>
      </c>
      <c r="S136" s="209" t="s">
        <v>1024</v>
      </c>
      <c r="T136" s="209" t="s">
        <v>1024</v>
      </c>
      <c r="U136" s="557" t="s">
        <v>1024</v>
      </c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4"/>
      <c r="AM136" s="214"/>
    </row>
    <row r="137" spans="1:39" ht="22.5" customHeight="1" x14ac:dyDescent="0.2">
      <c r="A137" s="212"/>
      <c r="B137" s="193" t="str">
        <f>REPLACE(C137,1,10,"")</f>
        <v>อุทัยธานี</v>
      </c>
      <c r="C137" s="222" t="s">
        <v>972</v>
      </c>
      <c r="D137" s="29">
        <v>0</v>
      </c>
      <c r="E137" s="30">
        <v>0</v>
      </c>
      <c r="F137" s="30">
        <v>15</v>
      </c>
      <c r="G137" s="29">
        <v>15</v>
      </c>
      <c r="H137" s="29">
        <v>0</v>
      </c>
      <c r="I137" s="29">
        <v>8</v>
      </c>
      <c r="J137" s="209">
        <v>0</v>
      </c>
      <c r="K137" s="31">
        <v>0</v>
      </c>
      <c r="L137" s="210">
        <v>0</v>
      </c>
      <c r="M137" s="209" t="s">
        <v>1024</v>
      </c>
      <c r="N137" s="531" t="s">
        <v>1024</v>
      </c>
      <c r="O137" s="209" t="s">
        <v>1024</v>
      </c>
      <c r="P137" s="253" t="s">
        <v>1024</v>
      </c>
      <c r="Q137" s="209" t="s">
        <v>1024</v>
      </c>
      <c r="R137" s="209" t="s">
        <v>1024</v>
      </c>
      <c r="S137" s="209">
        <v>37</v>
      </c>
      <c r="T137" s="209">
        <v>29</v>
      </c>
      <c r="U137" s="557" t="s">
        <v>1024</v>
      </c>
      <c r="V137" s="213">
        <v>1</v>
      </c>
      <c r="W137" s="213">
        <v>0</v>
      </c>
      <c r="X137" s="213">
        <v>0</v>
      </c>
      <c r="Y137" s="213">
        <v>0</v>
      </c>
      <c r="Z137" s="213">
        <v>13</v>
      </c>
      <c r="AA137" s="213">
        <v>1</v>
      </c>
      <c r="AB137" s="213">
        <v>1</v>
      </c>
      <c r="AC137" s="213">
        <v>15</v>
      </c>
      <c r="AD137" s="213">
        <v>0</v>
      </c>
      <c r="AE137" s="213">
        <v>15</v>
      </c>
      <c r="AF137" s="213">
        <v>0</v>
      </c>
      <c r="AG137" s="213">
        <v>0</v>
      </c>
      <c r="AH137" s="213">
        <v>0</v>
      </c>
      <c r="AI137" s="213">
        <v>0</v>
      </c>
      <c r="AJ137" s="213">
        <v>0</v>
      </c>
      <c r="AK137" s="213">
        <v>0</v>
      </c>
      <c r="AL137" s="214"/>
      <c r="AM137" s="214"/>
    </row>
    <row r="138" spans="1:39" ht="22.5" customHeight="1" x14ac:dyDescent="0.2">
      <c r="A138" s="215"/>
      <c r="B138" s="216"/>
      <c r="C138" s="217" t="s">
        <v>52</v>
      </c>
      <c r="D138" s="6">
        <f>D134+D135+D136+D137</f>
        <v>7</v>
      </c>
      <c r="E138" s="32">
        <f>SUM(E134:E137)</f>
        <v>3</v>
      </c>
      <c r="F138" s="32">
        <f>SUM(F134:F137)</f>
        <v>25</v>
      </c>
      <c r="G138" s="32">
        <f>SUM(G134:G137)</f>
        <v>35</v>
      </c>
      <c r="H138" s="32">
        <f>SUM(H134:H137)</f>
        <v>1</v>
      </c>
      <c r="I138" s="32">
        <f>SUM(I134:I137)</f>
        <v>21</v>
      </c>
      <c r="J138" s="6">
        <f>SUM(J134:J137)+(((((SUM(K134:K137)+((SUM(L134:L137)-L138)/100)-K138)/4))))</f>
        <v>12</v>
      </c>
      <c r="K138" s="6">
        <f>MOD(SUM(K134:K137)+((SUM(L134:L137)-L138)/100),4)</f>
        <v>0</v>
      </c>
      <c r="L138" s="7">
        <f>MOD(SUM(L134:L137),100)</f>
        <v>80</v>
      </c>
      <c r="M138" s="32">
        <f t="shared" ref="M138:AK138" si="33">SUM(M134:M137)</f>
        <v>2</v>
      </c>
      <c r="N138" s="532">
        <f t="shared" si="33"/>
        <v>0.63</v>
      </c>
      <c r="O138" s="6">
        <f t="shared" si="33"/>
        <v>37</v>
      </c>
      <c r="P138" s="532">
        <f t="shared" si="33"/>
        <v>3.2800000000000002</v>
      </c>
      <c r="Q138" s="32">
        <f>SUM(Q134:Q137)</f>
        <v>1041762.7359999999</v>
      </c>
      <c r="R138" s="32">
        <f t="shared" si="33"/>
        <v>1079562.736</v>
      </c>
      <c r="S138" s="7">
        <f t="shared" si="33"/>
        <v>44</v>
      </c>
      <c r="T138" s="7">
        <f t="shared" si="33"/>
        <v>40</v>
      </c>
      <c r="U138" s="234">
        <f t="shared" si="33"/>
        <v>0.15</v>
      </c>
      <c r="V138" s="278">
        <f t="shared" si="33"/>
        <v>1</v>
      </c>
      <c r="W138" s="278">
        <f t="shared" si="33"/>
        <v>0</v>
      </c>
      <c r="X138" s="278">
        <f t="shared" si="33"/>
        <v>0</v>
      </c>
      <c r="Y138" s="278">
        <f t="shared" si="33"/>
        <v>0</v>
      </c>
      <c r="Z138" s="278">
        <f t="shared" si="33"/>
        <v>13</v>
      </c>
      <c r="AA138" s="278">
        <f t="shared" si="33"/>
        <v>1</v>
      </c>
      <c r="AB138" s="278">
        <f t="shared" si="33"/>
        <v>1</v>
      </c>
      <c r="AC138" s="278">
        <f t="shared" si="33"/>
        <v>15</v>
      </c>
      <c r="AD138" s="278">
        <f t="shared" si="33"/>
        <v>0</v>
      </c>
      <c r="AE138" s="278">
        <f t="shared" si="33"/>
        <v>15</v>
      </c>
      <c r="AF138" s="278">
        <f t="shared" si="33"/>
        <v>0</v>
      </c>
      <c r="AG138" s="278">
        <f t="shared" si="33"/>
        <v>0</v>
      </c>
      <c r="AH138" s="278">
        <f t="shared" si="33"/>
        <v>0</v>
      </c>
      <c r="AI138" s="278">
        <f t="shared" si="33"/>
        <v>0</v>
      </c>
      <c r="AJ138" s="278">
        <f t="shared" si="33"/>
        <v>0</v>
      </c>
      <c r="AK138" s="278">
        <f t="shared" si="33"/>
        <v>0</v>
      </c>
      <c r="AL138" s="219"/>
      <c r="AM138" s="219"/>
    </row>
    <row r="139" spans="1:39" ht="22.5" customHeight="1" x14ac:dyDescent="0.2">
      <c r="A139" s="245">
        <v>3</v>
      </c>
      <c r="B139" s="246"/>
      <c r="C139" s="684" t="s">
        <v>973</v>
      </c>
      <c r="D139" s="710"/>
      <c r="E139" s="33"/>
      <c r="F139" s="33"/>
      <c r="G139" s="12"/>
      <c r="H139" s="12"/>
      <c r="I139" s="12"/>
      <c r="J139" s="12"/>
      <c r="K139" s="12"/>
      <c r="L139" s="547"/>
      <c r="M139" s="12"/>
      <c r="N139" s="277"/>
      <c r="O139" s="276"/>
      <c r="P139" s="277"/>
      <c r="Q139" s="279"/>
      <c r="R139" s="279"/>
      <c r="S139" s="12"/>
      <c r="T139" s="12"/>
      <c r="U139" s="305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47"/>
      <c r="AM139" s="247"/>
    </row>
    <row r="140" spans="1:39" ht="22.5" customHeight="1" x14ac:dyDescent="0.2">
      <c r="A140" s="212"/>
      <c r="B140" s="193" t="str">
        <f>REPLACE(C140,1,10,"")</f>
        <v>น่าน</v>
      </c>
      <c r="C140" s="225" t="s">
        <v>974</v>
      </c>
      <c r="D140" s="29">
        <v>6</v>
      </c>
      <c r="E140" s="30">
        <v>11</v>
      </c>
      <c r="F140" s="30">
        <v>3</v>
      </c>
      <c r="G140" s="29">
        <v>20</v>
      </c>
      <c r="H140" s="29">
        <v>0</v>
      </c>
      <c r="I140" s="29">
        <v>6</v>
      </c>
      <c r="J140" s="209">
        <v>27</v>
      </c>
      <c r="K140" s="31">
        <v>1</v>
      </c>
      <c r="L140" s="210">
        <v>69</v>
      </c>
      <c r="M140" s="209" t="s">
        <v>1024</v>
      </c>
      <c r="N140" s="531" t="s">
        <v>1024</v>
      </c>
      <c r="O140" s="209">
        <v>198</v>
      </c>
      <c r="P140" s="253">
        <v>9.1720000000000006</v>
      </c>
      <c r="Q140" s="209">
        <v>1778507.32</v>
      </c>
      <c r="R140" s="209">
        <v>2316095.3200000003</v>
      </c>
      <c r="S140" s="209">
        <v>3</v>
      </c>
      <c r="T140" s="209">
        <v>2</v>
      </c>
      <c r="U140" s="557" t="s">
        <v>1024</v>
      </c>
      <c r="V140" s="213">
        <v>0</v>
      </c>
      <c r="W140" s="213">
        <v>39</v>
      </c>
      <c r="X140" s="213">
        <v>3</v>
      </c>
      <c r="Y140" s="213">
        <v>15</v>
      </c>
      <c r="Z140" s="213">
        <v>4</v>
      </c>
      <c r="AA140" s="213">
        <v>0</v>
      </c>
      <c r="AB140" s="213">
        <v>30</v>
      </c>
      <c r="AC140" s="213">
        <v>61</v>
      </c>
      <c r="AD140" s="213">
        <v>0</v>
      </c>
      <c r="AE140" s="213">
        <v>59</v>
      </c>
      <c r="AF140" s="213">
        <v>0</v>
      </c>
      <c r="AG140" s="213">
        <v>0</v>
      </c>
      <c r="AH140" s="213">
        <v>0</v>
      </c>
      <c r="AI140" s="213">
        <v>0</v>
      </c>
      <c r="AJ140" s="213">
        <v>0</v>
      </c>
      <c r="AK140" s="213">
        <v>2</v>
      </c>
      <c r="AL140" s="214"/>
      <c r="AM140" s="214"/>
    </row>
    <row r="141" spans="1:39" ht="22.5" customHeight="1" x14ac:dyDescent="0.2">
      <c r="A141" s="212"/>
      <c r="B141" s="193" t="str">
        <f>REPLACE(C141,1,10,"")</f>
        <v>แพร่</v>
      </c>
      <c r="C141" s="225" t="s">
        <v>975</v>
      </c>
      <c r="D141" s="29">
        <v>0</v>
      </c>
      <c r="E141" s="30">
        <v>4</v>
      </c>
      <c r="F141" s="30">
        <v>7</v>
      </c>
      <c r="G141" s="29">
        <v>11</v>
      </c>
      <c r="H141" s="29">
        <v>0</v>
      </c>
      <c r="I141" s="29">
        <v>5</v>
      </c>
      <c r="J141" s="209">
        <v>0</v>
      </c>
      <c r="K141" s="31">
        <v>0</v>
      </c>
      <c r="L141" s="210">
        <v>0</v>
      </c>
      <c r="M141" s="209">
        <v>14</v>
      </c>
      <c r="N141" s="531">
        <v>1.19</v>
      </c>
      <c r="O141" s="209">
        <v>20</v>
      </c>
      <c r="P141" s="253">
        <v>5.14</v>
      </c>
      <c r="Q141" s="209" t="s">
        <v>1024</v>
      </c>
      <c r="R141" s="209">
        <v>269920</v>
      </c>
      <c r="S141" s="209">
        <v>1</v>
      </c>
      <c r="T141" s="209">
        <v>4</v>
      </c>
      <c r="U141" s="557">
        <v>9.5</v>
      </c>
      <c r="V141" s="213">
        <v>0</v>
      </c>
      <c r="W141" s="213">
        <v>1</v>
      </c>
      <c r="X141" s="213">
        <v>5</v>
      </c>
      <c r="Y141" s="213">
        <v>24</v>
      </c>
      <c r="Z141" s="213">
        <v>9</v>
      </c>
      <c r="AA141" s="213">
        <v>4</v>
      </c>
      <c r="AB141" s="213">
        <v>10</v>
      </c>
      <c r="AC141" s="213">
        <v>42</v>
      </c>
      <c r="AD141" s="213">
        <v>1</v>
      </c>
      <c r="AE141" s="213">
        <v>35</v>
      </c>
      <c r="AF141" s="213">
        <v>0</v>
      </c>
      <c r="AG141" s="213">
        <v>0</v>
      </c>
      <c r="AH141" s="213">
        <v>6</v>
      </c>
      <c r="AI141" s="213">
        <v>0</v>
      </c>
      <c r="AJ141" s="213">
        <v>0</v>
      </c>
      <c r="AK141" s="213">
        <v>2</v>
      </c>
      <c r="AL141" s="214"/>
      <c r="AM141" s="214"/>
    </row>
    <row r="142" spans="1:39" ht="22.5" customHeight="1" x14ac:dyDescent="0.2">
      <c r="A142" s="280"/>
      <c r="B142" s="281"/>
      <c r="C142" s="217" t="s">
        <v>52</v>
      </c>
      <c r="D142" s="6">
        <f>SUM(D140:D141)</f>
        <v>6</v>
      </c>
      <c r="E142" s="6">
        <f t="shared" ref="E142:AK142" si="34">SUM(E140:E141)</f>
        <v>15</v>
      </c>
      <c r="F142" s="6">
        <f t="shared" si="34"/>
        <v>10</v>
      </c>
      <c r="G142" s="6">
        <f t="shared" si="34"/>
        <v>31</v>
      </c>
      <c r="H142" s="6">
        <f>SUM(H140:H141)</f>
        <v>0</v>
      </c>
      <c r="I142" s="6">
        <f t="shared" si="34"/>
        <v>11</v>
      </c>
      <c r="J142" s="6">
        <f>SUM(J140:J141)+(((((SUM(K140:K141)+((SUM(L140:L141)-L142)/100)-K142)/4))))</f>
        <v>27</v>
      </c>
      <c r="K142" s="6">
        <f>MOD(SUM(K140:K141)+((SUM(L140:L141)-L142)/100),4)</f>
        <v>1</v>
      </c>
      <c r="L142" s="7">
        <f>MOD(SUM(L140:L141),100)</f>
        <v>69</v>
      </c>
      <c r="M142" s="32">
        <f t="shared" si="34"/>
        <v>14</v>
      </c>
      <c r="N142" s="532">
        <f t="shared" si="34"/>
        <v>1.19</v>
      </c>
      <c r="O142" s="6">
        <f t="shared" si="34"/>
        <v>218</v>
      </c>
      <c r="P142" s="532">
        <f t="shared" si="34"/>
        <v>14.312000000000001</v>
      </c>
      <c r="Q142" s="6">
        <f>SUM(Q140:Q141)</f>
        <v>1778507.32</v>
      </c>
      <c r="R142" s="6">
        <f t="shared" si="34"/>
        <v>2586015.3200000003</v>
      </c>
      <c r="S142" s="6">
        <f t="shared" si="34"/>
        <v>4</v>
      </c>
      <c r="T142" s="6">
        <f t="shared" si="34"/>
        <v>6</v>
      </c>
      <c r="U142" s="234">
        <f t="shared" si="34"/>
        <v>9.5</v>
      </c>
      <c r="V142" s="6">
        <f t="shared" si="34"/>
        <v>0</v>
      </c>
      <c r="W142" s="6">
        <f t="shared" si="34"/>
        <v>40</v>
      </c>
      <c r="X142" s="6">
        <f t="shared" si="34"/>
        <v>8</v>
      </c>
      <c r="Y142" s="6">
        <f t="shared" si="34"/>
        <v>39</v>
      </c>
      <c r="Z142" s="6">
        <f t="shared" si="34"/>
        <v>13</v>
      </c>
      <c r="AA142" s="6">
        <f t="shared" si="34"/>
        <v>4</v>
      </c>
      <c r="AB142" s="6">
        <f t="shared" si="34"/>
        <v>40</v>
      </c>
      <c r="AC142" s="6">
        <f t="shared" si="34"/>
        <v>103</v>
      </c>
      <c r="AD142" s="6">
        <f t="shared" si="34"/>
        <v>1</v>
      </c>
      <c r="AE142" s="6">
        <f t="shared" si="34"/>
        <v>94</v>
      </c>
      <c r="AF142" s="6">
        <f t="shared" si="34"/>
        <v>0</v>
      </c>
      <c r="AG142" s="6">
        <f t="shared" si="34"/>
        <v>0</v>
      </c>
      <c r="AH142" s="6">
        <f t="shared" si="34"/>
        <v>6</v>
      </c>
      <c r="AI142" s="6">
        <f t="shared" si="34"/>
        <v>0</v>
      </c>
      <c r="AJ142" s="6">
        <f t="shared" si="34"/>
        <v>0</v>
      </c>
      <c r="AK142" s="6">
        <f t="shared" si="34"/>
        <v>4</v>
      </c>
      <c r="AL142" s="219"/>
      <c r="AM142" s="219"/>
    </row>
    <row r="143" spans="1:39" ht="22.5" customHeight="1" x14ac:dyDescent="0.2">
      <c r="A143" s="245">
        <v>4</v>
      </c>
      <c r="B143" s="246"/>
      <c r="C143" s="684" t="s">
        <v>976</v>
      </c>
      <c r="D143" s="710"/>
      <c r="E143" s="33"/>
      <c r="F143" s="33"/>
      <c r="G143" s="12"/>
      <c r="H143" s="12"/>
      <c r="I143" s="12"/>
      <c r="J143" s="12"/>
      <c r="K143" s="12"/>
      <c r="L143" s="547"/>
      <c r="M143" s="12"/>
      <c r="N143" s="277"/>
      <c r="O143" s="276"/>
      <c r="P143" s="277"/>
      <c r="Q143" s="279"/>
      <c r="R143" s="279"/>
      <c r="S143" s="12"/>
      <c r="T143" s="12"/>
      <c r="U143" s="305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47"/>
      <c r="AM143" s="247"/>
    </row>
    <row r="144" spans="1:39" ht="22.5" customHeight="1" x14ac:dyDescent="0.2">
      <c r="A144" s="212"/>
      <c r="B144" s="193" t="str">
        <f>REPLACE(C144,1,10,"")</f>
        <v>ลำปาง</v>
      </c>
      <c r="C144" s="208" t="s">
        <v>977</v>
      </c>
      <c r="D144" s="29">
        <v>13</v>
      </c>
      <c r="E144" s="30">
        <v>23</v>
      </c>
      <c r="F144" s="30">
        <v>14</v>
      </c>
      <c r="G144" s="29">
        <v>50</v>
      </c>
      <c r="H144" s="29">
        <v>1</v>
      </c>
      <c r="I144" s="29">
        <v>15</v>
      </c>
      <c r="J144" s="209">
        <v>58</v>
      </c>
      <c r="K144" s="31">
        <v>0</v>
      </c>
      <c r="L144" s="210">
        <v>55</v>
      </c>
      <c r="M144" s="209">
        <v>103</v>
      </c>
      <c r="N144" s="531">
        <v>2.5640000000000001</v>
      </c>
      <c r="O144" s="209">
        <v>127</v>
      </c>
      <c r="P144" s="253">
        <v>7.1999999999999993</v>
      </c>
      <c r="Q144" s="209">
        <v>5152578</v>
      </c>
      <c r="R144" s="209">
        <v>5592271</v>
      </c>
      <c r="S144" s="209">
        <v>59</v>
      </c>
      <c r="T144" s="209">
        <v>6</v>
      </c>
      <c r="U144" s="557">
        <v>89.6</v>
      </c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4"/>
      <c r="AM144" s="214"/>
    </row>
    <row r="145" spans="1:39" ht="22.5" customHeight="1" x14ac:dyDescent="0.2">
      <c r="A145" s="280"/>
      <c r="B145" s="281"/>
      <c r="C145" s="217" t="s">
        <v>52</v>
      </c>
      <c r="D145" s="6">
        <f>D144</f>
        <v>13</v>
      </c>
      <c r="E145" s="6">
        <f>SUM(E144:E144)</f>
        <v>23</v>
      </c>
      <c r="F145" s="6">
        <f>SUM(F144:F144)</f>
        <v>14</v>
      </c>
      <c r="G145" s="6">
        <f>SUM(G144:G144)</f>
        <v>50</v>
      </c>
      <c r="H145" s="6">
        <f>SUM(H144:H144)</f>
        <v>1</v>
      </c>
      <c r="I145" s="6">
        <f>SUM(I144:I144)</f>
        <v>15</v>
      </c>
      <c r="J145" s="6">
        <f>SUM(J144)+(((((SUM(K144)+((SUM(L144)-L145)/100)-K145)/4))))</f>
        <v>58</v>
      </c>
      <c r="K145" s="6">
        <f>MOD(SUM(K144)+((SUM(L144)-L145)/100),4)</f>
        <v>0</v>
      </c>
      <c r="L145" s="7">
        <f>MOD(SUM(L144),100)</f>
        <v>55</v>
      </c>
      <c r="M145" s="32">
        <f t="shared" ref="M145:U145" si="35">SUM(M144:M144)</f>
        <v>103</v>
      </c>
      <c r="N145" s="532">
        <f t="shared" si="35"/>
        <v>2.5640000000000001</v>
      </c>
      <c r="O145" s="6">
        <f t="shared" si="35"/>
        <v>127</v>
      </c>
      <c r="P145" s="532">
        <f t="shared" si="35"/>
        <v>7.1999999999999993</v>
      </c>
      <c r="Q145" s="6">
        <f>SUM(Q144:Q144)</f>
        <v>5152578</v>
      </c>
      <c r="R145" s="6">
        <f t="shared" si="35"/>
        <v>5592271</v>
      </c>
      <c r="S145" s="6">
        <f t="shared" si="35"/>
        <v>59</v>
      </c>
      <c r="T145" s="6">
        <f t="shared" si="35"/>
        <v>6</v>
      </c>
      <c r="U145" s="234">
        <f t="shared" si="35"/>
        <v>89.6</v>
      </c>
      <c r="V145" s="218">
        <v>2</v>
      </c>
      <c r="W145" s="218">
        <v>69</v>
      </c>
      <c r="X145" s="218">
        <v>41</v>
      </c>
      <c r="Y145" s="218">
        <v>140</v>
      </c>
      <c r="Z145" s="218">
        <v>17</v>
      </c>
      <c r="AA145" s="218">
        <v>6</v>
      </c>
      <c r="AB145" s="218">
        <v>68</v>
      </c>
      <c r="AC145" s="218">
        <v>274</v>
      </c>
      <c r="AD145" s="218">
        <v>1</v>
      </c>
      <c r="AE145" s="218">
        <v>261</v>
      </c>
      <c r="AF145" s="218">
        <v>0</v>
      </c>
      <c r="AG145" s="218">
        <v>0</v>
      </c>
      <c r="AH145" s="218">
        <v>9</v>
      </c>
      <c r="AI145" s="218">
        <v>0</v>
      </c>
      <c r="AJ145" s="218">
        <v>0</v>
      </c>
      <c r="AK145" s="218">
        <v>5</v>
      </c>
      <c r="AL145" s="219"/>
      <c r="AM145" s="219"/>
    </row>
    <row r="146" spans="1:39" ht="22.5" customHeight="1" x14ac:dyDescent="0.2">
      <c r="A146" s="671" t="s">
        <v>873</v>
      </c>
      <c r="B146" s="191"/>
      <c r="C146" s="674" t="s">
        <v>237</v>
      </c>
      <c r="D146" s="677" t="s">
        <v>199</v>
      </c>
      <c r="E146" s="678"/>
      <c r="F146" s="679"/>
      <c r="G146" s="680" t="s">
        <v>874</v>
      </c>
      <c r="H146" s="680" t="s">
        <v>875</v>
      </c>
      <c r="I146" s="680" t="s">
        <v>875</v>
      </c>
      <c r="J146" s="697" t="s">
        <v>200</v>
      </c>
      <c r="K146" s="698"/>
      <c r="L146" s="699"/>
      <c r="M146" s="694" t="s">
        <v>202</v>
      </c>
      <c r="N146" s="696"/>
      <c r="O146" s="696"/>
      <c r="P146" s="696"/>
      <c r="Q146" s="700" t="s">
        <v>255</v>
      </c>
      <c r="R146" s="700" t="s">
        <v>255</v>
      </c>
      <c r="S146" s="680" t="s">
        <v>239</v>
      </c>
      <c r="T146" s="667" t="s">
        <v>204</v>
      </c>
      <c r="U146" s="668"/>
      <c r="V146" s="686" t="s">
        <v>909</v>
      </c>
      <c r="W146" s="686" t="s">
        <v>910</v>
      </c>
      <c r="X146" s="686" t="s">
        <v>911</v>
      </c>
      <c r="Y146" s="686" t="s">
        <v>912</v>
      </c>
      <c r="Z146" s="686" t="s">
        <v>913</v>
      </c>
      <c r="AA146" s="686" t="s">
        <v>914</v>
      </c>
      <c r="AB146" s="686" t="s">
        <v>915</v>
      </c>
      <c r="AC146" s="686" t="s">
        <v>916</v>
      </c>
      <c r="AD146" s="686" t="s">
        <v>917</v>
      </c>
      <c r="AE146" s="687" t="s">
        <v>249</v>
      </c>
      <c r="AF146" s="688"/>
      <c r="AG146" s="688"/>
      <c r="AH146" s="689"/>
      <c r="AI146" s="689"/>
      <c r="AJ146" s="689"/>
      <c r="AK146" s="690"/>
      <c r="AL146" s="192"/>
      <c r="AM146" s="192"/>
    </row>
    <row r="147" spans="1:39" ht="22.5" customHeight="1" x14ac:dyDescent="0.2">
      <c r="A147" s="672"/>
      <c r="B147" s="193"/>
      <c r="C147" s="675"/>
      <c r="D147" s="671" t="s">
        <v>207</v>
      </c>
      <c r="E147" s="680" t="s">
        <v>208</v>
      </c>
      <c r="F147" s="671" t="s">
        <v>203</v>
      </c>
      <c r="G147" s="681"/>
      <c r="H147" s="681"/>
      <c r="I147" s="681"/>
      <c r="J147" s="691" t="s">
        <v>210</v>
      </c>
      <c r="K147" s="692"/>
      <c r="L147" s="693"/>
      <c r="M147" s="694" t="s">
        <v>212</v>
      </c>
      <c r="N147" s="695"/>
      <c r="O147" s="694" t="s">
        <v>213</v>
      </c>
      <c r="P147" s="696"/>
      <c r="Q147" s="701"/>
      <c r="R147" s="701"/>
      <c r="S147" s="681"/>
      <c r="T147" s="194" t="s">
        <v>3</v>
      </c>
      <c r="U147" s="554" t="s">
        <v>214</v>
      </c>
      <c r="V147" s="686"/>
      <c r="W147" s="686"/>
      <c r="X147" s="686"/>
      <c r="Y147" s="686"/>
      <c r="Z147" s="686"/>
      <c r="AA147" s="686"/>
      <c r="AB147" s="686"/>
      <c r="AC147" s="686"/>
      <c r="AD147" s="686"/>
      <c r="AE147" s="703" t="s">
        <v>258</v>
      </c>
      <c r="AF147" s="704"/>
      <c r="AG147" s="705"/>
      <c r="AH147" s="706" t="s">
        <v>259</v>
      </c>
      <c r="AI147" s="683" t="s">
        <v>260</v>
      </c>
      <c r="AJ147" s="683" t="s">
        <v>261</v>
      </c>
      <c r="AK147" s="683" t="s">
        <v>262</v>
      </c>
      <c r="AL147" s="192"/>
      <c r="AM147" s="192"/>
    </row>
    <row r="148" spans="1:39" ht="45.75" customHeight="1" x14ac:dyDescent="0.2">
      <c r="A148" s="673"/>
      <c r="B148" s="195"/>
      <c r="C148" s="676"/>
      <c r="D148" s="673"/>
      <c r="E148" s="682"/>
      <c r="F148" s="673"/>
      <c r="G148" s="682"/>
      <c r="H148" s="682"/>
      <c r="I148" s="682"/>
      <c r="J148" s="196" t="s">
        <v>217</v>
      </c>
      <c r="K148" s="196" t="s">
        <v>218</v>
      </c>
      <c r="L148" s="542" t="s">
        <v>219</v>
      </c>
      <c r="M148" s="196" t="s">
        <v>221</v>
      </c>
      <c r="N148" s="530" t="s">
        <v>265</v>
      </c>
      <c r="O148" s="196" t="s">
        <v>221</v>
      </c>
      <c r="P148" s="197" t="s">
        <v>265</v>
      </c>
      <c r="Q148" s="702"/>
      <c r="R148" s="702"/>
      <c r="S148" s="682"/>
      <c r="T148" s="198" t="s">
        <v>224</v>
      </c>
      <c r="U148" s="555" t="s">
        <v>225</v>
      </c>
      <c r="V148" s="686"/>
      <c r="W148" s="686"/>
      <c r="X148" s="686"/>
      <c r="Y148" s="686"/>
      <c r="Z148" s="686"/>
      <c r="AA148" s="686"/>
      <c r="AB148" s="686"/>
      <c r="AC148" s="686"/>
      <c r="AD148" s="686"/>
      <c r="AE148" s="355" t="s">
        <v>266</v>
      </c>
      <c r="AF148" s="355" t="s">
        <v>267</v>
      </c>
      <c r="AG148" s="355" t="s">
        <v>268</v>
      </c>
      <c r="AH148" s="706"/>
      <c r="AI148" s="683"/>
      <c r="AJ148" s="683"/>
      <c r="AK148" s="683"/>
      <c r="AL148" s="192"/>
      <c r="AM148" s="192"/>
    </row>
    <row r="149" spans="1:39" ht="22.5" customHeight="1" x14ac:dyDescent="0.2">
      <c r="A149" s="245">
        <v>5</v>
      </c>
      <c r="B149" s="246"/>
      <c r="C149" s="684" t="s">
        <v>978</v>
      </c>
      <c r="D149" s="685"/>
      <c r="E149" s="207"/>
      <c r="F149" s="207"/>
      <c r="G149" s="203"/>
      <c r="H149" s="203"/>
      <c r="I149" s="203"/>
      <c r="J149" s="203"/>
      <c r="K149" s="203"/>
      <c r="L149" s="543"/>
      <c r="M149" s="203"/>
      <c r="N149" s="205"/>
      <c r="O149" s="203"/>
      <c r="P149" s="205"/>
      <c r="Q149" s="203"/>
      <c r="R149" s="203"/>
      <c r="S149" s="203"/>
      <c r="T149" s="203"/>
      <c r="U149" s="55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183"/>
      <c r="AM149" s="183"/>
    </row>
    <row r="150" spans="1:39" ht="22.5" customHeight="1" x14ac:dyDescent="0.2">
      <c r="A150" s="245"/>
      <c r="B150" s="193" t="str">
        <f>REPLACE(C150,1,10,"")</f>
        <v>ตาก</v>
      </c>
      <c r="C150" s="225" t="s">
        <v>979</v>
      </c>
      <c r="D150" s="29">
        <v>30</v>
      </c>
      <c r="E150" s="30">
        <v>26</v>
      </c>
      <c r="F150" s="30">
        <v>19</v>
      </c>
      <c r="G150" s="29">
        <v>75</v>
      </c>
      <c r="H150" s="29">
        <v>1</v>
      </c>
      <c r="I150" s="29">
        <v>35</v>
      </c>
      <c r="J150" s="209">
        <v>1389</v>
      </c>
      <c r="K150" s="31">
        <v>0</v>
      </c>
      <c r="L150" s="210">
        <v>73</v>
      </c>
      <c r="M150" s="209">
        <v>230</v>
      </c>
      <c r="N150" s="531">
        <v>24.03</v>
      </c>
      <c r="O150" s="209">
        <v>209</v>
      </c>
      <c r="P150" s="253">
        <v>24.264999999999997</v>
      </c>
      <c r="Q150" s="209">
        <v>102555942.21999998</v>
      </c>
      <c r="R150" s="209">
        <v>104331382.21999998</v>
      </c>
      <c r="S150" s="209">
        <v>8</v>
      </c>
      <c r="T150" s="209">
        <v>15</v>
      </c>
      <c r="U150" s="557">
        <v>11</v>
      </c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183"/>
      <c r="AM150" s="183"/>
    </row>
    <row r="151" spans="1:39" ht="22.5" customHeight="1" x14ac:dyDescent="0.2">
      <c r="A151" s="245"/>
      <c r="B151" s="193" t="str">
        <f>REPLACE(C151,1,10,"")</f>
        <v>สุโขทัย</v>
      </c>
      <c r="C151" s="225" t="s">
        <v>980</v>
      </c>
      <c r="D151" s="29">
        <v>4</v>
      </c>
      <c r="E151" s="30">
        <v>1</v>
      </c>
      <c r="F151" s="30">
        <v>6</v>
      </c>
      <c r="G151" s="29">
        <v>11</v>
      </c>
      <c r="H151" s="29">
        <v>1</v>
      </c>
      <c r="I151" s="29">
        <v>7</v>
      </c>
      <c r="J151" s="209">
        <v>19</v>
      </c>
      <c r="K151" s="31">
        <v>3</v>
      </c>
      <c r="L151" s="210">
        <v>95</v>
      </c>
      <c r="M151" s="209">
        <v>12</v>
      </c>
      <c r="N151" s="531">
        <v>0.54</v>
      </c>
      <c r="O151" s="209" t="s">
        <v>1024</v>
      </c>
      <c r="P151" s="253" t="s">
        <v>1024</v>
      </c>
      <c r="Q151" s="209">
        <v>1760699</v>
      </c>
      <c r="R151" s="209">
        <v>1782979</v>
      </c>
      <c r="S151" s="209">
        <v>5</v>
      </c>
      <c r="T151" s="209">
        <v>11</v>
      </c>
      <c r="U151" s="557" t="s">
        <v>1024</v>
      </c>
      <c r="V151" s="213">
        <v>0</v>
      </c>
      <c r="W151" s="213">
        <v>0</v>
      </c>
      <c r="X151" s="213">
        <v>2</v>
      </c>
      <c r="Y151" s="213">
        <v>4</v>
      </c>
      <c r="Z151" s="213">
        <v>8</v>
      </c>
      <c r="AA151" s="213">
        <v>1</v>
      </c>
      <c r="AB151" s="213">
        <v>3</v>
      </c>
      <c r="AC151" s="213">
        <v>15</v>
      </c>
      <c r="AD151" s="213">
        <v>0</v>
      </c>
      <c r="AE151" s="213">
        <v>15</v>
      </c>
      <c r="AF151" s="213">
        <v>0</v>
      </c>
      <c r="AG151" s="213">
        <v>0</v>
      </c>
      <c r="AH151" s="213">
        <v>0</v>
      </c>
      <c r="AI151" s="213">
        <v>0</v>
      </c>
      <c r="AJ151" s="213">
        <v>0</v>
      </c>
      <c r="AK151" s="213">
        <v>0</v>
      </c>
      <c r="AL151" s="214"/>
      <c r="AM151" s="214"/>
    </row>
    <row r="152" spans="1:39" ht="22.5" customHeight="1" x14ac:dyDescent="0.2">
      <c r="A152" s="215"/>
      <c r="B152" s="216"/>
      <c r="C152" s="217" t="s">
        <v>52</v>
      </c>
      <c r="D152" s="6">
        <f>SUM(D150:D151)</f>
        <v>34</v>
      </c>
      <c r="E152" s="6">
        <f t="shared" ref="E152:AK152" si="36">SUM(E150:E151)</f>
        <v>27</v>
      </c>
      <c r="F152" s="6">
        <f t="shared" si="36"/>
        <v>25</v>
      </c>
      <c r="G152" s="6">
        <f t="shared" si="36"/>
        <v>86</v>
      </c>
      <c r="H152" s="6">
        <f>SUM(H150:H151)</f>
        <v>2</v>
      </c>
      <c r="I152" s="6">
        <f t="shared" si="36"/>
        <v>42</v>
      </c>
      <c r="J152" s="6">
        <f>SUM(J150:J151)+(((((SUM(K150:K151)+((SUM(L150:L151)-L152)/100)-K152)/4))))</f>
        <v>1409</v>
      </c>
      <c r="K152" s="6">
        <f>MOD(SUM(K150:K151)+((SUM(L150:L151)-L152)/100),4)</f>
        <v>0</v>
      </c>
      <c r="L152" s="7">
        <f>MOD(SUM(L150:L151),100)</f>
        <v>68</v>
      </c>
      <c r="M152" s="6">
        <f t="shared" si="36"/>
        <v>242</v>
      </c>
      <c r="N152" s="532">
        <f t="shared" si="36"/>
        <v>24.57</v>
      </c>
      <c r="O152" s="6">
        <f t="shared" si="36"/>
        <v>209</v>
      </c>
      <c r="P152" s="532">
        <f t="shared" si="36"/>
        <v>24.264999999999997</v>
      </c>
      <c r="Q152" s="6">
        <f>SUM(Q150:Q151)</f>
        <v>104316641.21999998</v>
      </c>
      <c r="R152" s="6">
        <f t="shared" si="36"/>
        <v>106114361.21999998</v>
      </c>
      <c r="S152" s="6">
        <f t="shared" si="36"/>
        <v>13</v>
      </c>
      <c r="T152" s="6">
        <f t="shared" si="36"/>
        <v>26</v>
      </c>
      <c r="U152" s="234">
        <f t="shared" si="36"/>
        <v>11</v>
      </c>
      <c r="V152" s="6">
        <f t="shared" si="36"/>
        <v>0</v>
      </c>
      <c r="W152" s="6">
        <f t="shared" si="36"/>
        <v>0</v>
      </c>
      <c r="X152" s="6">
        <f t="shared" si="36"/>
        <v>2</v>
      </c>
      <c r="Y152" s="6">
        <f t="shared" si="36"/>
        <v>4</v>
      </c>
      <c r="Z152" s="6">
        <f t="shared" si="36"/>
        <v>8</v>
      </c>
      <c r="AA152" s="6">
        <f t="shared" si="36"/>
        <v>1</v>
      </c>
      <c r="AB152" s="6">
        <f t="shared" si="36"/>
        <v>3</v>
      </c>
      <c r="AC152" s="6">
        <f t="shared" si="36"/>
        <v>15</v>
      </c>
      <c r="AD152" s="6">
        <f t="shared" si="36"/>
        <v>0</v>
      </c>
      <c r="AE152" s="6">
        <f t="shared" si="36"/>
        <v>15</v>
      </c>
      <c r="AF152" s="6">
        <f t="shared" si="36"/>
        <v>0</v>
      </c>
      <c r="AG152" s="6">
        <f t="shared" si="36"/>
        <v>0</v>
      </c>
      <c r="AH152" s="6">
        <f t="shared" si="36"/>
        <v>0</v>
      </c>
      <c r="AI152" s="6">
        <f t="shared" si="36"/>
        <v>0</v>
      </c>
      <c r="AJ152" s="6">
        <f t="shared" si="36"/>
        <v>0</v>
      </c>
      <c r="AK152" s="6">
        <f t="shared" si="36"/>
        <v>0</v>
      </c>
      <c r="AL152" s="219"/>
      <c r="AM152" s="219"/>
    </row>
    <row r="153" spans="1:39" ht="22.5" customHeight="1" x14ac:dyDescent="0.2">
      <c r="A153" s="245">
        <v>6</v>
      </c>
      <c r="B153" s="246"/>
      <c r="C153" s="684" t="s">
        <v>981</v>
      </c>
      <c r="D153" s="710"/>
      <c r="E153" s="33"/>
      <c r="F153" s="33"/>
      <c r="G153" s="12"/>
      <c r="H153" s="12"/>
      <c r="I153" s="12"/>
      <c r="J153" s="12"/>
      <c r="K153" s="12"/>
      <c r="L153" s="547"/>
      <c r="M153" s="12"/>
      <c r="N153" s="277"/>
      <c r="O153" s="12"/>
      <c r="P153" s="277"/>
      <c r="Q153" s="279"/>
      <c r="R153" s="279"/>
      <c r="S153" s="12"/>
      <c r="T153" s="12"/>
      <c r="U153" s="305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24"/>
      <c r="AF153" s="213"/>
      <c r="AG153" s="213"/>
      <c r="AH153" s="213"/>
      <c r="AI153" s="213"/>
      <c r="AJ153" s="213"/>
      <c r="AK153" s="213"/>
      <c r="AL153" s="214"/>
      <c r="AM153" s="214"/>
    </row>
    <row r="154" spans="1:39" ht="22.5" customHeight="1" x14ac:dyDescent="0.2">
      <c r="A154" s="245"/>
      <c r="B154" s="193" t="str">
        <f>REPLACE(C154,1,10,"")</f>
        <v>เชียงราย</v>
      </c>
      <c r="C154" s="225" t="s">
        <v>982</v>
      </c>
      <c r="D154" s="29">
        <v>15</v>
      </c>
      <c r="E154" s="30">
        <v>6</v>
      </c>
      <c r="F154" s="30">
        <v>2</v>
      </c>
      <c r="G154" s="29">
        <v>23</v>
      </c>
      <c r="H154" s="29">
        <v>6</v>
      </c>
      <c r="I154" s="29">
        <v>9</v>
      </c>
      <c r="J154" s="209">
        <v>376</v>
      </c>
      <c r="K154" s="31">
        <v>3</v>
      </c>
      <c r="L154" s="210">
        <v>74</v>
      </c>
      <c r="M154" s="209">
        <v>3</v>
      </c>
      <c r="N154" s="531">
        <v>0.17</v>
      </c>
      <c r="O154" s="209">
        <v>107</v>
      </c>
      <c r="P154" s="253">
        <v>0.89</v>
      </c>
      <c r="Q154" s="209">
        <v>14513324.390000001</v>
      </c>
      <c r="R154" s="209">
        <v>14523567.390000001</v>
      </c>
      <c r="S154" s="209" t="s">
        <v>1024</v>
      </c>
      <c r="T154" s="209">
        <v>2</v>
      </c>
      <c r="U154" s="557" t="s">
        <v>1024</v>
      </c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24"/>
      <c r="AF154" s="213"/>
      <c r="AG154" s="213"/>
      <c r="AH154" s="213"/>
      <c r="AI154" s="213"/>
      <c r="AJ154" s="213"/>
      <c r="AK154" s="213"/>
      <c r="AL154" s="214"/>
      <c r="AM154" s="214"/>
    </row>
    <row r="155" spans="1:39" ht="22.5" customHeight="1" x14ac:dyDescent="0.2">
      <c r="A155" s="245"/>
      <c r="B155" s="193" t="str">
        <f>REPLACE(C155,1,10,"")</f>
        <v>พะเยา</v>
      </c>
      <c r="C155" s="225" t="s">
        <v>983</v>
      </c>
      <c r="D155" s="29">
        <v>11</v>
      </c>
      <c r="E155" s="30">
        <v>3</v>
      </c>
      <c r="F155" s="30">
        <v>2</v>
      </c>
      <c r="G155" s="29">
        <v>16</v>
      </c>
      <c r="H155" s="29">
        <v>2</v>
      </c>
      <c r="I155" s="29">
        <v>5</v>
      </c>
      <c r="J155" s="209">
        <v>25</v>
      </c>
      <c r="K155" s="31">
        <v>2</v>
      </c>
      <c r="L155" s="210">
        <v>90</v>
      </c>
      <c r="M155" s="209" t="s">
        <v>1024</v>
      </c>
      <c r="N155" s="531" t="s">
        <v>1024</v>
      </c>
      <c r="O155" s="209">
        <v>18</v>
      </c>
      <c r="P155" s="253">
        <v>4.59</v>
      </c>
      <c r="Q155" s="209">
        <v>1643635.69</v>
      </c>
      <c r="R155" s="209">
        <v>1781185.69</v>
      </c>
      <c r="S155" s="209">
        <v>1</v>
      </c>
      <c r="T155" s="209" t="s">
        <v>1024</v>
      </c>
      <c r="U155" s="557">
        <v>19.899999999999999</v>
      </c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4"/>
      <c r="AM155" s="214"/>
    </row>
    <row r="156" spans="1:39" ht="22.5" customHeight="1" x14ac:dyDescent="0.2">
      <c r="A156" s="215"/>
      <c r="B156" s="216"/>
      <c r="C156" s="217" t="s">
        <v>52</v>
      </c>
      <c r="D156" s="6">
        <f>SUM(D154:D155)</f>
        <v>26</v>
      </c>
      <c r="E156" s="6">
        <f t="shared" ref="E156:AK156" si="37">SUM(E154:E155)</f>
        <v>9</v>
      </c>
      <c r="F156" s="6">
        <f t="shared" si="37"/>
        <v>4</v>
      </c>
      <c r="G156" s="6">
        <f t="shared" si="37"/>
        <v>39</v>
      </c>
      <c r="H156" s="6">
        <f>SUM(H154:H155)</f>
        <v>8</v>
      </c>
      <c r="I156" s="6">
        <f t="shared" si="37"/>
        <v>14</v>
      </c>
      <c r="J156" s="6">
        <f>SUM(J154:J155)+(((((SUM(K154:K155)+((SUM(L154:L155)-L156)/100)-K156)/4))))</f>
        <v>402</v>
      </c>
      <c r="K156" s="6">
        <f>MOD(SUM(K154:K155)+((SUM(L154:L155)-L156)/100),4)</f>
        <v>2</v>
      </c>
      <c r="L156" s="7">
        <f>MOD(SUM(L154:L155),100)</f>
        <v>64</v>
      </c>
      <c r="M156" s="32">
        <f t="shared" si="37"/>
        <v>3</v>
      </c>
      <c r="N156" s="532">
        <f t="shared" si="37"/>
        <v>0.17</v>
      </c>
      <c r="O156" s="7">
        <f t="shared" si="37"/>
        <v>125</v>
      </c>
      <c r="P156" s="532">
        <f t="shared" si="37"/>
        <v>5.4799999999999995</v>
      </c>
      <c r="Q156" s="6">
        <f>SUM(Q154:Q155)</f>
        <v>16156960.08</v>
      </c>
      <c r="R156" s="6">
        <f>SUM(R154:R155)</f>
        <v>16304753.08</v>
      </c>
      <c r="S156" s="6">
        <f t="shared" si="37"/>
        <v>1</v>
      </c>
      <c r="T156" s="6">
        <f t="shared" si="37"/>
        <v>2</v>
      </c>
      <c r="U156" s="234">
        <f t="shared" si="37"/>
        <v>19.899999999999999</v>
      </c>
      <c r="V156" s="32">
        <f t="shared" si="37"/>
        <v>0</v>
      </c>
      <c r="W156" s="32">
        <f t="shared" si="37"/>
        <v>0</v>
      </c>
      <c r="X156" s="32">
        <f t="shared" si="37"/>
        <v>0</v>
      </c>
      <c r="Y156" s="32">
        <f t="shared" si="37"/>
        <v>0</v>
      </c>
      <c r="Z156" s="32">
        <f t="shared" si="37"/>
        <v>0</v>
      </c>
      <c r="AA156" s="32">
        <f t="shared" si="37"/>
        <v>0</v>
      </c>
      <c r="AB156" s="32">
        <f t="shared" si="37"/>
        <v>0</v>
      </c>
      <c r="AC156" s="32">
        <f t="shared" si="37"/>
        <v>0</v>
      </c>
      <c r="AD156" s="32">
        <f t="shared" si="37"/>
        <v>0</v>
      </c>
      <c r="AE156" s="32">
        <f t="shared" si="37"/>
        <v>0</v>
      </c>
      <c r="AF156" s="32">
        <f t="shared" si="37"/>
        <v>0</v>
      </c>
      <c r="AG156" s="32">
        <f t="shared" si="37"/>
        <v>0</v>
      </c>
      <c r="AH156" s="32">
        <f t="shared" si="37"/>
        <v>0</v>
      </c>
      <c r="AI156" s="32">
        <f t="shared" si="37"/>
        <v>0</v>
      </c>
      <c r="AJ156" s="32">
        <f t="shared" si="37"/>
        <v>0</v>
      </c>
      <c r="AK156" s="32">
        <f t="shared" si="37"/>
        <v>0</v>
      </c>
      <c r="AL156" s="219"/>
      <c r="AM156" s="219"/>
    </row>
    <row r="157" spans="1:39" ht="22.5" customHeight="1" x14ac:dyDescent="0.2">
      <c r="A157" s="245">
        <v>7</v>
      </c>
      <c r="B157" s="246"/>
      <c r="C157" s="684" t="s">
        <v>984</v>
      </c>
      <c r="D157" s="685"/>
      <c r="E157" s="33"/>
      <c r="F157" s="33"/>
      <c r="G157" s="12"/>
      <c r="H157" s="12"/>
      <c r="I157" s="12"/>
      <c r="J157" s="12"/>
      <c r="K157" s="12"/>
      <c r="L157" s="547"/>
      <c r="M157" s="34"/>
      <c r="N157" s="36"/>
      <c r="O157" s="34"/>
      <c r="P157" s="36"/>
      <c r="Q157" s="35"/>
      <c r="R157" s="35"/>
      <c r="S157" s="34"/>
      <c r="T157" s="34"/>
      <c r="U157" s="558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47"/>
      <c r="AM157" s="247"/>
    </row>
    <row r="158" spans="1:39" ht="22.5" customHeight="1" x14ac:dyDescent="0.2">
      <c r="A158" s="212"/>
      <c r="B158" s="193" t="str">
        <f>REPLACE(C158,1,10,"")</f>
        <v>เชียงใหม่</v>
      </c>
      <c r="C158" s="225" t="s">
        <v>985</v>
      </c>
      <c r="D158" s="29">
        <v>72</v>
      </c>
      <c r="E158" s="30">
        <v>47</v>
      </c>
      <c r="F158" s="30">
        <v>21</v>
      </c>
      <c r="G158" s="29">
        <v>140</v>
      </c>
      <c r="H158" s="29">
        <v>29</v>
      </c>
      <c r="I158" s="29">
        <v>72</v>
      </c>
      <c r="J158" s="209">
        <v>342</v>
      </c>
      <c r="K158" s="31">
        <v>2</v>
      </c>
      <c r="L158" s="210">
        <v>48</v>
      </c>
      <c r="M158" s="209">
        <v>227</v>
      </c>
      <c r="N158" s="531">
        <v>6.5179999999999989</v>
      </c>
      <c r="O158" s="209">
        <v>1688</v>
      </c>
      <c r="P158" s="253">
        <v>101.20900000000002</v>
      </c>
      <c r="Q158" s="209">
        <v>19467585.5</v>
      </c>
      <c r="R158" s="209">
        <v>20903878.859999999</v>
      </c>
      <c r="S158" s="209">
        <v>28</v>
      </c>
      <c r="T158" s="209">
        <v>5</v>
      </c>
      <c r="U158" s="557">
        <v>20.8</v>
      </c>
      <c r="V158" s="213">
        <v>45</v>
      </c>
      <c r="W158" s="213">
        <v>113</v>
      </c>
      <c r="X158" s="213">
        <v>46</v>
      </c>
      <c r="Y158" s="213">
        <v>80</v>
      </c>
      <c r="Z158" s="213">
        <v>9</v>
      </c>
      <c r="AA158" s="213">
        <v>1</v>
      </c>
      <c r="AB158" s="213">
        <v>96</v>
      </c>
      <c r="AC158" s="213">
        <v>293</v>
      </c>
      <c r="AD158" s="213">
        <v>1</v>
      </c>
      <c r="AE158" s="213">
        <v>287</v>
      </c>
      <c r="AF158" s="213">
        <v>0</v>
      </c>
      <c r="AG158" s="213">
        <v>0</v>
      </c>
      <c r="AH158" s="213">
        <v>3</v>
      </c>
      <c r="AI158" s="213">
        <v>0</v>
      </c>
      <c r="AJ158" s="213">
        <v>0</v>
      </c>
      <c r="AK158" s="213">
        <v>4</v>
      </c>
      <c r="AL158" s="214"/>
      <c r="AM158" s="214"/>
    </row>
    <row r="159" spans="1:39" ht="22.5" customHeight="1" x14ac:dyDescent="0.2">
      <c r="A159" s="212"/>
      <c r="B159" s="193" t="str">
        <f>REPLACE(C159,1,10,"")</f>
        <v>ลำพูน</v>
      </c>
      <c r="C159" s="222" t="s">
        <v>986</v>
      </c>
      <c r="D159" s="29">
        <v>1</v>
      </c>
      <c r="E159" s="30">
        <v>4</v>
      </c>
      <c r="F159" s="30">
        <v>5</v>
      </c>
      <c r="G159" s="29">
        <v>10</v>
      </c>
      <c r="H159" s="29">
        <v>1</v>
      </c>
      <c r="I159" s="29">
        <v>7</v>
      </c>
      <c r="J159" s="209">
        <v>2</v>
      </c>
      <c r="K159" s="31">
        <v>1</v>
      </c>
      <c r="L159" s="210">
        <v>19</v>
      </c>
      <c r="M159" s="209">
        <v>25</v>
      </c>
      <c r="N159" s="531">
        <v>1.835</v>
      </c>
      <c r="O159" s="209" t="s">
        <v>1024</v>
      </c>
      <c r="P159" s="253" t="s">
        <v>1024</v>
      </c>
      <c r="Q159" s="209">
        <v>172312</v>
      </c>
      <c r="R159" s="209">
        <v>200383</v>
      </c>
      <c r="S159" s="209">
        <v>4</v>
      </c>
      <c r="T159" s="209">
        <v>1</v>
      </c>
      <c r="U159" s="557">
        <v>112.5</v>
      </c>
      <c r="V159" s="213">
        <v>4</v>
      </c>
      <c r="W159" s="213">
        <v>57</v>
      </c>
      <c r="X159" s="213">
        <v>15</v>
      </c>
      <c r="Y159" s="213">
        <v>93</v>
      </c>
      <c r="Z159" s="213">
        <v>1</v>
      </c>
      <c r="AA159" s="213">
        <v>0</v>
      </c>
      <c r="AB159" s="213">
        <v>26</v>
      </c>
      <c r="AC159" s="213">
        <v>167</v>
      </c>
      <c r="AD159" s="213">
        <v>3</v>
      </c>
      <c r="AE159" s="213">
        <v>170</v>
      </c>
      <c r="AF159" s="213">
        <v>0</v>
      </c>
      <c r="AG159" s="213">
        <v>0</v>
      </c>
      <c r="AH159" s="213">
        <v>0</v>
      </c>
      <c r="AI159" s="213">
        <v>0</v>
      </c>
      <c r="AJ159" s="213">
        <v>0</v>
      </c>
      <c r="AK159" s="213">
        <v>0</v>
      </c>
      <c r="AL159" s="214"/>
      <c r="AM159" s="214"/>
    </row>
    <row r="160" spans="1:39" ht="22.5" customHeight="1" x14ac:dyDescent="0.2">
      <c r="A160" s="215"/>
      <c r="B160" s="229"/>
      <c r="C160" s="356" t="s">
        <v>52</v>
      </c>
      <c r="D160" s="230">
        <f t="shared" ref="D160:I160" si="38">SUM(D158:D159)</f>
        <v>73</v>
      </c>
      <c r="E160" s="32">
        <f t="shared" si="38"/>
        <v>51</v>
      </c>
      <c r="F160" s="32">
        <f t="shared" si="38"/>
        <v>26</v>
      </c>
      <c r="G160" s="32">
        <f t="shared" si="38"/>
        <v>150</v>
      </c>
      <c r="H160" s="32">
        <f t="shared" si="38"/>
        <v>30</v>
      </c>
      <c r="I160" s="32">
        <f t="shared" si="38"/>
        <v>79</v>
      </c>
      <c r="J160" s="6">
        <f>SUM(J158:J159)+(((((SUM(K158:K159)+((SUM(L158:L159)-L160)/100)-K160)/4))))</f>
        <v>344</v>
      </c>
      <c r="K160" s="6">
        <f>MOD(SUM(K158:K159)+((SUM(L158:L159)-L160)/100),4)</f>
        <v>3</v>
      </c>
      <c r="L160" s="7">
        <f>MOD(SUM(L158:L159),100)</f>
        <v>67</v>
      </c>
      <c r="M160" s="32">
        <f t="shared" ref="M160:AK160" si="39">SUM(M158:M159)</f>
        <v>252</v>
      </c>
      <c r="N160" s="532">
        <f t="shared" si="39"/>
        <v>8.352999999999998</v>
      </c>
      <c r="O160" s="7">
        <f t="shared" si="39"/>
        <v>1688</v>
      </c>
      <c r="P160" s="532">
        <f t="shared" si="39"/>
        <v>101.20900000000002</v>
      </c>
      <c r="Q160" s="230">
        <f>SUM(Q158:Q159)</f>
        <v>19639897.5</v>
      </c>
      <c r="R160" s="230">
        <f t="shared" si="39"/>
        <v>21104261.859999999</v>
      </c>
      <c r="S160" s="230">
        <f t="shared" si="39"/>
        <v>32</v>
      </c>
      <c r="T160" s="230">
        <f t="shared" si="39"/>
        <v>6</v>
      </c>
      <c r="U160" s="233">
        <f t="shared" si="39"/>
        <v>133.30000000000001</v>
      </c>
      <c r="V160" s="282">
        <f t="shared" si="39"/>
        <v>49</v>
      </c>
      <c r="W160" s="282">
        <f t="shared" si="39"/>
        <v>170</v>
      </c>
      <c r="X160" s="282">
        <f t="shared" si="39"/>
        <v>61</v>
      </c>
      <c r="Y160" s="282">
        <f t="shared" si="39"/>
        <v>173</v>
      </c>
      <c r="Z160" s="282">
        <f t="shared" si="39"/>
        <v>10</v>
      </c>
      <c r="AA160" s="282">
        <f t="shared" si="39"/>
        <v>1</v>
      </c>
      <c r="AB160" s="282">
        <f t="shared" si="39"/>
        <v>122</v>
      </c>
      <c r="AC160" s="282">
        <f t="shared" si="39"/>
        <v>460</v>
      </c>
      <c r="AD160" s="282">
        <f t="shared" si="39"/>
        <v>4</v>
      </c>
      <c r="AE160" s="282">
        <f t="shared" si="39"/>
        <v>457</v>
      </c>
      <c r="AF160" s="282">
        <f t="shared" si="39"/>
        <v>0</v>
      </c>
      <c r="AG160" s="282">
        <f t="shared" si="39"/>
        <v>0</v>
      </c>
      <c r="AH160" s="282">
        <f t="shared" si="39"/>
        <v>3</v>
      </c>
      <c r="AI160" s="282">
        <f t="shared" si="39"/>
        <v>0</v>
      </c>
      <c r="AJ160" s="282">
        <f t="shared" si="39"/>
        <v>0</v>
      </c>
      <c r="AK160" s="282">
        <f t="shared" si="39"/>
        <v>4</v>
      </c>
      <c r="AL160" s="219"/>
      <c r="AM160" s="219"/>
    </row>
    <row r="161" spans="1:39" ht="22.5" customHeight="1" x14ac:dyDescent="0.2">
      <c r="A161" s="207">
        <v>8</v>
      </c>
      <c r="B161" s="246"/>
      <c r="C161" s="684" t="s">
        <v>987</v>
      </c>
      <c r="D161" s="685"/>
      <c r="E161" s="33"/>
      <c r="F161" s="33"/>
      <c r="G161" s="12"/>
      <c r="H161" s="12"/>
      <c r="I161" s="12"/>
      <c r="J161" s="12"/>
      <c r="K161" s="12"/>
      <c r="L161" s="547"/>
      <c r="M161" s="34"/>
      <c r="N161" s="36"/>
      <c r="O161" s="34"/>
      <c r="P161" s="36"/>
      <c r="Q161" s="35"/>
      <c r="R161" s="35"/>
      <c r="S161" s="34"/>
      <c r="T161" s="34"/>
      <c r="U161" s="558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47"/>
      <c r="AM161" s="247"/>
    </row>
    <row r="162" spans="1:39" ht="22.5" customHeight="1" x14ac:dyDescent="0.2">
      <c r="A162" s="212"/>
      <c r="B162" s="193" t="str">
        <f>REPLACE(C162,1,10,"")</f>
        <v>แม่ฮ่องสอน</v>
      </c>
      <c r="C162" s="225" t="s">
        <v>988</v>
      </c>
      <c r="D162" s="29">
        <v>40</v>
      </c>
      <c r="E162" s="30">
        <v>14</v>
      </c>
      <c r="F162" s="30">
        <v>1</v>
      </c>
      <c r="G162" s="29">
        <v>55</v>
      </c>
      <c r="H162" s="29">
        <v>5</v>
      </c>
      <c r="I162" s="29">
        <v>9</v>
      </c>
      <c r="J162" s="209">
        <v>273</v>
      </c>
      <c r="K162" s="31">
        <v>3</v>
      </c>
      <c r="L162" s="210">
        <v>24</v>
      </c>
      <c r="M162" s="209">
        <v>317</v>
      </c>
      <c r="N162" s="531">
        <v>11.274999999999999</v>
      </c>
      <c r="O162" s="209">
        <v>86</v>
      </c>
      <c r="P162" s="253">
        <v>4.57</v>
      </c>
      <c r="Q162" s="209">
        <v>25365571.479999997</v>
      </c>
      <c r="R162" s="209">
        <v>25808043.279999997</v>
      </c>
      <c r="S162" s="209">
        <v>3</v>
      </c>
      <c r="T162" s="209" t="s">
        <v>1024</v>
      </c>
      <c r="U162" s="557" t="s">
        <v>1024</v>
      </c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4"/>
      <c r="AM162" s="214"/>
    </row>
    <row r="163" spans="1:39" ht="22.5" customHeight="1" thickBot="1" x14ac:dyDescent="0.25">
      <c r="A163" s="270"/>
      <c r="B163" s="193"/>
      <c r="C163" s="356" t="s">
        <v>52</v>
      </c>
      <c r="D163" s="230">
        <f t="shared" ref="D163:I163" si="40">D162</f>
        <v>40</v>
      </c>
      <c r="E163" s="32">
        <f t="shared" si="40"/>
        <v>14</v>
      </c>
      <c r="F163" s="32">
        <f t="shared" si="40"/>
        <v>1</v>
      </c>
      <c r="G163" s="32">
        <f t="shared" si="40"/>
        <v>55</v>
      </c>
      <c r="H163" s="32">
        <f t="shared" si="40"/>
        <v>5</v>
      </c>
      <c r="I163" s="32">
        <f t="shared" si="40"/>
        <v>9</v>
      </c>
      <c r="J163" s="6">
        <f>SUM(J162)+(((((SUM(K162)+((SUM(L162)-L163)/100)-K163)/4))))</f>
        <v>273</v>
      </c>
      <c r="K163" s="6">
        <f>MOD(SUM(K162)+((SUM(L162)-L163)/100),4)</f>
        <v>3</v>
      </c>
      <c r="L163" s="7">
        <f>MOD(SUM(L162),100)</f>
        <v>24</v>
      </c>
      <c r="M163" s="230">
        <f t="shared" ref="M163:R163" si="41">SUM(M162)</f>
        <v>317</v>
      </c>
      <c r="N163" s="533">
        <f t="shared" si="41"/>
        <v>11.274999999999999</v>
      </c>
      <c r="O163" s="230">
        <f t="shared" si="41"/>
        <v>86</v>
      </c>
      <c r="P163" s="533">
        <f t="shared" si="41"/>
        <v>4.57</v>
      </c>
      <c r="Q163" s="230">
        <f>SUM(Q162)</f>
        <v>25365571.479999997</v>
      </c>
      <c r="R163" s="230">
        <f t="shared" si="41"/>
        <v>25808043.279999997</v>
      </c>
      <c r="S163" s="230">
        <f>SUM(S162)</f>
        <v>3</v>
      </c>
      <c r="T163" s="230">
        <f>SUM(T162)</f>
        <v>0</v>
      </c>
      <c r="U163" s="233">
        <f>SUM(U162)</f>
        <v>0</v>
      </c>
      <c r="V163" s="282">
        <f t="shared" ref="V163:AK163" si="42">SUM(V162:V162)</f>
        <v>0</v>
      </c>
      <c r="W163" s="282">
        <f t="shared" si="42"/>
        <v>0</v>
      </c>
      <c r="X163" s="282">
        <f t="shared" si="42"/>
        <v>0</v>
      </c>
      <c r="Y163" s="282">
        <f t="shared" si="42"/>
        <v>0</v>
      </c>
      <c r="Z163" s="282">
        <f t="shared" si="42"/>
        <v>0</v>
      </c>
      <c r="AA163" s="282">
        <f t="shared" si="42"/>
        <v>0</v>
      </c>
      <c r="AB163" s="282">
        <f t="shared" si="42"/>
        <v>0</v>
      </c>
      <c r="AC163" s="282">
        <f t="shared" si="42"/>
        <v>0</v>
      </c>
      <c r="AD163" s="282">
        <f t="shared" si="42"/>
        <v>0</v>
      </c>
      <c r="AE163" s="282">
        <f t="shared" si="42"/>
        <v>0</v>
      </c>
      <c r="AF163" s="282">
        <f t="shared" si="42"/>
        <v>0</v>
      </c>
      <c r="AG163" s="282">
        <f t="shared" si="42"/>
        <v>0</v>
      </c>
      <c r="AH163" s="282">
        <f t="shared" si="42"/>
        <v>0</v>
      </c>
      <c r="AI163" s="282">
        <f t="shared" si="42"/>
        <v>0</v>
      </c>
      <c r="AJ163" s="282">
        <f t="shared" si="42"/>
        <v>0</v>
      </c>
      <c r="AK163" s="282">
        <f t="shared" si="42"/>
        <v>0</v>
      </c>
      <c r="AL163" s="219"/>
      <c r="AM163" s="219"/>
    </row>
    <row r="164" spans="1:39" ht="22.5" customHeight="1" thickBot="1" x14ac:dyDescent="0.25">
      <c r="A164" s="714" t="s">
        <v>989</v>
      </c>
      <c r="B164" s="715"/>
      <c r="C164" s="716"/>
      <c r="D164" s="262">
        <f t="shared" ref="D164:I164" si="43">D132+D138+D142+D145+D152+D156+D160+D163</f>
        <v>226</v>
      </c>
      <c r="E164" s="262">
        <f t="shared" si="43"/>
        <v>158</v>
      </c>
      <c r="F164" s="262">
        <f t="shared" si="43"/>
        <v>151</v>
      </c>
      <c r="G164" s="262">
        <f t="shared" si="43"/>
        <v>535</v>
      </c>
      <c r="H164" s="262">
        <f t="shared" si="43"/>
        <v>49</v>
      </c>
      <c r="I164" s="262">
        <f t="shared" si="43"/>
        <v>240</v>
      </c>
      <c r="J164" s="262">
        <f>SUM(J163,J156,J160,J152,J145,J142,J138,J132)+(((((SUM(K163,K156,K160,K152,K145,K142,K138,K132)+((SUM(L163,L156,L160,L152,L145,L142,L138,L132)-L164)/100)-K164)/4))))</f>
        <v>6676</v>
      </c>
      <c r="K164" s="262">
        <f>MOD(SUM(K163,K156,K160,K152,K145,K142,K138,K132)+((SUM(L163,L156,L160,L152,L145,L142,L138,L132)-L164)/100),4)</f>
        <v>1</v>
      </c>
      <c r="L164" s="546">
        <f>MOD(SUM(L163,L156,L160,L152,L145,L142,L138,L132),100)</f>
        <v>97</v>
      </c>
      <c r="M164" s="262">
        <f t="shared" ref="M164:S164" si="44">M132+M138+M142+M145+M152+M156+M160+M163</f>
        <v>974</v>
      </c>
      <c r="N164" s="536">
        <f t="shared" si="44"/>
        <v>52.582000000000001</v>
      </c>
      <c r="O164" s="262">
        <f t="shared" si="44"/>
        <v>2686</v>
      </c>
      <c r="P164" s="536">
        <f t="shared" si="44"/>
        <v>167.65600000000001</v>
      </c>
      <c r="Q164" s="262">
        <f>Q132+Q138+Q142+Q145+Q152+Q156+Q160+Q163</f>
        <v>447581180.61599994</v>
      </c>
      <c r="R164" s="262">
        <f t="shared" si="44"/>
        <v>453260609.7759999</v>
      </c>
      <c r="S164" s="262">
        <f t="shared" si="44"/>
        <v>156</v>
      </c>
      <c r="T164" s="262">
        <f>T132+T138+T142+T145+T152+T156+T160+T163</f>
        <v>260</v>
      </c>
      <c r="U164" s="263">
        <f>U132+U138+U142+U145+U152+U156+U160+U163</f>
        <v>332.53000000000003</v>
      </c>
      <c r="V164" s="235">
        <f t="shared" ref="V164:AK164" si="45">(V132+V138+V142+V152+V156+V160)</f>
        <v>55</v>
      </c>
      <c r="W164" s="235">
        <f t="shared" si="45"/>
        <v>276</v>
      </c>
      <c r="X164" s="235">
        <f t="shared" si="45"/>
        <v>78</v>
      </c>
      <c r="Y164" s="235">
        <f t="shared" si="45"/>
        <v>248</v>
      </c>
      <c r="Z164" s="235">
        <f t="shared" si="45"/>
        <v>60</v>
      </c>
      <c r="AA164" s="235">
        <f t="shared" si="45"/>
        <v>9</v>
      </c>
      <c r="AB164" s="235">
        <f t="shared" si="45"/>
        <v>187</v>
      </c>
      <c r="AC164" s="235">
        <f t="shared" si="45"/>
        <v>716</v>
      </c>
      <c r="AD164" s="235">
        <f t="shared" si="45"/>
        <v>10</v>
      </c>
      <c r="AE164" s="235">
        <f t="shared" si="45"/>
        <v>702</v>
      </c>
      <c r="AF164" s="235">
        <f t="shared" si="45"/>
        <v>0</v>
      </c>
      <c r="AG164" s="235">
        <f t="shared" si="45"/>
        <v>0</v>
      </c>
      <c r="AH164" s="235">
        <f t="shared" si="45"/>
        <v>14</v>
      </c>
      <c r="AI164" s="235">
        <f t="shared" si="45"/>
        <v>0</v>
      </c>
      <c r="AJ164" s="235">
        <f t="shared" si="45"/>
        <v>0</v>
      </c>
      <c r="AK164" s="235">
        <f t="shared" si="45"/>
        <v>10</v>
      </c>
      <c r="AL164" s="219"/>
      <c r="AM164" s="219"/>
    </row>
    <row r="165" spans="1:39" ht="22.5" customHeight="1" x14ac:dyDescent="0.2">
      <c r="A165" s="717" t="s">
        <v>990</v>
      </c>
      <c r="B165" s="717"/>
      <c r="C165" s="717"/>
      <c r="D165" s="717"/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17"/>
      <c r="R165" s="717"/>
      <c r="S165" s="717"/>
      <c r="T165" s="717"/>
      <c r="U165" s="717"/>
      <c r="V165" s="357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4"/>
      <c r="AG165" s="284"/>
      <c r="AH165" s="283"/>
      <c r="AI165" s="283"/>
      <c r="AJ165" s="283"/>
      <c r="AK165" s="283"/>
      <c r="AL165" s="285"/>
      <c r="AM165" s="285"/>
    </row>
    <row r="166" spans="1:39" ht="25.5" customHeight="1" x14ac:dyDescent="0.2">
      <c r="A166" s="670" t="s">
        <v>1046</v>
      </c>
      <c r="B166" s="670"/>
      <c r="C166" s="670"/>
      <c r="D166" s="670"/>
      <c r="E166" s="670"/>
      <c r="F166" s="670"/>
      <c r="G166" s="670"/>
      <c r="H166" s="670"/>
      <c r="I166" s="670"/>
      <c r="J166" s="670"/>
      <c r="K166" s="670"/>
      <c r="L166" s="670"/>
      <c r="M166" s="670"/>
      <c r="N166" s="670"/>
      <c r="O166" s="670"/>
      <c r="P166" s="670"/>
      <c r="Q166" s="670"/>
      <c r="R166" s="670"/>
      <c r="S166" s="670"/>
      <c r="T166" s="670"/>
      <c r="U166" s="670"/>
      <c r="V166" s="358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183"/>
      <c r="AG166" s="183"/>
      <c r="AH166" s="359"/>
      <c r="AI166" s="359"/>
      <c r="AJ166" s="359"/>
      <c r="AK166" s="359"/>
      <c r="AL166" s="184"/>
      <c r="AM166" s="184"/>
    </row>
    <row r="167" spans="1:39" ht="9" hidden="1" customHeight="1" x14ac:dyDescent="0.2">
      <c r="A167" s="286"/>
      <c r="B167" s="287"/>
      <c r="C167" s="288"/>
      <c r="D167" s="289"/>
      <c r="E167" s="289"/>
      <c r="F167" s="289"/>
      <c r="G167" s="290"/>
      <c r="H167" s="289"/>
      <c r="I167" s="289"/>
      <c r="J167" s="290"/>
      <c r="K167" s="290"/>
      <c r="L167" s="548"/>
      <c r="M167" s="289"/>
      <c r="N167" s="291"/>
      <c r="O167" s="289"/>
      <c r="P167" s="291"/>
      <c r="Q167" s="286"/>
      <c r="R167" s="286"/>
      <c r="S167" s="289"/>
      <c r="T167" s="289"/>
      <c r="U167" s="565"/>
      <c r="V167" s="288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3"/>
      <c r="AG167" s="293"/>
      <c r="AH167" s="292"/>
      <c r="AI167" s="292"/>
      <c r="AJ167" s="292"/>
      <c r="AK167" s="292"/>
      <c r="AL167" s="294"/>
      <c r="AM167" s="294"/>
    </row>
    <row r="168" spans="1:39" ht="22.5" customHeight="1" x14ac:dyDescent="0.2">
      <c r="A168" s="671" t="s">
        <v>873</v>
      </c>
      <c r="B168" s="191"/>
      <c r="C168" s="674" t="s">
        <v>237</v>
      </c>
      <c r="D168" s="677" t="s">
        <v>199</v>
      </c>
      <c r="E168" s="678"/>
      <c r="F168" s="679"/>
      <c r="G168" s="680" t="s">
        <v>874</v>
      </c>
      <c r="H168" s="680" t="s">
        <v>875</v>
      </c>
      <c r="I168" s="680" t="s">
        <v>875</v>
      </c>
      <c r="J168" s="697" t="s">
        <v>200</v>
      </c>
      <c r="K168" s="698"/>
      <c r="L168" s="699"/>
      <c r="M168" s="694" t="s">
        <v>202</v>
      </c>
      <c r="N168" s="696"/>
      <c r="O168" s="696"/>
      <c r="P168" s="695"/>
      <c r="Q168" s="700" t="s">
        <v>255</v>
      </c>
      <c r="R168" s="700" t="s">
        <v>255</v>
      </c>
      <c r="S168" s="680" t="s">
        <v>239</v>
      </c>
      <c r="T168" s="713" t="s">
        <v>204</v>
      </c>
      <c r="U168" s="668"/>
      <c r="V168" s="686" t="s">
        <v>909</v>
      </c>
      <c r="W168" s="686" t="s">
        <v>910</v>
      </c>
      <c r="X168" s="686" t="s">
        <v>911</v>
      </c>
      <c r="Y168" s="686" t="s">
        <v>912</v>
      </c>
      <c r="Z168" s="686" t="s">
        <v>913</v>
      </c>
      <c r="AA168" s="686" t="s">
        <v>914</v>
      </c>
      <c r="AB168" s="686" t="s">
        <v>915</v>
      </c>
      <c r="AC168" s="686" t="s">
        <v>916</v>
      </c>
      <c r="AD168" s="686" t="s">
        <v>917</v>
      </c>
      <c r="AE168" s="687" t="s">
        <v>249</v>
      </c>
      <c r="AF168" s="688"/>
      <c r="AG168" s="688"/>
      <c r="AH168" s="688"/>
      <c r="AI168" s="688"/>
      <c r="AJ168" s="688"/>
      <c r="AK168" s="719"/>
      <c r="AL168" s="192"/>
      <c r="AM168" s="192"/>
    </row>
    <row r="169" spans="1:39" ht="22.5" customHeight="1" x14ac:dyDescent="0.2">
      <c r="A169" s="672"/>
      <c r="B169" s="193"/>
      <c r="C169" s="675"/>
      <c r="D169" s="671" t="s">
        <v>207</v>
      </c>
      <c r="E169" s="680" t="s">
        <v>208</v>
      </c>
      <c r="F169" s="671" t="s">
        <v>203</v>
      </c>
      <c r="G169" s="681"/>
      <c r="H169" s="681"/>
      <c r="I169" s="681"/>
      <c r="J169" s="691" t="s">
        <v>210</v>
      </c>
      <c r="K169" s="692"/>
      <c r="L169" s="693"/>
      <c r="M169" s="694" t="s">
        <v>212</v>
      </c>
      <c r="N169" s="695"/>
      <c r="O169" s="694" t="s">
        <v>213</v>
      </c>
      <c r="P169" s="696"/>
      <c r="Q169" s="701"/>
      <c r="R169" s="701"/>
      <c r="S169" s="681"/>
      <c r="T169" s="194" t="s">
        <v>3</v>
      </c>
      <c r="U169" s="554" t="s">
        <v>214</v>
      </c>
      <c r="V169" s="686"/>
      <c r="W169" s="686"/>
      <c r="X169" s="686"/>
      <c r="Y169" s="686"/>
      <c r="Z169" s="686"/>
      <c r="AA169" s="686"/>
      <c r="AB169" s="686"/>
      <c r="AC169" s="686"/>
      <c r="AD169" s="686"/>
      <c r="AE169" s="703" t="s">
        <v>258</v>
      </c>
      <c r="AF169" s="704"/>
      <c r="AG169" s="705"/>
      <c r="AH169" s="706" t="s">
        <v>259</v>
      </c>
      <c r="AI169" s="683" t="s">
        <v>260</v>
      </c>
      <c r="AJ169" s="683" t="s">
        <v>261</v>
      </c>
      <c r="AK169" s="683" t="s">
        <v>262</v>
      </c>
      <c r="AL169" s="192"/>
      <c r="AM169" s="192"/>
    </row>
    <row r="170" spans="1:39" ht="44.25" customHeight="1" x14ac:dyDescent="0.2">
      <c r="A170" s="673"/>
      <c r="B170" s="195"/>
      <c r="C170" s="676"/>
      <c r="D170" s="673"/>
      <c r="E170" s="682"/>
      <c r="F170" s="673"/>
      <c r="G170" s="682"/>
      <c r="H170" s="682"/>
      <c r="I170" s="682"/>
      <c r="J170" s="196" t="s">
        <v>217</v>
      </c>
      <c r="K170" s="196" t="s">
        <v>218</v>
      </c>
      <c r="L170" s="542" t="s">
        <v>219</v>
      </c>
      <c r="M170" s="196" t="s">
        <v>221</v>
      </c>
      <c r="N170" s="530" t="s">
        <v>265</v>
      </c>
      <c r="O170" s="196" t="s">
        <v>221</v>
      </c>
      <c r="P170" s="197" t="s">
        <v>265</v>
      </c>
      <c r="Q170" s="702"/>
      <c r="R170" s="702"/>
      <c r="S170" s="682"/>
      <c r="T170" s="198" t="s">
        <v>224</v>
      </c>
      <c r="U170" s="555" t="s">
        <v>225</v>
      </c>
      <c r="V170" s="686"/>
      <c r="W170" s="686"/>
      <c r="X170" s="686"/>
      <c r="Y170" s="686"/>
      <c r="Z170" s="686"/>
      <c r="AA170" s="686"/>
      <c r="AB170" s="686"/>
      <c r="AC170" s="686"/>
      <c r="AD170" s="686"/>
      <c r="AE170" s="355" t="s">
        <v>266</v>
      </c>
      <c r="AF170" s="355" t="s">
        <v>267</v>
      </c>
      <c r="AG170" s="355" t="s">
        <v>268</v>
      </c>
      <c r="AH170" s="706"/>
      <c r="AI170" s="683"/>
      <c r="AJ170" s="683"/>
      <c r="AK170" s="683"/>
      <c r="AL170" s="192"/>
      <c r="AM170" s="192"/>
    </row>
    <row r="171" spans="1:39" ht="21.75" customHeight="1" x14ac:dyDescent="0.2">
      <c r="A171" s="295">
        <v>1</v>
      </c>
      <c r="B171" s="296"/>
      <c r="C171" s="297" t="s">
        <v>991</v>
      </c>
      <c r="D171" s="298">
        <f>+D13</f>
        <v>1</v>
      </c>
      <c r="E171" s="298">
        <f t="shared" ref="E171:AK171" si="46">+E13</f>
        <v>11</v>
      </c>
      <c r="F171" s="298">
        <f t="shared" si="46"/>
        <v>13</v>
      </c>
      <c r="G171" s="298">
        <f t="shared" si="46"/>
        <v>25</v>
      </c>
      <c r="H171" s="298">
        <f t="shared" si="46"/>
        <v>0</v>
      </c>
      <c r="I171" s="298">
        <f t="shared" si="46"/>
        <v>29</v>
      </c>
      <c r="J171" s="298">
        <f t="shared" si="46"/>
        <v>1</v>
      </c>
      <c r="K171" s="298">
        <f t="shared" si="46"/>
        <v>2</v>
      </c>
      <c r="L171" s="549">
        <f t="shared" si="46"/>
        <v>80</v>
      </c>
      <c r="M171" s="298">
        <f t="shared" si="46"/>
        <v>0</v>
      </c>
      <c r="N171" s="568">
        <f t="shared" si="46"/>
        <v>0</v>
      </c>
      <c r="O171" s="298">
        <f t="shared" si="46"/>
        <v>73</v>
      </c>
      <c r="P171" s="537">
        <f t="shared" si="46"/>
        <v>1.0676000000000001</v>
      </c>
      <c r="Q171" s="298">
        <f t="shared" si="46"/>
        <v>0</v>
      </c>
      <c r="R171" s="298">
        <f t="shared" si="46"/>
        <v>532600</v>
      </c>
      <c r="S171" s="298">
        <f t="shared" si="46"/>
        <v>0</v>
      </c>
      <c r="T171" s="298">
        <f t="shared" si="46"/>
        <v>699</v>
      </c>
      <c r="U171" s="299">
        <f t="shared" si="46"/>
        <v>0</v>
      </c>
      <c r="V171" s="298">
        <f t="shared" si="46"/>
        <v>16</v>
      </c>
      <c r="W171" s="298">
        <f t="shared" si="46"/>
        <v>8</v>
      </c>
      <c r="X171" s="298">
        <f t="shared" si="46"/>
        <v>20</v>
      </c>
      <c r="Y171" s="298">
        <f t="shared" si="46"/>
        <v>8</v>
      </c>
      <c r="Z171" s="298">
        <f t="shared" si="46"/>
        <v>26</v>
      </c>
      <c r="AA171" s="298">
        <f t="shared" si="46"/>
        <v>1</v>
      </c>
      <c r="AB171" s="298">
        <f t="shared" si="46"/>
        <v>23</v>
      </c>
      <c r="AC171" s="298">
        <f t="shared" si="46"/>
        <v>70</v>
      </c>
      <c r="AD171" s="298">
        <f t="shared" si="46"/>
        <v>9</v>
      </c>
      <c r="AE171" s="298">
        <f t="shared" si="46"/>
        <v>79</v>
      </c>
      <c r="AF171" s="298">
        <f t="shared" si="46"/>
        <v>0</v>
      </c>
      <c r="AG171" s="298">
        <f t="shared" si="46"/>
        <v>0</v>
      </c>
      <c r="AH171" s="298">
        <f t="shared" si="46"/>
        <v>0</v>
      </c>
      <c r="AI171" s="298">
        <f t="shared" si="46"/>
        <v>0</v>
      </c>
      <c r="AJ171" s="298">
        <f t="shared" si="46"/>
        <v>0</v>
      </c>
      <c r="AK171" s="298">
        <f t="shared" si="46"/>
        <v>0</v>
      </c>
      <c r="AL171" s="300"/>
      <c r="AM171" s="300"/>
    </row>
    <row r="172" spans="1:39" ht="21.75" customHeight="1" x14ac:dyDescent="0.2">
      <c r="A172" s="301">
        <v>2</v>
      </c>
      <c r="B172" s="302"/>
      <c r="C172" s="303" t="s">
        <v>992</v>
      </c>
      <c r="D172" s="304">
        <f>+D22</f>
        <v>0</v>
      </c>
      <c r="E172" s="304">
        <f t="shared" ref="E172:AK172" si="47">+E22</f>
        <v>3</v>
      </c>
      <c r="F172" s="304">
        <f t="shared" si="47"/>
        <v>15</v>
      </c>
      <c r="G172" s="304">
        <f t="shared" si="47"/>
        <v>18</v>
      </c>
      <c r="H172" s="304">
        <f t="shared" si="47"/>
        <v>0</v>
      </c>
      <c r="I172" s="304">
        <f t="shared" si="47"/>
        <v>22</v>
      </c>
      <c r="J172" s="304">
        <f t="shared" si="47"/>
        <v>0</v>
      </c>
      <c r="K172" s="304">
        <f t="shared" si="47"/>
        <v>0</v>
      </c>
      <c r="L172" s="550">
        <f t="shared" si="47"/>
        <v>0</v>
      </c>
      <c r="M172" s="304">
        <f t="shared" si="47"/>
        <v>0</v>
      </c>
      <c r="N172" s="569">
        <f t="shared" si="47"/>
        <v>0</v>
      </c>
      <c r="O172" s="304">
        <f t="shared" si="47"/>
        <v>14</v>
      </c>
      <c r="P172" s="538">
        <f t="shared" si="47"/>
        <v>0.33800000000000002</v>
      </c>
      <c r="Q172" s="304">
        <f t="shared" si="47"/>
        <v>0</v>
      </c>
      <c r="R172" s="304">
        <f t="shared" si="47"/>
        <v>1309350</v>
      </c>
      <c r="S172" s="304">
        <f t="shared" si="47"/>
        <v>139</v>
      </c>
      <c r="T172" s="304">
        <f t="shared" si="47"/>
        <v>7</v>
      </c>
      <c r="U172" s="306">
        <f t="shared" si="47"/>
        <v>0</v>
      </c>
      <c r="V172" s="304">
        <f t="shared" si="47"/>
        <v>16</v>
      </c>
      <c r="W172" s="304">
        <f t="shared" si="47"/>
        <v>8</v>
      </c>
      <c r="X172" s="304">
        <f t="shared" si="47"/>
        <v>20</v>
      </c>
      <c r="Y172" s="304">
        <f t="shared" si="47"/>
        <v>8</v>
      </c>
      <c r="Z172" s="304">
        <f t="shared" si="47"/>
        <v>26</v>
      </c>
      <c r="AA172" s="304">
        <f t="shared" si="47"/>
        <v>1</v>
      </c>
      <c r="AB172" s="304">
        <f t="shared" si="47"/>
        <v>23</v>
      </c>
      <c r="AC172" s="304">
        <f t="shared" si="47"/>
        <v>70</v>
      </c>
      <c r="AD172" s="304">
        <f t="shared" si="47"/>
        <v>9</v>
      </c>
      <c r="AE172" s="304">
        <f t="shared" si="47"/>
        <v>79</v>
      </c>
      <c r="AF172" s="304">
        <f t="shared" si="47"/>
        <v>0</v>
      </c>
      <c r="AG172" s="304">
        <f t="shared" si="47"/>
        <v>0</v>
      </c>
      <c r="AH172" s="304">
        <f t="shared" si="47"/>
        <v>0</v>
      </c>
      <c r="AI172" s="304">
        <f t="shared" si="47"/>
        <v>0</v>
      </c>
      <c r="AJ172" s="304">
        <f t="shared" si="47"/>
        <v>0</v>
      </c>
      <c r="AK172" s="304">
        <f t="shared" si="47"/>
        <v>0</v>
      </c>
      <c r="AL172" s="300"/>
      <c r="AM172" s="300"/>
    </row>
    <row r="173" spans="1:39" ht="21.75" customHeight="1" x14ac:dyDescent="0.2">
      <c r="A173" s="308">
        <v>3</v>
      </c>
      <c r="B173" s="309"/>
      <c r="C173" s="303" t="s">
        <v>993</v>
      </c>
      <c r="D173" s="310">
        <f>+D35</f>
        <v>14</v>
      </c>
      <c r="E173" s="310">
        <f t="shared" ref="E173:AK173" si="48">+E35</f>
        <v>18</v>
      </c>
      <c r="F173" s="310">
        <f t="shared" si="48"/>
        <v>35</v>
      </c>
      <c r="G173" s="310">
        <f t="shared" si="48"/>
        <v>67</v>
      </c>
      <c r="H173" s="310">
        <f t="shared" si="48"/>
        <v>9</v>
      </c>
      <c r="I173" s="310">
        <f t="shared" si="48"/>
        <v>64</v>
      </c>
      <c r="J173" s="310">
        <f t="shared" si="48"/>
        <v>57</v>
      </c>
      <c r="K173" s="310">
        <f t="shared" si="48"/>
        <v>3</v>
      </c>
      <c r="L173" s="551">
        <f t="shared" si="48"/>
        <v>32.25</v>
      </c>
      <c r="M173" s="310">
        <f t="shared" si="48"/>
        <v>0</v>
      </c>
      <c r="N173" s="570">
        <f t="shared" si="48"/>
        <v>0</v>
      </c>
      <c r="O173" s="310">
        <f t="shared" si="48"/>
        <v>267</v>
      </c>
      <c r="P173" s="539">
        <f t="shared" si="48"/>
        <v>14.533025</v>
      </c>
      <c r="Q173" s="310">
        <f t="shared" si="48"/>
        <v>986945.55</v>
      </c>
      <c r="R173" s="310">
        <f t="shared" si="48"/>
        <v>5162146.37</v>
      </c>
      <c r="S173" s="310">
        <f t="shared" si="48"/>
        <v>695</v>
      </c>
      <c r="T173" s="310">
        <f t="shared" si="48"/>
        <v>39</v>
      </c>
      <c r="U173" s="311">
        <f t="shared" si="48"/>
        <v>0.4</v>
      </c>
      <c r="V173" s="310">
        <f t="shared" si="48"/>
        <v>12</v>
      </c>
      <c r="W173" s="310">
        <f t="shared" si="48"/>
        <v>12</v>
      </c>
      <c r="X173" s="310">
        <f t="shared" si="48"/>
        <v>12</v>
      </c>
      <c r="Y173" s="310">
        <f t="shared" si="48"/>
        <v>11</v>
      </c>
      <c r="Z173" s="310">
        <f t="shared" si="48"/>
        <v>59</v>
      </c>
      <c r="AA173" s="310">
        <f t="shared" si="48"/>
        <v>79</v>
      </c>
      <c r="AB173" s="310">
        <f t="shared" si="48"/>
        <v>125</v>
      </c>
      <c r="AC173" s="310">
        <f t="shared" si="48"/>
        <v>171</v>
      </c>
      <c r="AD173" s="310">
        <f t="shared" si="48"/>
        <v>14</v>
      </c>
      <c r="AE173" s="310">
        <f t="shared" si="48"/>
        <v>178</v>
      </c>
      <c r="AF173" s="310">
        <f t="shared" si="48"/>
        <v>0</v>
      </c>
      <c r="AG173" s="310">
        <f t="shared" si="48"/>
        <v>0</v>
      </c>
      <c r="AH173" s="310">
        <f t="shared" si="48"/>
        <v>5</v>
      </c>
      <c r="AI173" s="310">
        <f t="shared" si="48"/>
        <v>0</v>
      </c>
      <c r="AJ173" s="310">
        <f t="shared" si="48"/>
        <v>0</v>
      </c>
      <c r="AK173" s="310">
        <f t="shared" si="48"/>
        <v>2</v>
      </c>
      <c r="AL173" s="300"/>
      <c r="AM173" s="300"/>
    </row>
    <row r="174" spans="1:39" ht="21.75" customHeight="1" x14ac:dyDescent="0.2">
      <c r="A174" s="212">
        <v>4</v>
      </c>
      <c r="B174" s="312"/>
      <c r="C174" s="303" t="s">
        <v>994</v>
      </c>
      <c r="D174" s="310">
        <f>+D43</f>
        <v>29</v>
      </c>
      <c r="E174" s="310">
        <f t="shared" ref="E174:AK174" si="49">+E43</f>
        <v>26</v>
      </c>
      <c r="F174" s="310">
        <f t="shared" si="49"/>
        <v>80</v>
      </c>
      <c r="G174" s="310">
        <f t="shared" si="49"/>
        <v>135</v>
      </c>
      <c r="H174" s="310">
        <f t="shared" si="49"/>
        <v>3</v>
      </c>
      <c r="I174" s="310">
        <f t="shared" si="49"/>
        <v>120</v>
      </c>
      <c r="J174" s="310">
        <f t="shared" si="49"/>
        <v>606</v>
      </c>
      <c r="K174" s="310">
        <f t="shared" si="49"/>
        <v>1</v>
      </c>
      <c r="L174" s="551">
        <f t="shared" si="49"/>
        <v>14</v>
      </c>
      <c r="M174" s="310">
        <f t="shared" si="49"/>
        <v>80</v>
      </c>
      <c r="N174" s="539">
        <f t="shared" si="49"/>
        <v>1.17</v>
      </c>
      <c r="O174" s="310">
        <f t="shared" si="49"/>
        <v>285</v>
      </c>
      <c r="P174" s="539">
        <f t="shared" si="49"/>
        <v>9.2319999999999993</v>
      </c>
      <c r="Q174" s="310">
        <f t="shared" si="49"/>
        <v>33865264.134000003</v>
      </c>
      <c r="R174" s="310">
        <f t="shared" si="49"/>
        <v>35377909.634000003</v>
      </c>
      <c r="S174" s="310">
        <f t="shared" si="49"/>
        <v>294</v>
      </c>
      <c r="T174" s="310">
        <f t="shared" si="49"/>
        <v>114</v>
      </c>
      <c r="U174" s="311">
        <f t="shared" si="49"/>
        <v>278.82900000000001</v>
      </c>
      <c r="V174" s="310">
        <f t="shared" si="49"/>
        <v>43</v>
      </c>
      <c r="W174" s="310">
        <f t="shared" si="49"/>
        <v>151</v>
      </c>
      <c r="X174" s="310">
        <f t="shared" si="49"/>
        <v>32</v>
      </c>
      <c r="Y174" s="310">
        <f t="shared" si="49"/>
        <v>77</v>
      </c>
      <c r="Z174" s="310">
        <f t="shared" si="49"/>
        <v>38</v>
      </c>
      <c r="AA174" s="310">
        <f t="shared" si="49"/>
        <v>14</v>
      </c>
      <c r="AB174" s="310">
        <f t="shared" si="49"/>
        <v>107</v>
      </c>
      <c r="AC174" s="310">
        <f t="shared" si="49"/>
        <v>342</v>
      </c>
      <c r="AD174" s="310">
        <f t="shared" si="49"/>
        <v>13</v>
      </c>
      <c r="AE174" s="310">
        <f t="shared" si="49"/>
        <v>342</v>
      </c>
      <c r="AF174" s="310">
        <f t="shared" si="49"/>
        <v>0</v>
      </c>
      <c r="AG174" s="310">
        <f t="shared" si="49"/>
        <v>0</v>
      </c>
      <c r="AH174" s="310">
        <f t="shared" si="49"/>
        <v>8</v>
      </c>
      <c r="AI174" s="310">
        <f t="shared" si="49"/>
        <v>0</v>
      </c>
      <c r="AJ174" s="310">
        <f t="shared" si="49"/>
        <v>0</v>
      </c>
      <c r="AK174" s="310">
        <f t="shared" si="49"/>
        <v>5</v>
      </c>
      <c r="AL174" s="300"/>
      <c r="AM174" s="300"/>
    </row>
    <row r="175" spans="1:39" ht="21.75" customHeight="1" x14ac:dyDescent="0.2">
      <c r="A175" s="301">
        <v>5</v>
      </c>
      <c r="B175" s="302"/>
      <c r="C175" s="303" t="s">
        <v>995</v>
      </c>
      <c r="D175" s="310">
        <f>+D47</f>
        <v>33</v>
      </c>
      <c r="E175" s="310">
        <f t="shared" ref="E175:AK175" si="50">+E47</f>
        <v>5</v>
      </c>
      <c r="F175" s="310">
        <f t="shared" si="50"/>
        <v>28</v>
      </c>
      <c r="G175" s="310">
        <f t="shared" si="50"/>
        <v>66</v>
      </c>
      <c r="H175" s="310">
        <f t="shared" si="50"/>
        <v>20</v>
      </c>
      <c r="I175" s="310">
        <f t="shared" si="50"/>
        <v>51</v>
      </c>
      <c r="J175" s="310">
        <f t="shared" si="50"/>
        <v>254</v>
      </c>
      <c r="K175" s="310">
        <f t="shared" si="50"/>
        <v>2</v>
      </c>
      <c r="L175" s="551">
        <f t="shared" si="50"/>
        <v>6</v>
      </c>
      <c r="M175" s="310">
        <f t="shared" si="50"/>
        <v>0</v>
      </c>
      <c r="N175" s="570">
        <f t="shared" si="50"/>
        <v>0</v>
      </c>
      <c r="O175" s="310">
        <f t="shared" si="50"/>
        <v>30</v>
      </c>
      <c r="P175" s="539">
        <f t="shared" si="50"/>
        <v>20.875999999999998</v>
      </c>
      <c r="Q175" s="310">
        <f t="shared" si="50"/>
        <v>19605968</v>
      </c>
      <c r="R175" s="310">
        <f t="shared" si="50"/>
        <v>20000138</v>
      </c>
      <c r="S175" s="310">
        <f t="shared" si="50"/>
        <v>57</v>
      </c>
      <c r="T175" s="310">
        <f t="shared" si="50"/>
        <v>7</v>
      </c>
      <c r="U175" s="311">
        <f t="shared" si="50"/>
        <v>36.6</v>
      </c>
      <c r="V175" s="310">
        <f t="shared" si="50"/>
        <v>43</v>
      </c>
      <c r="W175" s="310">
        <f t="shared" si="50"/>
        <v>151</v>
      </c>
      <c r="X175" s="310">
        <f t="shared" si="50"/>
        <v>32</v>
      </c>
      <c r="Y175" s="310">
        <f t="shared" si="50"/>
        <v>77</v>
      </c>
      <c r="Z175" s="310">
        <f t="shared" si="50"/>
        <v>38</v>
      </c>
      <c r="AA175" s="310">
        <f t="shared" si="50"/>
        <v>14</v>
      </c>
      <c r="AB175" s="310">
        <f t="shared" si="50"/>
        <v>107</v>
      </c>
      <c r="AC175" s="310">
        <f t="shared" si="50"/>
        <v>342</v>
      </c>
      <c r="AD175" s="310">
        <f t="shared" si="50"/>
        <v>13</v>
      </c>
      <c r="AE175" s="310">
        <f t="shared" si="50"/>
        <v>342</v>
      </c>
      <c r="AF175" s="310">
        <f t="shared" si="50"/>
        <v>0</v>
      </c>
      <c r="AG175" s="310">
        <f t="shared" si="50"/>
        <v>0</v>
      </c>
      <c r="AH175" s="310">
        <f t="shared" si="50"/>
        <v>8</v>
      </c>
      <c r="AI175" s="310">
        <f t="shared" si="50"/>
        <v>0</v>
      </c>
      <c r="AJ175" s="310">
        <f t="shared" si="50"/>
        <v>0</v>
      </c>
      <c r="AK175" s="310">
        <f t="shared" si="50"/>
        <v>5</v>
      </c>
      <c r="AL175" s="300"/>
      <c r="AM175" s="300"/>
    </row>
    <row r="176" spans="1:39" ht="21.75" customHeight="1" x14ac:dyDescent="0.2">
      <c r="A176" s="308">
        <v>6</v>
      </c>
      <c r="B176" s="309"/>
      <c r="C176" s="303" t="s">
        <v>996</v>
      </c>
      <c r="D176" s="310">
        <f>+D60</f>
        <v>157</v>
      </c>
      <c r="E176" s="310">
        <f t="shared" ref="E176:AK176" si="51">+E60</f>
        <v>23</v>
      </c>
      <c r="F176" s="310">
        <f t="shared" si="51"/>
        <v>18</v>
      </c>
      <c r="G176" s="310">
        <f t="shared" si="51"/>
        <v>198</v>
      </c>
      <c r="H176" s="310">
        <f t="shared" si="51"/>
        <v>9</v>
      </c>
      <c r="I176" s="310">
        <f t="shared" si="51"/>
        <v>38</v>
      </c>
      <c r="J176" s="310">
        <f t="shared" si="51"/>
        <v>1176</v>
      </c>
      <c r="K176" s="310">
        <f t="shared" si="51"/>
        <v>2</v>
      </c>
      <c r="L176" s="551">
        <f t="shared" si="51"/>
        <v>63.080000000000155</v>
      </c>
      <c r="M176" s="310">
        <f t="shared" si="51"/>
        <v>0</v>
      </c>
      <c r="N176" s="570">
        <f t="shared" si="51"/>
        <v>0</v>
      </c>
      <c r="O176" s="310">
        <f t="shared" si="51"/>
        <v>445</v>
      </c>
      <c r="P176" s="539">
        <f t="shared" si="51"/>
        <v>81.777000000000001</v>
      </c>
      <c r="Q176" s="310">
        <f t="shared" si="51"/>
        <v>99157719.818000004</v>
      </c>
      <c r="R176" s="310">
        <f t="shared" si="51"/>
        <v>99528786.178000003</v>
      </c>
      <c r="S176" s="310">
        <f t="shared" si="51"/>
        <v>54</v>
      </c>
      <c r="T176" s="310">
        <f t="shared" si="51"/>
        <v>105</v>
      </c>
      <c r="U176" s="311">
        <f t="shared" si="51"/>
        <v>4.0999999999999996</v>
      </c>
      <c r="V176" s="310">
        <f t="shared" si="51"/>
        <v>38</v>
      </c>
      <c r="W176" s="310">
        <f t="shared" si="51"/>
        <v>164</v>
      </c>
      <c r="X176" s="310">
        <f t="shared" si="51"/>
        <v>9</v>
      </c>
      <c r="Y176" s="310">
        <f t="shared" si="51"/>
        <v>37</v>
      </c>
      <c r="Z176" s="310">
        <f t="shared" si="51"/>
        <v>11</v>
      </c>
      <c r="AA176" s="310">
        <f t="shared" si="51"/>
        <v>3</v>
      </c>
      <c r="AB176" s="310">
        <f t="shared" si="51"/>
        <v>120</v>
      </c>
      <c r="AC176" s="310">
        <f t="shared" si="51"/>
        <v>252</v>
      </c>
      <c r="AD176" s="310">
        <f t="shared" si="51"/>
        <v>10</v>
      </c>
      <c r="AE176" s="310">
        <f t="shared" si="51"/>
        <v>258</v>
      </c>
      <c r="AF176" s="310">
        <f t="shared" si="51"/>
        <v>0</v>
      </c>
      <c r="AG176" s="310">
        <f t="shared" si="51"/>
        <v>0</v>
      </c>
      <c r="AH176" s="310">
        <f t="shared" si="51"/>
        <v>2</v>
      </c>
      <c r="AI176" s="310">
        <f t="shared" si="51"/>
        <v>0</v>
      </c>
      <c r="AJ176" s="310">
        <f t="shared" si="51"/>
        <v>0</v>
      </c>
      <c r="AK176" s="310">
        <f t="shared" si="51"/>
        <v>2</v>
      </c>
      <c r="AL176" s="300"/>
      <c r="AM176" s="300"/>
    </row>
    <row r="177" spans="1:42" ht="21.75" customHeight="1" x14ac:dyDescent="0.2">
      <c r="A177" s="212">
        <v>7</v>
      </c>
      <c r="B177" s="312"/>
      <c r="C177" s="303" t="s">
        <v>997</v>
      </c>
      <c r="D177" s="310">
        <f>+D68</f>
        <v>81</v>
      </c>
      <c r="E177" s="310">
        <f t="shared" ref="E177:AK177" si="52">+E68</f>
        <v>26</v>
      </c>
      <c r="F177" s="310">
        <f t="shared" si="52"/>
        <v>30</v>
      </c>
      <c r="G177" s="310">
        <f t="shared" si="52"/>
        <v>137</v>
      </c>
      <c r="H177" s="310">
        <f t="shared" si="52"/>
        <v>6</v>
      </c>
      <c r="I177" s="310">
        <f t="shared" si="52"/>
        <v>60</v>
      </c>
      <c r="J177" s="310">
        <f t="shared" si="52"/>
        <v>849</v>
      </c>
      <c r="K177" s="310">
        <f t="shared" si="52"/>
        <v>0</v>
      </c>
      <c r="L177" s="551">
        <f t="shared" si="52"/>
        <v>6.8800000000001091</v>
      </c>
      <c r="M177" s="310">
        <f t="shared" si="52"/>
        <v>0</v>
      </c>
      <c r="N177" s="570">
        <f t="shared" si="52"/>
        <v>0</v>
      </c>
      <c r="O177" s="310">
        <f t="shared" si="52"/>
        <v>1593</v>
      </c>
      <c r="P177" s="539">
        <f t="shared" si="52"/>
        <v>79.796999999999997</v>
      </c>
      <c r="Q177" s="310">
        <f t="shared" si="52"/>
        <v>59906954.6972</v>
      </c>
      <c r="R177" s="310">
        <f t="shared" si="52"/>
        <v>60832991.6972</v>
      </c>
      <c r="S177" s="310">
        <f t="shared" si="52"/>
        <v>177</v>
      </c>
      <c r="T177" s="310">
        <f t="shared" si="52"/>
        <v>148</v>
      </c>
      <c r="U177" s="311">
        <f t="shared" si="52"/>
        <v>389.6</v>
      </c>
      <c r="V177" s="310">
        <f t="shared" si="52"/>
        <v>68</v>
      </c>
      <c r="W177" s="310">
        <f t="shared" si="52"/>
        <v>212</v>
      </c>
      <c r="X177" s="310">
        <f t="shared" si="52"/>
        <v>11</v>
      </c>
      <c r="Y177" s="310">
        <f t="shared" si="52"/>
        <v>54</v>
      </c>
      <c r="Z177" s="310">
        <f t="shared" si="52"/>
        <v>18</v>
      </c>
      <c r="AA177" s="310">
        <f t="shared" si="52"/>
        <v>1</v>
      </c>
      <c r="AB177" s="310">
        <f t="shared" si="52"/>
        <v>86</v>
      </c>
      <c r="AC177" s="310">
        <f t="shared" si="52"/>
        <v>353</v>
      </c>
      <c r="AD177" s="310">
        <f t="shared" si="52"/>
        <v>11</v>
      </c>
      <c r="AE177" s="310">
        <f t="shared" si="52"/>
        <v>360</v>
      </c>
      <c r="AF177" s="310">
        <f t="shared" si="52"/>
        <v>0</v>
      </c>
      <c r="AG177" s="310">
        <f t="shared" si="52"/>
        <v>0</v>
      </c>
      <c r="AH177" s="310">
        <f t="shared" si="52"/>
        <v>2</v>
      </c>
      <c r="AI177" s="310">
        <f t="shared" si="52"/>
        <v>0</v>
      </c>
      <c r="AJ177" s="310">
        <f t="shared" si="52"/>
        <v>0</v>
      </c>
      <c r="AK177" s="310">
        <f t="shared" si="52"/>
        <v>2</v>
      </c>
      <c r="AL177" s="300"/>
      <c r="AM177" s="300"/>
    </row>
    <row r="178" spans="1:42" ht="21.75" customHeight="1" x14ac:dyDescent="0.2">
      <c r="A178" s="301">
        <v>8</v>
      </c>
      <c r="B178" s="302"/>
      <c r="C178" s="303" t="s">
        <v>998</v>
      </c>
      <c r="D178" s="310">
        <f>+D75</f>
        <v>27</v>
      </c>
      <c r="E178" s="310">
        <f t="shared" ref="E178:AK178" si="53">+E75</f>
        <v>12</v>
      </c>
      <c r="F178" s="310">
        <f t="shared" si="53"/>
        <v>7</v>
      </c>
      <c r="G178" s="310">
        <f t="shared" si="53"/>
        <v>46</v>
      </c>
      <c r="H178" s="310">
        <f t="shared" si="53"/>
        <v>5</v>
      </c>
      <c r="I178" s="310">
        <f t="shared" si="53"/>
        <v>16</v>
      </c>
      <c r="J178" s="310">
        <f t="shared" si="53"/>
        <v>123</v>
      </c>
      <c r="K178" s="310">
        <f t="shared" si="53"/>
        <v>3</v>
      </c>
      <c r="L178" s="551">
        <f t="shared" si="53"/>
        <v>68.789999999999964</v>
      </c>
      <c r="M178" s="310">
        <f t="shared" si="53"/>
        <v>0</v>
      </c>
      <c r="N178" s="570">
        <f t="shared" si="53"/>
        <v>0</v>
      </c>
      <c r="O178" s="310">
        <f t="shared" si="53"/>
        <v>400</v>
      </c>
      <c r="P178" s="539">
        <f t="shared" si="53"/>
        <v>58.572000000000003</v>
      </c>
      <c r="Q178" s="310">
        <f t="shared" si="53"/>
        <v>9206147.5029999986</v>
      </c>
      <c r="R178" s="310">
        <f t="shared" si="53"/>
        <v>10943553.863</v>
      </c>
      <c r="S178" s="310">
        <f t="shared" si="53"/>
        <v>82</v>
      </c>
      <c r="T178" s="310">
        <f t="shared" si="53"/>
        <v>12</v>
      </c>
      <c r="U178" s="311">
        <f t="shared" si="53"/>
        <v>40</v>
      </c>
      <c r="V178" s="310">
        <f t="shared" si="53"/>
        <v>0</v>
      </c>
      <c r="W178" s="310">
        <f t="shared" si="53"/>
        <v>0</v>
      </c>
      <c r="X178" s="310">
        <f t="shared" si="53"/>
        <v>0</v>
      </c>
      <c r="Y178" s="310">
        <f t="shared" si="53"/>
        <v>0</v>
      </c>
      <c r="Z178" s="310">
        <f t="shared" si="53"/>
        <v>0</v>
      </c>
      <c r="AA178" s="310">
        <f t="shared" si="53"/>
        <v>0</v>
      </c>
      <c r="AB178" s="310">
        <f t="shared" si="53"/>
        <v>0</v>
      </c>
      <c r="AC178" s="310">
        <f t="shared" si="53"/>
        <v>0</v>
      </c>
      <c r="AD178" s="310">
        <f t="shared" si="53"/>
        <v>0</v>
      </c>
      <c r="AE178" s="310">
        <f t="shared" si="53"/>
        <v>0</v>
      </c>
      <c r="AF178" s="310">
        <f t="shared" si="53"/>
        <v>0</v>
      </c>
      <c r="AG178" s="310">
        <f t="shared" si="53"/>
        <v>0</v>
      </c>
      <c r="AH178" s="310">
        <f t="shared" si="53"/>
        <v>0</v>
      </c>
      <c r="AI178" s="310">
        <f t="shared" si="53"/>
        <v>0</v>
      </c>
      <c r="AJ178" s="310">
        <f t="shared" si="53"/>
        <v>0</v>
      </c>
      <c r="AK178" s="310">
        <f t="shared" si="53"/>
        <v>0</v>
      </c>
      <c r="AL178" s="300"/>
      <c r="AM178" s="300"/>
    </row>
    <row r="179" spans="1:42" ht="21.75" customHeight="1" x14ac:dyDescent="0.2">
      <c r="A179" s="308">
        <v>9</v>
      </c>
      <c r="B179" s="309"/>
      <c r="C179" s="303" t="s">
        <v>999</v>
      </c>
      <c r="D179" s="310">
        <f>+D80</f>
        <v>18</v>
      </c>
      <c r="E179" s="310">
        <f t="shared" ref="E179:AK179" si="54">+E80</f>
        <v>15</v>
      </c>
      <c r="F179" s="310">
        <f t="shared" si="54"/>
        <v>9</v>
      </c>
      <c r="G179" s="310">
        <f t="shared" si="54"/>
        <v>42</v>
      </c>
      <c r="H179" s="310">
        <f t="shared" si="54"/>
        <v>0</v>
      </c>
      <c r="I179" s="310">
        <f t="shared" si="54"/>
        <v>12</v>
      </c>
      <c r="J179" s="310">
        <f t="shared" si="54"/>
        <v>82</v>
      </c>
      <c r="K179" s="310">
        <f t="shared" si="54"/>
        <v>1</v>
      </c>
      <c r="L179" s="551">
        <f t="shared" si="54"/>
        <v>76</v>
      </c>
      <c r="M179" s="310">
        <f t="shared" si="54"/>
        <v>0</v>
      </c>
      <c r="N179" s="570">
        <f t="shared" si="54"/>
        <v>0</v>
      </c>
      <c r="O179" s="310">
        <f t="shared" si="54"/>
        <v>355</v>
      </c>
      <c r="P179" s="539">
        <f t="shared" si="54"/>
        <v>137.04500000000002</v>
      </c>
      <c r="Q179" s="310">
        <f t="shared" si="54"/>
        <v>6684208.7999999998</v>
      </c>
      <c r="R179" s="310">
        <f t="shared" si="54"/>
        <v>9509043.8000000007</v>
      </c>
      <c r="S179" s="310">
        <f t="shared" si="54"/>
        <v>318</v>
      </c>
      <c r="T179" s="310">
        <f t="shared" si="54"/>
        <v>132</v>
      </c>
      <c r="U179" s="311">
        <f t="shared" si="54"/>
        <v>0</v>
      </c>
      <c r="V179" s="310">
        <f t="shared" si="54"/>
        <v>1</v>
      </c>
      <c r="W179" s="310">
        <f t="shared" si="54"/>
        <v>61</v>
      </c>
      <c r="X179" s="310">
        <f t="shared" si="54"/>
        <v>1</v>
      </c>
      <c r="Y179" s="310">
        <f t="shared" si="54"/>
        <v>8</v>
      </c>
      <c r="Z179" s="310">
        <f t="shared" si="54"/>
        <v>0</v>
      </c>
      <c r="AA179" s="310">
        <f t="shared" si="54"/>
        <v>0</v>
      </c>
      <c r="AB179" s="310">
        <f t="shared" si="54"/>
        <v>23</v>
      </c>
      <c r="AC179" s="310">
        <f t="shared" si="54"/>
        <v>71</v>
      </c>
      <c r="AD179" s="310">
        <f t="shared" si="54"/>
        <v>0</v>
      </c>
      <c r="AE179" s="310">
        <f t="shared" si="54"/>
        <v>71</v>
      </c>
      <c r="AF179" s="310">
        <f t="shared" si="54"/>
        <v>0</v>
      </c>
      <c r="AG179" s="310">
        <f t="shared" si="54"/>
        <v>0</v>
      </c>
      <c r="AH179" s="310">
        <f t="shared" si="54"/>
        <v>0</v>
      </c>
      <c r="AI179" s="310">
        <f t="shared" si="54"/>
        <v>0</v>
      </c>
      <c r="AJ179" s="310">
        <f t="shared" si="54"/>
        <v>0</v>
      </c>
      <c r="AK179" s="310">
        <f t="shared" si="54"/>
        <v>0</v>
      </c>
      <c r="AL179" s="300"/>
      <c r="AM179" s="300"/>
    </row>
    <row r="180" spans="1:42" ht="21.75" customHeight="1" x14ac:dyDescent="0.2">
      <c r="A180" s="212">
        <v>10</v>
      </c>
      <c r="B180" s="312"/>
      <c r="C180" s="303" t="s">
        <v>1000</v>
      </c>
      <c r="D180" s="310">
        <f>+D93</f>
        <v>12</v>
      </c>
      <c r="E180" s="310">
        <f t="shared" ref="E180:AK180" si="55">+E93</f>
        <v>22</v>
      </c>
      <c r="F180" s="310">
        <f t="shared" si="55"/>
        <v>36</v>
      </c>
      <c r="G180" s="310">
        <f t="shared" si="55"/>
        <v>70</v>
      </c>
      <c r="H180" s="310">
        <f t="shared" si="55"/>
        <v>24</v>
      </c>
      <c r="I180" s="310">
        <f t="shared" si="55"/>
        <v>109</v>
      </c>
      <c r="J180" s="310">
        <f t="shared" si="55"/>
        <v>67</v>
      </c>
      <c r="K180" s="310">
        <f t="shared" si="55"/>
        <v>3</v>
      </c>
      <c r="L180" s="551">
        <f t="shared" si="55"/>
        <v>74</v>
      </c>
      <c r="M180" s="310">
        <f t="shared" si="55"/>
        <v>0</v>
      </c>
      <c r="N180" s="570">
        <f t="shared" si="55"/>
        <v>0</v>
      </c>
      <c r="O180" s="310">
        <f t="shared" si="55"/>
        <v>516</v>
      </c>
      <c r="P180" s="539">
        <f t="shared" si="55"/>
        <v>21.217000000000002</v>
      </c>
      <c r="Q180" s="310">
        <f t="shared" si="55"/>
        <v>1306364.98</v>
      </c>
      <c r="R180" s="310">
        <f t="shared" si="55"/>
        <v>9553334.9800000004</v>
      </c>
      <c r="S180" s="310">
        <f t="shared" si="55"/>
        <v>293</v>
      </c>
      <c r="T180" s="310">
        <f t="shared" si="55"/>
        <v>91</v>
      </c>
      <c r="U180" s="311">
        <f t="shared" si="55"/>
        <v>35.31</v>
      </c>
      <c r="V180" s="310">
        <f t="shared" si="55"/>
        <v>20</v>
      </c>
      <c r="W180" s="310">
        <f t="shared" si="55"/>
        <v>24</v>
      </c>
      <c r="X180" s="310">
        <f t="shared" si="55"/>
        <v>58</v>
      </c>
      <c r="Y180" s="310">
        <f t="shared" si="55"/>
        <v>26</v>
      </c>
      <c r="Z180" s="310">
        <f t="shared" si="55"/>
        <v>40</v>
      </c>
      <c r="AA180" s="310">
        <f t="shared" si="55"/>
        <v>4</v>
      </c>
      <c r="AB180" s="310">
        <f t="shared" si="55"/>
        <v>34</v>
      </c>
      <c r="AC180" s="310">
        <f t="shared" si="55"/>
        <v>168</v>
      </c>
      <c r="AD180" s="310">
        <f t="shared" si="55"/>
        <v>4</v>
      </c>
      <c r="AE180" s="310">
        <f t="shared" si="55"/>
        <v>171</v>
      </c>
      <c r="AF180" s="310">
        <f t="shared" si="55"/>
        <v>0</v>
      </c>
      <c r="AG180" s="310">
        <f t="shared" si="55"/>
        <v>0</v>
      </c>
      <c r="AH180" s="310">
        <f t="shared" si="55"/>
        <v>0</v>
      </c>
      <c r="AI180" s="310">
        <f t="shared" si="55"/>
        <v>0</v>
      </c>
      <c r="AJ180" s="310">
        <f t="shared" si="55"/>
        <v>0</v>
      </c>
      <c r="AK180" s="310">
        <f t="shared" si="55"/>
        <v>1</v>
      </c>
      <c r="AL180" s="300"/>
      <c r="AM180" s="300"/>
    </row>
    <row r="181" spans="1:42" ht="21.75" customHeight="1" x14ac:dyDescent="0.2">
      <c r="A181" s="301">
        <v>11</v>
      </c>
      <c r="B181" s="302"/>
      <c r="C181" s="303" t="s">
        <v>1001</v>
      </c>
      <c r="D181" s="310">
        <f>+D100</f>
        <v>18</v>
      </c>
      <c r="E181" s="310">
        <f t="shared" ref="E181:AK181" si="56">+E100</f>
        <v>11</v>
      </c>
      <c r="F181" s="310">
        <f t="shared" si="56"/>
        <v>29</v>
      </c>
      <c r="G181" s="310">
        <f t="shared" si="56"/>
        <v>58</v>
      </c>
      <c r="H181" s="310">
        <f t="shared" si="56"/>
        <v>4</v>
      </c>
      <c r="I181" s="310">
        <f t="shared" si="56"/>
        <v>42</v>
      </c>
      <c r="J181" s="310">
        <f t="shared" si="56"/>
        <v>293</v>
      </c>
      <c r="K181" s="310">
        <f t="shared" si="56"/>
        <v>0</v>
      </c>
      <c r="L181" s="551">
        <f t="shared" si="56"/>
        <v>32.599999999999994</v>
      </c>
      <c r="M181" s="310">
        <f t="shared" si="56"/>
        <v>2</v>
      </c>
      <c r="N181" s="539">
        <f t="shared" si="56"/>
        <v>0.20599999999999999</v>
      </c>
      <c r="O181" s="310">
        <f t="shared" si="56"/>
        <v>56</v>
      </c>
      <c r="P181" s="539">
        <f t="shared" si="56"/>
        <v>5.9169999999999998</v>
      </c>
      <c r="Q181" s="310">
        <f t="shared" si="56"/>
        <v>0</v>
      </c>
      <c r="R181" s="310">
        <f t="shared" si="56"/>
        <v>349370</v>
      </c>
      <c r="S181" s="310">
        <f t="shared" si="56"/>
        <v>71</v>
      </c>
      <c r="T181" s="310">
        <f t="shared" si="56"/>
        <v>252</v>
      </c>
      <c r="U181" s="311">
        <f t="shared" si="56"/>
        <v>9.2200000000000006</v>
      </c>
      <c r="V181" s="310">
        <f t="shared" si="56"/>
        <v>3</v>
      </c>
      <c r="W181" s="310">
        <f t="shared" si="56"/>
        <v>9</v>
      </c>
      <c r="X181" s="310">
        <f t="shared" si="56"/>
        <v>22</v>
      </c>
      <c r="Y181" s="310">
        <f t="shared" si="56"/>
        <v>39</v>
      </c>
      <c r="Z181" s="310">
        <f t="shared" si="56"/>
        <v>10</v>
      </c>
      <c r="AA181" s="310">
        <f t="shared" si="56"/>
        <v>3</v>
      </c>
      <c r="AB181" s="310">
        <f t="shared" si="56"/>
        <v>43</v>
      </c>
      <c r="AC181" s="310">
        <f t="shared" si="56"/>
        <v>86</v>
      </c>
      <c r="AD181" s="310">
        <f t="shared" si="56"/>
        <v>0</v>
      </c>
      <c r="AE181" s="310">
        <f t="shared" si="56"/>
        <v>85</v>
      </c>
      <c r="AF181" s="310">
        <f t="shared" si="56"/>
        <v>0</v>
      </c>
      <c r="AG181" s="310">
        <f t="shared" si="56"/>
        <v>0</v>
      </c>
      <c r="AH181" s="310">
        <f t="shared" si="56"/>
        <v>0</v>
      </c>
      <c r="AI181" s="310">
        <f t="shared" si="56"/>
        <v>0</v>
      </c>
      <c r="AJ181" s="310">
        <f t="shared" si="56"/>
        <v>0</v>
      </c>
      <c r="AK181" s="310">
        <f t="shared" si="56"/>
        <v>1</v>
      </c>
      <c r="AL181" s="300"/>
      <c r="AM181" s="300"/>
    </row>
    <row r="182" spans="1:42" ht="21.75" customHeight="1" x14ac:dyDescent="0.2">
      <c r="A182" s="308">
        <v>12</v>
      </c>
      <c r="B182" s="309"/>
      <c r="C182" s="303" t="s">
        <v>1002</v>
      </c>
      <c r="D182" s="310">
        <f>+D111</f>
        <v>74</v>
      </c>
      <c r="E182" s="310">
        <f t="shared" ref="E182:AK182" si="57">+E111</f>
        <v>136</v>
      </c>
      <c r="F182" s="310">
        <f t="shared" si="57"/>
        <v>27</v>
      </c>
      <c r="G182" s="310">
        <f t="shared" si="57"/>
        <v>237</v>
      </c>
      <c r="H182" s="310">
        <f t="shared" si="57"/>
        <v>4</v>
      </c>
      <c r="I182" s="310">
        <f t="shared" si="57"/>
        <v>144</v>
      </c>
      <c r="J182" s="310">
        <f t="shared" si="57"/>
        <v>531</v>
      </c>
      <c r="K182" s="310">
        <f t="shared" si="57"/>
        <v>3</v>
      </c>
      <c r="L182" s="551">
        <f t="shared" si="57"/>
        <v>48</v>
      </c>
      <c r="M182" s="310">
        <f t="shared" si="57"/>
        <v>0</v>
      </c>
      <c r="N182" s="570">
        <f t="shared" si="57"/>
        <v>0</v>
      </c>
      <c r="O182" s="310">
        <f t="shared" si="57"/>
        <v>1163</v>
      </c>
      <c r="P182" s="539">
        <f t="shared" si="57"/>
        <v>87.725099999999983</v>
      </c>
      <c r="Q182" s="310">
        <f t="shared" si="57"/>
        <v>43185214.480000004</v>
      </c>
      <c r="R182" s="310">
        <f t="shared" si="57"/>
        <v>54422055.700000003</v>
      </c>
      <c r="S182" s="310">
        <f t="shared" si="57"/>
        <v>1791</v>
      </c>
      <c r="T182" s="310">
        <f t="shared" si="57"/>
        <v>117</v>
      </c>
      <c r="U182" s="311">
        <f t="shared" si="57"/>
        <v>2505</v>
      </c>
      <c r="V182" s="310">
        <f t="shared" si="57"/>
        <v>36</v>
      </c>
      <c r="W182" s="310">
        <f t="shared" si="57"/>
        <v>70</v>
      </c>
      <c r="X182" s="310">
        <f t="shared" si="57"/>
        <v>162</v>
      </c>
      <c r="Y182" s="310">
        <f t="shared" si="57"/>
        <v>302</v>
      </c>
      <c r="Z182" s="310">
        <f t="shared" si="57"/>
        <v>13</v>
      </c>
      <c r="AA182" s="310">
        <f t="shared" si="57"/>
        <v>1</v>
      </c>
      <c r="AB182" s="310">
        <f t="shared" si="57"/>
        <v>151</v>
      </c>
      <c r="AC182" s="310">
        <f t="shared" si="57"/>
        <v>577</v>
      </c>
      <c r="AD182" s="310">
        <f t="shared" si="57"/>
        <v>7</v>
      </c>
      <c r="AE182" s="310">
        <f t="shared" si="57"/>
        <v>553</v>
      </c>
      <c r="AF182" s="310">
        <f t="shared" si="57"/>
        <v>0</v>
      </c>
      <c r="AG182" s="310">
        <f t="shared" si="57"/>
        <v>1</v>
      </c>
      <c r="AH182" s="310">
        <f t="shared" si="57"/>
        <v>29</v>
      </c>
      <c r="AI182" s="310">
        <f t="shared" si="57"/>
        <v>1</v>
      </c>
      <c r="AJ182" s="310">
        <f t="shared" si="57"/>
        <v>0</v>
      </c>
      <c r="AK182" s="310">
        <f t="shared" si="57"/>
        <v>0</v>
      </c>
      <c r="AL182" s="300"/>
      <c r="AM182" s="300"/>
    </row>
    <row r="183" spans="1:42" ht="21.75" customHeight="1" x14ac:dyDescent="0.2">
      <c r="A183" s="212">
        <v>13</v>
      </c>
      <c r="B183" s="312"/>
      <c r="C183" s="303" t="s">
        <v>1003</v>
      </c>
      <c r="D183" s="310">
        <f>+D119</f>
        <v>73</v>
      </c>
      <c r="E183" s="310">
        <f t="shared" ref="E183:AK183" si="58">+E119</f>
        <v>38</v>
      </c>
      <c r="F183" s="310">
        <f t="shared" si="58"/>
        <v>35</v>
      </c>
      <c r="G183" s="310">
        <f t="shared" si="58"/>
        <v>146</v>
      </c>
      <c r="H183" s="310">
        <f t="shared" si="58"/>
        <v>4</v>
      </c>
      <c r="I183" s="310">
        <f t="shared" si="58"/>
        <v>58</v>
      </c>
      <c r="J183" s="310">
        <f t="shared" si="58"/>
        <v>1836</v>
      </c>
      <c r="K183" s="310">
        <f t="shared" si="58"/>
        <v>3</v>
      </c>
      <c r="L183" s="551">
        <f t="shared" si="58"/>
        <v>29</v>
      </c>
      <c r="M183" s="310">
        <f t="shared" si="58"/>
        <v>7</v>
      </c>
      <c r="N183" s="539">
        <f t="shared" si="58"/>
        <v>0.77</v>
      </c>
      <c r="O183" s="310">
        <f t="shared" si="58"/>
        <v>493</v>
      </c>
      <c r="P183" s="539">
        <f t="shared" si="58"/>
        <v>29.836000000000006</v>
      </c>
      <c r="Q183" s="310">
        <f t="shared" si="58"/>
        <v>659068710.35135007</v>
      </c>
      <c r="R183" s="310">
        <f t="shared" si="58"/>
        <v>660335150.35135007</v>
      </c>
      <c r="S183" s="310">
        <f t="shared" si="58"/>
        <v>101</v>
      </c>
      <c r="T183" s="310">
        <f t="shared" si="58"/>
        <v>150</v>
      </c>
      <c r="U183" s="311">
        <f t="shared" si="58"/>
        <v>7</v>
      </c>
      <c r="V183" s="310">
        <f t="shared" si="58"/>
        <v>12</v>
      </c>
      <c r="W183" s="310">
        <f t="shared" si="58"/>
        <v>44</v>
      </c>
      <c r="X183" s="310">
        <f t="shared" si="58"/>
        <v>82</v>
      </c>
      <c r="Y183" s="310">
        <f t="shared" si="58"/>
        <v>110</v>
      </c>
      <c r="Z183" s="310">
        <f t="shared" si="58"/>
        <v>22</v>
      </c>
      <c r="AA183" s="310">
        <f t="shared" si="58"/>
        <v>8</v>
      </c>
      <c r="AB183" s="310">
        <f t="shared" si="58"/>
        <v>154</v>
      </c>
      <c r="AC183" s="310">
        <f t="shared" si="58"/>
        <v>274</v>
      </c>
      <c r="AD183" s="310">
        <f t="shared" si="58"/>
        <v>4</v>
      </c>
      <c r="AE183" s="310">
        <f t="shared" si="58"/>
        <v>273</v>
      </c>
      <c r="AF183" s="310">
        <f t="shared" si="58"/>
        <v>0</v>
      </c>
      <c r="AG183" s="310">
        <f t="shared" si="58"/>
        <v>0</v>
      </c>
      <c r="AH183" s="310">
        <f t="shared" si="58"/>
        <v>3</v>
      </c>
      <c r="AI183" s="310">
        <f t="shared" si="58"/>
        <v>0</v>
      </c>
      <c r="AJ183" s="310">
        <f t="shared" si="58"/>
        <v>0</v>
      </c>
      <c r="AK183" s="310">
        <f t="shared" si="58"/>
        <v>2</v>
      </c>
      <c r="AL183" s="300"/>
      <c r="AM183" s="300"/>
    </row>
    <row r="184" spans="1:42" ht="21.75" customHeight="1" x14ac:dyDescent="0.2">
      <c r="A184" s="301">
        <v>14</v>
      </c>
      <c r="B184" s="302"/>
      <c r="C184" s="303" t="s">
        <v>1004</v>
      </c>
      <c r="D184" s="310">
        <f>+D132</f>
        <v>27</v>
      </c>
      <c r="E184" s="310">
        <f t="shared" ref="E184:AK184" si="59">+E132</f>
        <v>16</v>
      </c>
      <c r="F184" s="310">
        <f t="shared" si="59"/>
        <v>46</v>
      </c>
      <c r="G184" s="310">
        <f t="shared" si="59"/>
        <v>89</v>
      </c>
      <c r="H184" s="310">
        <f t="shared" si="59"/>
        <v>2</v>
      </c>
      <c r="I184" s="310">
        <f t="shared" si="59"/>
        <v>49</v>
      </c>
      <c r="J184" s="310">
        <f t="shared" si="59"/>
        <v>4148</v>
      </c>
      <c r="K184" s="310">
        <f t="shared" si="59"/>
        <v>0</v>
      </c>
      <c r="L184" s="551">
        <f t="shared" si="59"/>
        <v>70</v>
      </c>
      <c r="M184" s="310">
        <f t="shared" si="59"/>
        <v>41</v>
      </c>
      <c r="N184" s="539">
        <f t="shared" si="59"/>
        <v>3.8299999999999996</v>
      </c>
      <c r="O184" s="310">
        <f t="shared" si="59"/>
        <v>196</v>
      </c>
      <c r="P184" s="539">
        <f t="shared" si="59"/>
        <v>7.34</v>
      </c>
      <c r="Q184" s="310">
        <f t="shared" si="59"/>
        <v>274129262.27999997</v>
      </c>
      <c r="R184" s="310">
        <f t="shared" si="59"/>
        <v>274671341.27999997</v>
      </c>
      <c r="S184" s="310">
        <f t="shared" si="59"/>
        <v>0</v>
      </c>
      <c r="T184" s="310">
        <f t="shared" si="59"/>
        <v>174</v>
      </c>
      <c r="U184" s="311">
        <f t="shared" si="59"/>
        <v>69.080000000000013</v>
      </c>
      <c r="V184" s="310">
        <f t="shared" si="59"/>
        <v>5</v>
      </c>
      <c r="W184" s="310">
        <f t="shared" si="59"/>
        <v>66</v>
      </c>
      <c r="X184" s="310">
        <f t="shared" si="59"/>
        <v>7</v>
      </c>
      <c r="Y184" s="310">
        <f t="shared" si="59"/>
        <v>32</v>
      </c>
      <c r="Z184" s="310">
        <f t="shared" si="59"/>
        <v>16</v>
      </c>
      <c r="AA184" s="310">
        <f t="shared" si="59"/>
        <v>2</v>
      </c>
      <c r="AB184" s="310">
        <f t="shared" si="59"/>
        <v>21</v>
      </c>
      <c r="AC184" s="310">
        <f t="shared" si="59"/>
        <v>123</v>
      </c>
      <c r="AD184" s="310">
        <f t="shared" si="59"/>
        <v>5</v>
      </c>
      <c r="AE184" s="310">
        <f t="shared" si="59"/>
        <v>121</v>
      </c>
      <c r="AF184" s="310">
        <f t="shared" si="59"/>
        <v>0</v>
      </c>
      <c r="AG184" s="310">
        <f t="shared" si="59"/>
        <v>0</v>
      </c>
      <c r="AH184" s="310">
        <f t="shared" si="59"/>
        <v>5</v>
      </c>
      <c r="AI184" s="310">
        <f t="shared" si="59"/>
        <v>0</v>
      </c>
      <c r="AJ184" s="310">
        <f t="shared" si="59"/>
        <v>0</v>
      </c>
      <c r="AK184" s="310">
        <f t="shared" si="59"/>
        <v>2</v>
      </c>
      <c r="AL184" s="300"/>
      <c r="AM184" s="300"/>
    </row>
    <row r="185" spans="1:42" ht="21.75" customHeight="1" x14ac:dyDescent="0.2">
      <c r="A185" s="308">
        <v>15</v>
      </c>
      <c r="B185" s="309"/>
      <c r="C185" s="303" t="s">
        <v>1005</v>
      </c>
      <c r="D185" s="310">
        <f>+D138</f>
        <v>7</v>
      </c>
      <c r="E185" s="310">
        <f t="shared" ref="E185:AK185" si="60">+E138</f>
        <v>3</v>
      </c>
      <c r="F185" s="310">
        <f t="shared" si="60"/>
        <v>25</v>
      </c>
      <c r="G185" s="310">
        <f t="shared" si="60"/>
        <v>35</v>
      </c>
      <c r="H185" s="310">
        <f t="shared" si="60"/>
        <v>1</v>
      </c>
      <c r="I185" s="310">
        <f t="shared" si="60"/>
        <v>21</v>
      </c>
      <c r="J185" s="310">
        <f t="shared" si="60"/>
        <v>12</v>
      </c>
      <c r="K185" s="310">
        <f t="shared" si="60"/>
        <v>0</v>
      </c>
      <c r="L185" s="551">
        <f t="shared" si="60"/>
        <v>80</v>
      </c>
      <c r="M185" s="310">
        <f t="shared" si="60"/>
        <v>2</v>
      </c>
      <c r="N185" s="539">
        <f t="shared" si="60"/>
        <v>0.63</v>
      </c>
      <c r="O185" s="310">
        <f t="shared" si="60"/>
        <v>37</v>
      </c>
      <c r="P185" s="539">
        <f t="shared" si="60"/>
        <v>3.2800000000000002</v>
      </c>
      <c r="Q185" s="310">
        <f t="shared" si="60"/>
        <v>1041762.7359999999</v>
      </c>
      <c r="R185" s="310">
        <f t="shared" si="60"/>
        <v>1079562.736</v>
      </c>
      <c r="S185" s="310">
        <f t="shared" si="60"/>
        <v>44</v>
      </c>
      <c r="T185" s="310">
        <f t="shared" si="60"/>
        <v>40</v>
      </c>
      <c r="U185" s="311">
        <f t="shared" si="60"/>
        <v>0.15</v>
      </c>
      <c r="V185" s="310">
        <f t="shared" si="60"/>
        <v>1</v>
      </c>
      <c r="W185" s="310">
        <f t="shared" si="60"/>
        <v>0</v>
      </c>
      <c r="X185" s="310">
        <f t="shared" si="60"/>
        <v>0</v>
      </c>
      <c r="Y185" s="310">
        <f t="shared" si="60"/>
        <v>0</v>
      </c>
      <c r="Z185" s="310">
        <f t="shared" si="60"/>
        <v>13</v>
      </c>
      <c r="AA185" s="310">
        <f t="shared" si="60"/>
        <v>1</v>
      </c>
      <c r="AB185" s="310">
        <f t="shared" si="60"/>
        <v>1</v>
      </c>
      <c r="AC185" s="310">
        <f t="shared" si="60"/>
        <v>15</v>
      </c>
      <c r="AD185" s="310">
        <f t="shared" si="60"/>
        <v>0</v>
      </c>
      <c r="AE185" s="310">
        <f t="shared" si="60"/>
        <v>15</v>
      </c>
      <c r="AF185" s="310">
        <f t="shared" si="60"/>
        <v>0</v>
      </c>
      <c r="AG185" s="310">
        <f t="shared" si="60"/>
        <v>0</v>
      </c>
      <c r="AH185" s="310">
        <f t="shared" si="60"/>
        <v>0</v>
      </c>
      <c r="AI185" s="310">
        <f t="shared" si="60"/>
        <v>0</v>
      </c>
      <c r="AJ185" s="310">
        <f t="shared" si="60"/>
        <v>0</v>
      </c>
      <c r="AK185" s="310">
        <f t="shared" si="60"/>
        <v>0</v>
      </c>
      <c r="AL185" s="300"/>
      <c r="AM185" s="300"/>
    </row>
    <row r="186" spans="1:42" ht="21.75" customHeight="1" x14ac:dyDescent="0.2">
      <c r="A186" s="212">
        <v>16</v>
      </c>
      <c r="B186" s="312"/>
      <c r="C186" s="303" t="s">
        <v>1006</v>
      </c>
      <c r="D186" s="310">
        <f>+D142</f>
        <v>6</v>
      </c>
      <c r="E186" s="310">
        <f t="shared" ref="E186:AK186" si="61">+E142</f>
        <v>15</v>
      </c>
      <c r="F186" s="310">
        <f t="shared" si="61"/>
        <v>10</v>
      </c>
      <c r="G186" s="310">
        <f t="shared" si="61"/>
        <v>31</v>
      </c>
      <c r="H186" s="310">
        <f t="shared" si="61"/>
        <v>0</v>
      </c>
      <c r="I186" s="310">
        <f t="shared" si="61"/>
        <v>11</v>
      </c>
      <c r="J186" s="310">
        <f t="shared" si="61"/>
        <v>27</v>
      </c>
      <c r="K186" s="310">
        <f t="shared" si="61"/>
        <v>1</v>
      </c>
      <c r="L186" s="551">
        <f t="shared" si="61"/>
        <v>69</v>
      </c>
      <c r="M186" s="310">
        <f t="shared" si="61"/>
        <v>14</v>
      </c>
      <c r="N186" s="539">
        <f t="shared" si="61"/>
        <v>1.19</v>
      </c>
      <c r="O186" s="310">
        <f t="shared" si="61"/>
        <v>218</v>
      </c>
      <c r="P186" s="539">
        <f t="shared" si="61"/>
        <v>14.312000000000001</v>
      </c>
      <c r="Q186" s="310">
        <f t="shared" si="61"/>
        <v>1778507.32</v>
      </c>
      <c r="R186" s="310">
        <f t="shared" si="61"/>
        <v>2586015.3200000003</v>
      </c>
      <c r="S186" s="310">
        <f t="shared" si="61"/>
        <v>4</v>
      </c>
      <c r="T186" s="310">
        <f t="shared" si="61"/>
        <v>6</v>
      </c>
      <c r="U186" s="311">
        <f t="shared" si="61"/>
        <v>9.5</v>
      </c>
      <c r="V186" s="310">
        <f t="shared" si="61"/>
        <v>0</v>
      </c>
      <c r="W186" s="310">
        <f t="shared" si="61"/>
        <v>40</v>
      </c>
      <c r="X186" s="310">
        <f t="shared" si="61"/>
        <v>8</v>
      </c>
      <c r="Y186" s="310">
        <f t="shared" si="61"/>
        <v>39</v>
      </c>
      <c r="Z186" s="310">
        <f t="shared" si="61"/>
        <v>13</v>
      </c>
      <c r="AA186" s="310">
        <f t="shared" si="61"/>
        <v>4</v>
      </c>
      <c r="AB186" s="310">
        <f t="shared" si="61"/>
        <v>40</v>
      </c>
      <c r="AC186" s="310">
        <f t="shared" si="61"/>
        <v>103</v>
      </c>
      <c r="AD186" s="310">
        <f t="shared" si="61"/>
        <v>1</v>
      </c>
      <c r="AE186" s="310">
        <f t="shared" si="61"/>
        <v>94</v>
      </c>
      <c r="AF186" s="310">
        <f t="shared" si="61"/>
        <v>0</v>
      </c>
      <c r="AG186" s="310">
        <f t="shared" si="61"/>
        <v>0</v>
      </c>
      <c r="AH186" s="310">
        <f t="shared" si="61"/>
        <v>6</v>
      </c>
      <c r="AI186" s="310">
        <f t="shared" si="61"/>
        <v>0</v>
      </c>
      <c r="AJ186" s="310">
        <f t="shared" si="61"/>
        <v>0</v>
      </c>
      <c r="AK186" s="310">
        <f t="shared" si="61"/>
        <v>4</v>
      </c>
      <c r="AL186" s="300"/>
      <c r="AM186" s="300"/>
    </row>
    <row r="187" spans="1:42" ht="21.75" customHeight="1" x14ac:dyDescent="0.2">
      <c r="A187" s="301">
        <v>17</v>
      </c>
      <c r="B187" s="302"/>
      <c r="C187" s="303" t="s">
        <v>1007</v>
      </c>
      <c r="D187" s="310">
        <f>+D145</f>
        <v>13</v>
      </c>
      <c r="E187" s="310">
        <f t="shared" ref="E187:AK187" si="62">+E145</f>
        <v>23</v>
      </c>
      <c r="F187" s="310">
        <f t="shared" si="62"/>
        <v>14</v>
      </c>
      <c r="G187" s="310">
        <f t="shared" si="62"/>
        <v>50</v>
      </c>
      <c r="H187" s="310">
        <f t="shared" si="62"/>
        <v>1</v>
      </c>
      <c r="I187" s="310">
        <f t="shared" si="62"/>
        <v>15</v>
      </c>
      <c r="J187" s="310">
        <f t="shared" si="62"/>
        <v>58</v>
      </c>
      <c r="K187" s="310">
        <f t="shared" si="62"/>
        <v>0</v>
      </c>
      <c r="L187" s="551">
        <f t="shared" si="62"/>
        <v>55</v>
      </c>
      <c r="M187" s="310">
        <f t="shared" si="62"/>
        <v>103</v>
      </c>
      <c r="N187" s="539">
        <f t="shared" si="62"/>
        <v>2.5640000000000001</v>
      </c>
      <c r="O187" s="310">
        <f t="shared" si="62"/>
        <v>127</v>
      </c>
      <c r="P187" s="539">
        <f t="shared" si="62"/>
        <v>7.1999999999999993</v>
      </c>
      <c r="Q187" s="310">
        <f t="shared" si="62"/>
        <v>5152578</v>
      </c>
      <c r="R187" s="310">
        <f t="shared" si="62"/>
        <v>5592271</v>
      </c>
      <c r="S187" s="310">
        <f t="shared" si="62"/>
        <v>59</v>
      </c>
      <c r="T187" s="310">
        <f t="shared" si="62"/>
        <v>6</v>
      </c>
      <c r="U187" s="311">
        <f t="shared" si="62"/>
        <v>89.6</v>
      </c>
      <c r="V187" s="310">
        <f t="shared" si="62"/>
        <v>2</v>
      </c>
      <c r="W187" s="310">
        <f t="shared" si="62"/>
        <v>69</v>
      </c>
      <c r="X187" s="310">
        <f t="shared" si="62"/>
        <v>41</v>
      </c>
      <c r="Y187" s="310">
        <f t="shared" si="62"/>
        <v>140</v>
      </c>
      <c r="Z187" s="310">
        <f t="shared" si="62"/>
        <v>17</v>
      </c>
      <c r="AA187" s="310">
        <f t="shared" si="62"/>
        <v>6</v>
      </c>
      <c r="AB187" s="310">
        <f t="shared" si="62"/>
        <v>68</v>
      </c>
      <c r="AC187" s="310">
        <f t="shared" si="62"/>
        <v>274</v>
      </c>
      <c r="AD187" s="310">
        <f t="shared" si="62"/>
        <v>1</v>
      </c>
      <c r="AE187" s="310">
        <f t="shared" si="62"/>
        <v>261</v>
      </c>
      <c r="AF187" s="310">
        <f t="shared" si="62"/>
        <v>0</v>
      </c>
      <c r="AG187" s="310">
        <f t="shared" si="62"/>
        <v>0</v>
      </c>
      <c r="AH187" s="310">
        <f t="shared" si="62"/>
        <v>9</v>
      </c>
      <c r="AI187" s="310">
        <f t="shared" si="62"/>
        <v>0</v>
      </c>
      <c r="AJ187" s="310">
        <f t="shared" si="62"/>
        <v>0</v>
      </c>
      <c r="AK187" s="310">
        <f t="shared" si="62"/>
        <v>5</v>
      </c>
      <c r="AL187" s="300"/>
      <c r="AM187" s="300"/>
    </row>
    <row r="188" spans="1:42" ht="21.75" customHeight="1" x14ac:dyDescent="0.2">
      <c r="A188" s="308">
        <v>18</v>
      </c>
      <c r="B188" s="309"/>
      <c r="C188" s="303" t="s">
        <v>1008</v>
      </c>
      <c r="D188" s="310">
        <f>+D152</f>
        <v>34</v>
      </c>
      <c r="E188" s="310">
        <f t="shared" ref="E188:AK188" si="63">+E152</f>
        <v>27</v>
      </c>
      <c r="F188" s="310">
        <f t="shared" si="63"/>
        <v>25</v>
      </c>
      <c r="G188" s="310">
        <f t="shared" si="63"/>
        <v>86</v>
      </c>
      <c r="H188" s="310">
        <f t="shared" si="63"/>
        <v>2</v>
      </c>
      <c r="I188" s="310">
        <f t="shared" si="63"/>
        <v>42</v>
      </c>
      <c r="J188" s="310">
        <f t="shared" si="63"/>
        <v>1409</v>
      </c>
      <c r="K188" s="310">
        <f t="shared" si="63"/>
        <v>0</v>
      </c>
      <c r="L188" s="551">
        <f t="shared" si="63"/>
        <v>68</v>
      </c>
      <c r="M188" s="310">
        <f t="shared" si="63"/>
        <v>242</v>
      </c>
      <c r="N188" s="539">
        <f t="shared" si="63"/>
        <v>24.57</v>
      </c>
      <c r="O188" s="310">
        <f t="shared" si="63"/>
        <v>209</v>
      </c>
      <c r="P188" s="539">
        <f t="shared" si="63"/>
        <v>24.264999999999997</v>
      </c>
      <c r="Q188" s="310">
        <f t="shared" si="63"/>
        <v>104316641.21999998</v>
      </c>
      <c r="R188" s="310">
        <f t="shared" si="63"/>
        <v>106114361.21999998</v>
      </c>
      <c r="S188" s="310">
        <f t="shared" si="63"/>
        <v>13</v>
      </c>
      <c r="T188" s="310">
        <f t="shared" si="63"/>
        <v>26</v>
      </c>
      <c r="U188" s="311">
        <f t="shared" si="63"/>
        <v>11</v>
      </c>
      <c r="V188" s="310">
        <f t="shared" si="63"/>
        <v>0</v>
      </c>
      <c r="W188" s="310">
        <f t="shared" si="63"/>
        <v>0</v>
      </c>
      <c r="X188" s="310">
        <f t="shared" si="63"/>
        <v>2</v>
      </c>
      <c r="Y188" s="310">
        <f t="shared" si="63"/>
        <v>4</v>
      </c>
      <c r="Z188" s="310">
        <f t="shared" si="63"/>
        <v>8</v>
      </c>
      <c r="AA188" s="310">
        <f t="shared" si="63"/>
        <v>1</v>
      </c>
      <c r="AB188" s="310">
        <f t="shared" si="63"/>
        <v>3</v>
      </c>
      <c r="AC188" s="310">
        <f t="shared" si="63"/>
        <v>15</v>
      </c>
      <c r="AD188" s="310">
        <f t="shared" si="63"/>
        <v>0</v>
      </c>
      <c r="AE188" s="310">
        <f t="shared" si="63"/>
        <v>15</v>
      </c>
      <c r="AF188" s="310">
        <f t="shared" si="63"/>
        <v>0</v>
      </c>
      <c r="AG188" s="310">
        <f t="shared" si="63"/>
        <v>0</v>
      </c>
      <c r="AH188" s="310">
        <f t="shared" si="63"/>
        <v>0</v>
      </c>
      <c r="AI188" s="310">
        <f t="shared" si="63"/>
        <v>0</v>
      </c>
      <c r="AJ188" s="310">
        <f t="shared" si="63"/>
        <v>0</v>
      </c>
      <c r="AK188" s="310">
        <f t="shared" si="63"/>
        <v>0</v>
      </c>
      <c r="AL188" s="300"/>
      <c r="AM188" s="300"/>
    </row>
    <row r="189" spans="1:42" ht="21.75" customHeight="1" x14ac:dyDescent="0.2">
      <c r="A189" s="212">
        <v>19</v>
      </c>
      <c r="B189" s="312"/>
      <c r="C189" s="303" t="s">
        <v>1009</v>
      </c>
      <c r="D189" s="310">
        <f>+D156</f>
        <v>26</v>
      </c>
      <c r="E189" s="310">
        <f t="shared" ref="E189:AK189" si="64">+E156</f>
        <v>9</v>
      </c>
      <c r="F189" s="310">
        <f t="shared" si="64"/>
        <v>4</v>
      </c>
      <c r="G189" s="310">
        <f t="shared" si="64"/>
        <v>39</v>
      </c>
      <c r="H189" s="310">
        <f t="shared" si="64"/>
        <v>8</v>
      </c>
      <c r="I189" s="310">
        <f t="shared" si="64"/>
        <v>14</v>
      </c>
      <c r="J189" s="310">
        <f t="shared" si="64"/>
        <v>402</v>
      </c>
      <c r="K189" s="310">
        <f t="shared" si="64"/>
        <v>2</v>
      </c>
      <c r="L189" s="551">
        <f t="shared" si="64"/>
        <v>64</v>
      </c>
      <c r="M189" s="310">
        <f t="shared" si="64"/>
        <v>3</v>
      </c>
      <c r="N189" s="539">
        <f t="shared" si="64"/>
        <v>0.17</v>
      </c>
      <c r="O189" s="310">
        <f t="shared" si="64"/>
        <v>125</v>
      </c>
      <c r="P189" s="539">
        <f t="shared" si="64"/>
        <v>5.4799999999999995</v>
      </c>
      <c r="Q189" s="310">
        <f t="shared" si="64"/>
        <v>16156960.08</v>
      </c>
      <c r="R189" s="310">
        <f t="shared" si="64"/>
        <v>16304753.08</v>
      </c>
      <c r="S189" s="310">
        <f t="shared" si="64"/>
        <v>1</v>
      </c>
      <c r="T189" s="310">
        <f t="shared" si="64"/>
        <v>2</v>
      </c>
      <c r="U189" s="311">
        <f t="shared" si="64"/>
        <v>19.899999999999999</v>
      </c>
      <c r="V189" s="310">
        <f t="shared" si="64"/>
        <v>0</v>
      </c>
      <c r="W189" s="310">
        <f t="shared" si="64"/>
        <v>0</v>
      </c>
      <c r="X189" s="310">
        <f t="shared" si="64"/>
        <v>0</v>
      </c>
      <c r="Y189" s="310">
        <f t="shared" si="64"/>
        <v>0</v>
      </c>
      <c r="Z189" s="310">
        <f t="shared" si="64"/>
        <v>0</v>
      </c>
      <c r="AA189" s="310">
        <f t="shared" si="64"/>
        <v>0</v>
      </c>
      <c r="AB189" s="310">
        <f t="shared" si="64"/>
        <v>0</v>
      </c>
      <c r="AC189" s="310">
        <f t="shared" si="64"/>
        <v>0</v>
      </c>
      <c r="AD189" s="310">
        <f t="shared" si="64"/>
        <v>0</v>
      </c>
      <c r="AE189" s="310">
        <f t="shared" si="64"/>
        <v>0</v>
      </c>
      <c r="AF189" s="310">
        <f t="shared" si="64"/>
        <v>0</v>
      </c>
      <c r="AG189" s="310">
        <f t="shared" si="64"/>
        <v>0</v>
      </c>
      <c r="AH189" s="310">
        <f t="shared" si="64"/>
        <v>0</v>
      </c>
      <c r="AI189" s="310">
        <f t="shared" si="64"/>
        <v>0</v>
      </c>
      <c r="AJ189" s="310">
        <f t="shared" si="64"/>
        <v>0</v>
      </c>
      <c r="AK189" s="310">
        <f t="shared" si="64"/>
        <v>0</v>
      </c>
      <c r="AL189" s="300"/>
      <c r="AM189" s="300"/>
    </row>
    <row r="190" spans="1:42" ht="21.75" customHeight="1" x14ac:dyDescent="0.2">
      <c r="A190" s="212">
        <v>20</v>
      </c>
      <c r="B190" s="312"/>
      <c r="C190" s="303" t="s">
        <v>1010</v>
      </c>
      <c r="D190" s="310">
        <f>+D160</f>
        <v>73</v>
      </c>
      <c r="E190" s="310">
        <f t="shared" ref="E190:AK190" si="65">+E160</f>
        <v>51</v>
      </c>
      <c r="F190" s="310">
        <f t="shared" si="65"/>
        <v>26</v>
      </c>
      <c r="G190" s="310">
        <f t="shared" si="65"/>
        <v>150</v>
      </c>
      <c r="H190" s="310">
        <f t="shared" si="65"/>
        <v>30</v>
      </c>
      <c r="I190" s="310">
        <f t="shared" si="65"/>
        <v>79</v>
      </c>
      <c r="J190" s="310">
        <f t="shared" si="65"/>
        <v>344</v>
      </c>
      <c r="K190" s="310">
        <f t="shared" si="65"/>
        <v>3</v>
      </c>
      <c r="L190" s="551">
        <f t="shared" si="65"/>
        <v>67</v>
      </c>
      <c r="M190" s="310">
        <f t="shared" si="65"/>
        <v>252</v>
      </c>
      <c r="N190" s="539">
        <f t="shared" si="65"/>
        <v>8.352999999999998</v>
      </c>
      <c r="O190" s="310">
        <f t="shared" si="65"/>
        <v>1688</v>
      </c>
      <c r="P190" s="539">
        <f t="shared" si="65"/>
        <v>101.20900000000002</v>
      </c>
      <c r="Q190" s="310">
        <f t="shared" si="65"/>
        <v>19639897.5</v>
      </c>
      <c r="R190" s="310">
        <f t="shared" si="65"/>
        <v>21104261.859999999</v>
      </c>
      <c r="S190" s="310">
        <f t="shared" si="65"/>
        <v>32</v>
      </c>
      <c r="T190" s="310">
        <f t="shared" si="65"/>
        <v>6</v>
      </c>
      <c r="U190" s="311">
        <f t="shared" si="65"/>
        <v>133.30000000000001</v>
      </c>
      <c r="V190" s="310">
        <f t="shared" si="65"/>
        <v>49</v>
      </c>
      <c r="W190" s="310">
        <f t="shared" si="65"/>
        <v>170</v>
      </c>
      <c r="X190" s="310">
        <f t="shared" si="65"/>
        <v>61</v>
      </c>
      <c r="Y190" s="310">
        <f t="shared" si="65"/>
        <v>173</v>
      </c>
      <c r="Z190" s="310">
        <f t="shared" si="65"/>
        <v>10</v>
      </c>
      <c r="AA190" s="310">
        <f t="shared" si="65"/>
        <v>1</v>
      </c>
      <c r="AB190" s="310">
        <f t="shared" si="65"/>
        <v>122</v>
      </c>
      <c r="AC190" s="310">
        <f t="shared" si="65"/>
        <v>460</v>
      </c>
      <c r="AD190" s="310">
        <f t="shared" si="65"/>
        <v>4</v>
      </c>
      <c r="AE190" s="310">
        <f t="shared" si="65"/>
        <v>457</v>
      </c>
      <c r="AF190" s="310">
        <f t="shared" si="65"/>
        <v>0</v>
      </c>
      <c r="AG190" s="310">
        <f t="shared" si="65"/>
        <v>0</v>
      </c>
      <c r="AH190" s="310">
        <f t="shared" si="65"/>
        <v>3</v>
      </c>
      <c r="AI190" s="310">
        <f t="shared" si="65"/>
        <v>0</v>
      </c>
      <c r="AJ190" s="310">
        <f t="shared" si="65"/>
        <v>0</v>
      </c>
      <c r="AK190" s="310">
        <f t="shared" si="65"/>
        <v>4</v>
      </c>
      <c r="AL190" s="300"/>
      <c r="AM190" s="300"/>
    </row>
    <row r="191" spans="1:42" ht="21.75" customHeight="1" x14ac:dyDescent="0.2">
      <c r="A191" s="212">
        <v>21</v>
      </c>
      <c r="B191" s="312"/>
      <c r="C191" s="303" t="s">
        <v>1011</v>
      </c>
      <c r="D191" s="310">
        <f>+D163</f>
        <v>40</v>
      </c>
      <c r="E191" s="310">
        <f t="shared" ref="E191:AK191" si="66">+E163</f>
        <v>14</v>
      </c>
      <c r="F191" s="310">
        <f t="shared" si="66"/>
        <v>1</v>
      </c>
      <c r="G191" s="310">
        <f t="shared" si="66"/>
        <v>55</v>
      </c>
      <c r="H191" s="310">
        <f t="shared" si="66"/>
        <v>5</v>
      </c>
      <c r="I191" s="310">
        <f t="shared" si="66"/>
        <v>9</v>
      </c>
      <c r="J191" s="310">
        <f t="shared" si="66"/>
        <v>273</v>
      </c>
      <c r="K191" s="310">
        <f t="shared" si="66"/>
        <v>3</v>
      </c>
      <c r="L191" s="551">
        <f t="shared" si="66"/>
        <v>24</v>
      </c>
      <c r="M191" s="310">
        <f t="shared" si="66"/>
        <v>317</v>
      </c>
      <c r="N191" s="539">
        <f t="shared" si="66"/>
        <v>11.274999999999999</v>
      </c>
      <c r="O191" s="310">
        <f t="shared" si="66"/>
        <v>86</v>
      </c>
      <c r="P191" s="539">
        <f t="shared" si="66"/>
        <v>4.57</v>
      </c>
      <c r="Q191" s="310">
        <f t="shared" si="66"/>
        <v>25365571.479999997</v>
      </c>
      <c r="R191" s="310">
        <f t="shared" si="66"/>
        <v>25808043.279999997</v>
      </c>
      <c r="S191" s="310">
        <f t="shared" si="66"/>
        <v>3</v>
      </c>
      <c r="T191" s="310">
        <f t="shared" si="66"/>
        <v>0</v>
      </c>
      <c r="U191" s="311">
        <f t="shared" si="66"/>
        <v>0</v>
      </c>
      <c r="V191" s="310">
        <f t="shared" si="66"/>
        <v>0</v>
      </c>
      <c r="W191" s="310">
        <f t="shared" si="66"/>
        <v>0</v>
      </c>
      <c r="X191" s="310">
        <f t="shared" si="66"/>
        <v>0</v>
      </c>
      <c r="Y191" s="310">
        <f t="shared" si="66"/>
        <v>0</v>
      </c>
      <c r="Z191" s="310">
        <f t="shared" si="66"/>
        <v>0</v>
      </c>
      <c r="AA191" s="310">
        <f t="shared" si="66"/>
        <v>0</v>
      </c>
      <c r="AB191" s="310">
        <f t="shared" si="66"/>
        <v>0</v>
      </c>
      <c r="AC191" s="310">
        <f t="shared" si="66"/>
        <v>0</v>
      </c>
      <c r="AD191" s="310">
        <f t="shared" si="66"/>
        <v>0</v>
      </c>
      <c r="AE191" s="310">
        <f t="shared" si="66"/>
        <v>0</v>
      </c>
      <c r="AF191" s="310">
        <f t="shared" si="66"/>
        <v>0</v>
      </c>
      <c r="AG191" s="310">
        <f t="shared" si="66"/>
        <v>0</v>
      </c>
      <c r="AH191" s="310">
        <f t="shared" si="66"/>
        <v>0</v>
      </c>
      <c r="AI191" s="310">
        <f t="shared" si="66"/>
        <v>0</v>
      </c>
      <c r="AJ191" s="310">
        <f t="shared" si="66"/>
        <v>0</v>
      </c>
      <c r="AK191" s="310">
        <f t="shared" si="66"/>
        <v>0</v>
      </c>
      <c r="AL191" s="300"/>
      <c r="AM191" s="300"/>
    </row>
    <row r="192" spans="1:42" ht="21.75" customHeight="1" x14ac:dyDescent="0.2">
      <c r="A192" s="313"/>
      <c r="B192" s="314"/>
      <c r="C192" s="315" t="s">
        <v>52</v>
      </c>
      <c r="D192" s="316">
        <f t="shared" ref="D192:I192" si="67">SUM(D171:D191)</f>
        <v>763</v>
      </c>
      <c r="E192" s="316">
        <f t="shared" si="67"/>
        <v>504</v>
      </c>
      <c r="F192" s="316">
        <f t="shared" si="67"/>
        <v>513</v>
      </c>
      <c r="G192" s="316">
        <f t="shared" si="67"/>
        <v>1780</v>
      </c>
      <c r="H192" s="316">
        <f t="shared" si="67"/>
        <v>137</v>
      </c>
      <c r="I192" s="316">
        <f t="shared" si="67"/>
        <v>1005</v>
      </c>
      <c r="J192" s="6">
        <f>SUM(J171:J191)+(((((SUM(K171:K191)+((SUM(L171:L191)-L192)/100)-K192)/4))))</f>
        <v>12558</v>
      </c>
      <c r="K192" s="6">
        <f>MOD(SUM(K171:K191)+((SUM(L171:L191)-L192)/100),4)</f>
        <v>2</v>
      </c>
      <c r="L192" s="7">
        <f>MOD(SUM(L171:L191),100)</f>
        <v>27.600000000000364</v>
      </c>
      <c r="M192" s="316">
        <f t="shared" ref="M192:U192" si="68">SUM(M171:M191)</f>
        <v>1063</v>
      </c>
      <c r="N192" s="317">
        <f t="shared" si="68"/>
        <v>54.728000000000002</v>
      </c>
      <c r="O192" s="316">
        <f t="shared" si="68"/>
        <v>8376</v>
      </c>
      <c r="P192" s="317">
        <f t="shared" si="68"/>
        <v>715.58872500000018</v>
      </c>
      <c r="Q192" s="318">
        <f>SUM(Q171:Q191)</f>
        <v>1380554678.9295499</v>
      </c>
      <c r="R192" s="318">
        <f t="shared" si="68"/>
        <v>1421117040.3495498</v>
      </c>
      <c r="S192" s="318">
        <f t="shared" si="68"/>
        <v>4228</v>
      </c>
      <c r="T192" s="318">
        <f t="shared" si="68"/>
        <v>2133</v>
      </c>
      <c r="U192" s="319">
        <f t="shared" si="68"/>
        <v>3638.5890000000004</v>
      </c>
      <c r="V192" s="320">
        <v>384</v>
      </c>
      <c r="W192" s="320">
        <v>1301</v>
      </c>
      <c r="X192" s="320">
        <v>579</v>
      </c>
      <c r="Y192" s="320">
        <v>1174</v>
      </c>
      <c r="Z192" s="320">
        <v>354</v>
      </c>
      <c r="AA192" s="320">
        <v>138</v>
      </c>
      <c r="AB192" s="320">
        <v>1205</v>
      </c>
      <c r="AC192" s="320">
        <v>3835</v>
      </c>
      <c r="AD192" s="320">
        <v>95</v>
      </c>
      <c r="AE192" s="320">
        <v>3823</v>
      </c>
      <c r="AF192" s="320">
        <v>0</v>
      </c>
      <c r="AG192" s="320">
        <v>1</v>
      </c>
      <c r="AH192" s="320">
        <v>73</v>
      </c>
      <c r="AI192" s="320">
        <v>2</v>
      </c>
      <c r="AJ192" s="320">
        <v>0</v>
      </c>
      <c r="AK192" s="320">
        <v>31</v>
      </c>
      <c r="AL192" s="321"/>
      <c r="AM192" s="460"/>
      <c r="AN192" s="244"/>
      <c r="AO192" s="244"/>
      <c r="AP192" s="244"/>
    </row>
    <row r="193" spans="1:39" ht="23.25" x14ac:dyDescent="0.2">
      <c r="A193" s="718" t="s">
        <v>1012</v>
      </c>
      <c r="B193" s="718"/>
      <c r="C193" s="718"/>
      <c r="D193" s="718"/>
      <c r="E193" s="718"/>
      <c r="F193" s="718"/>
      <c r="G193" s="718"/>
      <c r="H193" s="718"/>
      <c r="I193" s="718"/>
      <c r="J193" s="718"/>
      <c r="K193" s="718"/>
      <c r="L193" s="718"/>
      <c r="M193" s="718"/>
      <c r="N193" s="718"/>
      <c r="O193" s="718"/>
      <c r="P193" s="718"/>
      <c r="Q193" s="718"/>
      <c r="R193" s="718"/>
      <c r="S193" s="718"/>
      <c r="T193" s="718"/>
      <c r="U193" s="718"/>
      <c r="V193" s="357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4"/>
      <c r="AG193" s="284"/>
      <c r="AH193" s="283"/>
      <c r="AI193" s="283"/>
      <c r="AJ193" s="283"/>
      <c r="AK193" s="283"/>
      <c r="AL193" s="184"/>
      <c r="AM193" s="460"/>
    </row>
    <row r="194" spans="1:39" ht="23.25" x14ac:dyDescent="0.2">
      <c r="A194" s="718" t="s">
        <v>1013</v>
      </c>
      <c r="B194" s="718"/>
      <c r="C194" s="718"/>
      <c r="D194" s="718"/>
      <c r="E194" s="718"/>
      <c r="F194" s="718"/>
      <c r="G194" s="718"/>
      <c r="H194" s="718"/>
      <c r="I194" s="718"/>
      <c r="J194" s="718"/>
      <c r="K194" s="718"/>
      <c r="L194" s="718"/>
      <c r="M194" s="718"/>
      <c r="N194" s="718"/>
      <c r="O194" s="718"/>
      <c r="P194" s="718"/>
      <c r="Q194" s="718"/>
      <c r="R194" s="718"/>
      <c r="S194" s="718"/>
      <c r="T194" s="718"/>
      <c r="U194" s="718"/>
      <c r="V194" s="357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4"/>
      <c r="AG194" s="284"/>
      <c r="AH194" s="283"/>
      <c r="AI194" s="283"/>
      <c r="AJ194" s="283"/>
      <c r="AK194" s="283"/>
      <c r="AL194" s="184"/>
      <c r="AM194" s="460"/>
    </row>
    <row r="195" spans="1:39" ht="25.5" customHeight="1" x14ac:dyDescent="0.2">
      <c r="A195" s="670" t="s">
        <v>1046</v>
      </c>
      <c r="B195" s="670"/>
      <c r="C195" s="670"/>
      <c r="D195" s="670"/>
      <c r="E195" s="670"/>
      <c r="F195" s="670"/>
      <c r="G195" s="670"/>
      <c r="H195" s="670"/>
      <c r="I195" s="670"/>
      <c r="J195" s="670"/>
      <c r="K195" s="670"/>
      <c r="L195" s="670"/>
      <c r="M195" s="670"/>
      <c r="N195" s="670"/>
      <c r="O195" s="670"/>
      <c r="P195" s="670"/>
      <c r="Q195" s="670"/>
      <c r="R195" s="670"/>
      <c r="S195" s="670"/>
      <c r="T195" s="670"/>
      <c r="U195" s="670"/>
      <c r="V195" s="358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183"/>
      <c r="AG195" s="183"/>
      <c r="AH195" s="359"/>
      <c r="AI195" s="359"/>
      <c r="AJ195" s="359"/>
      <c r="AK195" s="359"/>
      <c r="AL195" s="184"/>
      <c r="AM195" s="184"/>
    </row>
    <row r="196" spans="1:39" ht="23.25" customHeight="1" x14ac:dyDescent="0.2">
      <c r="A196" s="671" t="s">
        <v>873</v>
      </c>
      <c r="B196" s="191"/>
      <c r="C196" s="674" t="s">
        <v>237</v>
      </c>
      <c r="D196" s="677" t="s">
        <v>199</v>
      </c>
      <c r="E196" s="678"/>
      <c r="F196" s="679"/>
      <c r="G196" s="680" t="s">
        <v>874</v>
      </c>
      <c r="H196" s="680" t="s">
        <v>875</v>
      </c>
      <c r="I196" s="680" t="s">
        <v>875</v>
      </c>
      <c r="J196" s="697" t="s">
        <v>200</v>
      </c>
      <c r="K196" s="698"/>
      <c r="L196" s="699"/>
      <c r="M196" s="694" t="s">
        <v>202</v>
      </c>
      <c r="N196" s="696"/>
      <c r="O196" s="696"/>
      <c r="P196" s="696"/>
      <c r="Q196" s="700" t="s">
        <v>255</v>
      </c>
      <c r="R196" s="700" t="s">
        <v>255</v>
      </c>
      <c r="S196" s="680" t="s">
        <v>239</v>
      </c>
      <c r="T196" s="667" t="s">
        <v>204</v>
      </c>
      <c r="U196" s="668"/>
      <c r="V196" s="686" t="s">
        <v>909</v>
      </c>
      <c r="W196" s="686" t="s">
        <v>910</v>
      </c>
      <c r="X196" s="686" t="s">
        <v>911</v>
      </c>
      <c r="Y196" s="686" t="s">
        <v>912</v>
      </c>
      <c r="Z196" s="686" t="s">
        <v>913</v>
      </c>
      <c r="AA196" s="686" t="s">
        <v>914</v>
      </c>
      <c r="AB196" s="686" t="s">
        <v>915</v>
      </c>
      <c r="AC196" s="686" t="s">
        <v>916</v>
      </c>
      <c r="AD196" s="686" t="s">
        <v>917</v>
      </c>
      <c r="AE196" s="687" t="s">
        <v>249</v>
      </c>
      <c r="AF196" s="688"/>
      <c r="AG196" s="688"/>
      <c r="AH196" s="689"/>
      <c r="AI196" s="689"/>
      <c r="AJ196" s="689"/>
      <c r="AK196" s="690"/>
      <c r="AL196" s="192"/>
      <c r="AM196" s="192"/>
    </row>
    <row r="197" spans="1:39" ht="23.25" customHeight="1" x14ac:dyDescent="0.2">
      <c r="A197" s="672"/>
      <c r="B197" s="193"/>
      <c r="C197" s="675"/>
      <c r="D197" s="671" t="s">
        <v>207</v>
      </c>
      <c r="E197" s="680" t="s">
        <v>208</v>
      </c>
      <c r="F197" s="671" t="s">
        <v>203</v>
      </c>
      <c r="G197" s="681"/>
      <c r="H197" s="681"/>
      <c r="I197" s="681"/>
      <c r="J197" s="691" t="s">
        <v>210</v>
      </c>
      <c r="K197" s="692"/>
      <c r="L197" s="693"/>
      <c r="M197" s="694" t="s">
        <v>212</v>
      </c>
      <c r="N197" s="695"/>
      <c r="O197" s="694" t="s">
        <v>213</v>
      </c>
      <c r="P197" s="696"/>
      <c r="Q197" s="701"/>
      <c r="R197" s="701"/>
      <c r="S197" s="681"/>
      <c r="T197" s="194" t="s">
        <v>3</v>
      </c>
      <c r="U197" s="554" t="s">
        <v>214</v>
      </c>
      <c r="V197" s="686"/>
      <c r="W197" s="686"/>
      <c r="X197" s="686"/>
      <c r="Y197" s="686"/>
      <c r="Z197" s="686"/>
      <c r="AA197" s="686"/>
      <c r="AB197" s="686"/>
      <c r="AC197" s="686"/>
      <c r="AD197" s="686"/>
      <c r="AE197" s="703" t="s">
        <v>258</v>
      </c>
      <c r="AF197" s="704"/>
      <c r="AG197" s="705"/>
      <c r="AH197" s="706" t="s">
        <v>259</v>
      </c>
      <c r="AI197" s="683" t="s">
        <v>260</v>
      </c>
      <c r="AJ197" s="683" t="s">
        <v>261</v>
      </c>
      <c r="AK197" s="683" t="s">
        <v>262</v>
      </c>
      <c r="AL197" s="192"/>
      <c r="AM197" s="192"/>
    </row>
    <row r="198" spans="1:39" ht="52.5" customHeight="1" x14ac:dyDescent="0.2">
      <c r="A198" s="673"/>
      <c r="B198" s="195"/>
      <c r="C198" s="676"/>
      <c r="D198" s="673"/>
      <c r="E198" s="682"/>
      <c r="F198" s="673"/>
      <c r="G198" s="682"/>
      <c r="H198" s="682"/>
      <c r="I198" s="682"/>
      <c r="J198" s="196" t="s">
        <v>217</v>
      </c>
      <c r="K198" s="196" t="s">
        <v>218</v>
      </c>
      <c r="L198" s="542" t="s">
        <v>219</v>
      </c>
      <c r="M198" s="196" t="s">
        <v>221</v>
      </c>
      <c r="N198" s="530" t="s">
        <v>265</v>
      </c>
      <c r="O198" s="196" t="s">
        <v>221</v>
      </c>
      <c r="P198" s="197" t="s">
        <v>265</v>
      </c>
      <c r="Q198" s="702"/>
      <c r="R198" s="702"/>
      <c r="S198" s="682"/>
      <c r="T198" s="198" t="s">
        <v>224</v>
      </c>
      <c r="U198" s="555" t="s">
        <v>225</v>
      </c>
      <c r="V198" s="686"/>
      <c r="W198" s="686"/>
      <c r="X198" s="686"/>
      <c r="Y198" s="686"/>
      <c r="Z198" s="686"/>
      <c r="AA198" s="686"/>
      <c r="AB198" s="686"/>
      <c r="AC198" s="686"/>
      <c r="AD198" s="686"/>
      <c r="AE198" s="355" t="s">
        <v>266</v>
      </c>
      <c r="AF198" s="355" t="s">
        <v>267</v>
      </c>
      <c r="AG198" s="355" t="s">
        <v>268</v>
      </c>
      <c r="AH198" s="706"/>
      <c r="AI198" s="683"/>
      <c r="AJ198" s="683"/>
      <c r="AK198" s="683"/>
      <c r="AL198" s="192"/>
      <c r="AM198" s="192"/>
    </row>
    <row r="199" spans="1:39" ht="21" x14ac:dyDescent="0.2">
      <c r="A199" s="295">
        <v>1</v>
      </c>
      <c r="B199" s="302"/>
      <c r="C199" s="322" t="s">
        <v>1014</v>
      </c>
      <c r="D199" s="304">
        <f>+D48</f>
        <v>77</v>
      </c>
      <c r="E199" s="304">
        <f t="shared" ref="E199:U199" si="69">+E48</f>
        <v>63</v>
      </c>
      <c r="F199" s="304">
        <f t="shared" si="69"/>
        <v>171</v>
      </c>
      <c r="G199" s="304">
        <f t="shared" si="69"/>
        <v>311</v>
      </c>
      <c r="H199" s="304">
        <f t="shared" si="69"/>
        <v>32</v>
      </c>
      <c r="I199" s="304">
        <f t="shared" si="69"/>
        <v>286</v>
      </c>
      <c r="J199" s="304">
        <f t="shared" si="69"/>
        <v>920</v>
      </c>
      <c r="K199" s="304">
        <f t="shared" si="69"/>
        <v>1</v>
      </c>
      <c r="L199" s="550">
        <f t="shared" si="69"/>
        <v>32.25</v>
      </c>
      <c r="M199" s="304">
        <f t="shared" si="69"/>
        <v>80</v>
      </c>
      <c r="N199" s="538">
        <f t="shared" si="69"/>
        <v>1.17</v>
      </c>
      <c r="O199" s="304">
        <f t="shared" si="69"/>
        <v>669</v>
      </c>
      <c r="P199" s="538">
        <f t="shared" si="69"/>
        <v>46.046624999999999</v>
      </c>
      <c r="Q199" s="304">
        <f t="shared" si="69"/>
        <v>54458177.684</v>
      </c>
      <c r="R199" s="304">
        <f t="shared" si="69"/>
        <v>62382144.004000001</v>
      </c>
      <c r="S199" s="304">
        <f t="shared" si="69"/>
        <v>1185</v>
      </c>
      <c r="T199" s="304">
        <f t="shared" si="69"/>
        <v>866</v>
      </c>
      <c r="U199" s="306">
        <f t="shared" si="69"/>
        <v>315.82900000000001</v>
      </c>
      <c r="V199" s="307">
        <v>71</v>
      </c>
      <c r="W199" s="307">
        <v>171</v>
      </c>
      <c r="X199" s="307">
        <v>64</v>
      </c>
      <c r="Y199" s="307">
        <v>96</v>
      </c>
      <c r="Z199" s="307">
        <v>123</v>
      </c>
      <c r="AA199" s="307">
        <v>94</v>
      </c>
      <c r="AB199" s="307">
        <v>255</v>
      </c>
      <c r="AC199" s="307">
        <v>583</v>
      </c>
      <c r="AD199" s="307">
        <v>36</v>
      </c>
      <c r="AE199" s="307">
        <v>599</v>
      </c>
      <c r="AF199" s="307">
        <v>0</v>
      </c>
      <c r="AG199" s="307">
        <v>0</v>
      </c>
      <c r="AH199" s="307">
        <v>13</v>
      </c>
      <c r="AI199" s="307">
        <v>0</v>
      </c>
      <c r="AJ199" s="307">
        <v>0</v>
      </c>
      <c r="AK199" s="307">
        <v>7</v>
      </c>
      <c r="AL199" s="323"/>
      <c r="AM199" s="323"/>
    </row>
    <row r="200" spans="1:39" ht="21" x14ac:dyDescent="0.2">
      <c r="A200" s="308">
        <v>2</v>
      </c>
      <c r="B200" s="309"/>
      <c r="C200" s="324" t="s">
        <v>1015</v>
      </c>
      <c r="D200" s="304">
        <f>+D120</f>
        <v>177</v>
      </c>
      <c r="E200" s="304">
        <f t="shared" ref="E200:U200" si="70">+E120</f>
        <v>207</v>
      </c>
      <c r="F200" s="304">
        <f t="shared" si="70"/>
        <v>127</v>
      </c>
      <c r="G200" s="304">
        <f t="shared" si="70"/>
        <v>511</v>
      </c>
      <c r="H200" s="304">
        <f t="shared" si="70"/>
        <v>36</v>
      </c>
      <c r="I200" s="304">
        <f t="shared" si="70"/>
        <v>353</v>
      </c>
      <c r="J200" s="304">
        <f t="shared" si="70"/>
        <v>2729</v>
      </c>
      <c r="K200" s="304">
        <f t="shared" si="70"/>
        <v>2</v>
      </c>
      <c r="L200" s="550">
        <f t="shared" si="70"/>
        <v>83.6</v>
      </c>
      <c r="M200" s="304">
        <f t="shared" si="70"/>
        <v>9</v>
      </c>
      <c r="N200" s="538">
        <f t="shared" si="70"/>
        <v>0.97599999999999998</v>
      </c>
      <c r="O200" s="304">
        <f t="shared" si="70"/>
        <v>2228</v>
      </c>
      <c r="P200" s="538">
        <f t="shared" si="70"/>
        <v>144.6951</v>
      </c>
      <c r="Q200" s="304">
        <f t="shared" si="70"/>
        <v>703560289.81135011</v>
      </c>
      <c r="R200" s="304">
        <f t="shared" si="70"/>
        <v>724659911.03135014</v>
      </c>
      <c r="S200" s="304">
        <f t="shared" si="70"/>
        <v>2256</v>
      </c>
      <c r="T200" s="304">
        <f t="shared" si="70"/>
        <v>610</v>
      </c>
      <c r="U200" s="306">
        <f t="shared" si="70"/>
        <v>2556.5300000000002</v>
      </c>
      <c r="V200" s="307">
        <v>73</v>
      </c>
      <c r="W200" s="307">
        <v>179</v>
      </c>
      <c r="X200" s="307">
        <v>334</v>
      </c>
      <c r="Y200" s="307">
        <v>484</v>
      </c>
      <c r="Z200" s="307">
        <v>93</v>
      </c>
      <c r="AA200" s="307">
        <v>17</v>
      </c>
      <c r="AB200" s="307">
        <v>384</v>
      </c>
      <c r="AC200" s="307">
        <v>1165</v>
      </c>
      <c r="AD200" s="307">
        <v>15</v>
      </c>
      <c r="AE200" s="307">
        <v>1142</v>
      </c>
      <c r="AF200" s="307">
        <v>0</v>
      </c>
      <c r="AG200" s="307">
        <v>1</v>
      </c>
      <c r="AH200" s="307">
        <v>32</v>
      </c>
      <c r="AI200" s="307">
        <v>1</v>
      </c>
      <c r="AJ200" s="307">
        <v>0</v>
      </c>
      <c r="AK200" s="307">
        <v>4</v>
      </c>
      <c r="AL200" s="325"/>
      <c r="AM200" s="325"/>
    </row>
    <row r="201" spans="1:39" ht="21" x14ac:dyDescent="0.2">
      <c r="A201" s="301">
        <v>3</v>
      </c>
      <c r="B201" s="302"/>
      <c r="C201" s="324" t="s">
        <v>1016</v>
      </c>
      <c r="D201" s="304">
        <f>+D164</f>
        <v>226</v>
      </c>
      <c r="E201" s="304">
        <f t="shared" ref="E201:U201" si="71">+E164</f>
        <v>158</v>
      </c>
      <c r="F201" s="304">
        <f t="shared" si="71"/>
        <v>151</v>
      </c>
      <c r="G201" s="304">
        <f t="shared" si="71"/>
        <v>535</v>
      </c>
      <c r="H201" s="304">
        <f t="shared" si="71"/>
        <v>49</v>
      </c>
      <c r="I201" s="304">
        <f t="shared" si="71"/>
        <v>240</v>
      </c>
      <c r="J201" s="304">
        <f t="shared" si="71"/>
        <v>6676</v>
      </c>
      <c r="K201" s="304">
        <f t="shared" si="71"/>
        <v>1</v>
      </c>
      <c r="L201" s="550">
        <f t="shared" si="71"/>
        <v>97</v>
      </c>
      <c r="M201" s="304">
        <f t="shared" si="71"/>
        <v>974</v>
      </c>
      <c r="N201" s="538">
        <f t="shared" si="71"/>
        <v>52.582000000000001</v>
      </c>
      <c r="O201" s="304">
        <f t="shared" si="71"/>
        <v>2686</v>
      </c>
      <c r="P201" s="538">
        <f t="shared" si="71"/>
        <v>167.65600000000001</v>
      </c>
      <c r="Q201" s="304">
        <f t="shared" si="71"/>
        <v>447581180.61599994</v>
      </c>
      <c r="R201" s="304">
        <f t="shared" si="71"/>
        <v>453260609.7759999</v>
      </c>
      <c r="S201" s="304">
        <f t="shared" si="71"/>
        <v>156</v>
      </c>
      <c r="T201" s="304">
        <f t="shared" si="71"/>
        <v>260</v>
      </c>
      <c r="U201" s="306">
        <f t="shared" si="71"/>
        <v>332.53000000000003</v>
      </c>
      <c r="V201" s="307">
        <v>110</v>
      </c>
      <c r="W201" s="307">
        <v>411</v>
      </c>
      <c r="X201" s="307">
        <v>158</v>
      </c>
      <c r="Y201" s="307">
        <v>454</v>
      </c>
      <c r="Z201" s="307">
        <v>101</v>
      </c>
      <c r="AA201" s="307">
        <v>19</v>
      </c>
      <c r="AB201" s="307">
        <v>276</v>
      </c>
      <c r="AC201" s="307">
        <v>1236</v>
      </c>
      <c r="AD201" s="307">
        <v>17</v>
      </c>
      <c r="AE201" s="307">
        <v>1215</v>
      </c>
      <c r="AF201" s="307">
        <v>0</v>
      </c>
      <c r="AG201" s="307">
        <v>0</v>
      </c>
      <c r="AH201" s="307">
        <v>24</v>
      </c>
      <c r="AI201" s="307">
        <v>0</v>
      </c>
      <c r="AJ201" s="307">
        <v>0</v>
      </c>
      <c r="AK201" s="307">
        <v>14</v>
      </c>
      <c r="AL201" s="325"/>
      <c r="AM201" s="325"/>
    </row>
    <row r="202" spans="1:39" ht="21" x14ac:dyDescent="0.2">
      <c r="A202" s="326">
        <v>4</v>
      </c>
      <c r="B202" s="327"/>
      <c r="C202" s="328" t="s">
        <v>1017</v>
      </c>
      <c r="D202" s="304">
        <f>+D81</f>
        <v>283</v>
      </c>
      <c r="E202" s="304">
        <f t="shared" ref="E202:U202" si="72">+E81</f>
        <v>76</v>
      </c>
      <c r="F202" s="304">
        <f t="shared" si="72"/>
        <v>64</v>
      </c>
      <c r="G202" s="304">
        <f t="shared" si="72"/>
        <v>423</v>
      </c>
      <c r="H202" s="304">
        <f t="shared" si="72"/>
        <v>20</v>
      </c>
      <c r="I202" s="304">
        <f t="shared" si="72"/>
        <v>126</v>
      </c>
      <c r="J202" s="304">
        <f t="shared" si="72"/>
        <v>2232</v>
      </c>
      <c r="K202" s="304">
        <f t="shared" si="72"/>
        <v>0</v>
      </c>
      <c r="L202" s="550">
        <f t="shared" si="72"/>
        <v>14.750000000000227</v>
      </c>
      <c r="M202" s="304">
        <f t="shared" si="72"/>
        <v>0</v>
      </c>
      <c r="N202" s="569">
        <f t="shared" si="72"/>
        <v>0</v>
      </c>
      <c r="O202" s="304">
        <f t="shared" si="72"/>
        <v>2793</v>
      </c>
      <c r="P202" s="538">
        <f t="shared" si="72"/>
        <v>357.19100000000003</v>
      </c>
      <c r="Q202" s="304">
        <f t="shared" si="72"/>
        <v>174955030.81820002</v>
      </c>
      <c r="R202" s="304">
        <f t="shared" si="72"/>
        <v>180814375.53820002</v>
      </c>
      <c r="S202" s="304">
        <f t="shared" si="72"/>
        <v>631</v>
      </c>
      <c r="T202" s="304">
        <f t="shared" si="72"/>
        <v>397</v>
      </c>
      <c r="U202" s="306">
        <f t="shared" si="72"/>
        <v>433.70000000000005</v>
      </c>
      <c r="V202" s="307">
        <v>130</v>
      </c>
      <c r="W202" s="307">
        <v>540</v>
      </c>
      <c r="X202" s="307">
        <v>23</v>
      </c>
      <c r="Y202" s="307">
        <v>140</v>
      </c>
      <c r="Z202" s="307">
        <v>37</v>
      </c>
      <c r="AA202" s="307">
        <v>8</v>
      </c>
      <c r="AB202" s="307">
        <v>290</v>
      </c>
      <c r="AC202" s="307">
        <v>851</v>
      </c>
      <c r="AD202" s="307">
        <v>27</v>
      </c>
      <c r="AE202" s="307">
        <v>867</v>
      </c>
      <c r="AF202" s="307">
        <v>0</v>
      </c>
      <c r="AG202" s="307">
        <v>0</v>
      </c>
      <c r="AH202" s="307">
        <v>4</v>
      </c>
      <c r="AI202" s="307">
        <v>1</v>
      </c>
      <c r="AJ202" s="307">
        <v>0</v>
      </c>
      <c r="AK202" s="307">
        <v>6</v>
      </c>
      <c r="AL202" s="329"/>
      <c r="AM202" s="329"/>
    </row>
    <row r="203" spans="1:39" ht="21" x14ac:dyDescent="0.2">
      <c r="A203" s="330"/>
      <c r="B203" s="331"/>
      <c r="C203" s="217" t="s">
        <v>52</v>
      </c>
      <c r="D203" s="316">
        <f>SUM(D199:D202)</f>
        <v>763</v>
      </c>
      <c r="E203" s="316">
        <f t="shared" ref="E203:U203" si="73">SUM(E199:E202)</f>
        <v>504</v>
      </c>
      <c r="F203" s="316">
        <f t="shared" si="73"/>
        <v>513</v>
      </c>
      <c r="G203" s="316">
        <f t="shared" si="73"/>
        <v>1780</v>
      </c>
      <c r="H203" s="316">
        <f>SUM(H199:H202)</f>
        <v>137</v>
      </c>
      <c r="I203" s="316">
        <f>SUM(I199:I202)</f>
        <v>1005</v>
      </c>
      <c r="J203" s="6">
        <f>SUM(J199:J202)+(((((SUM(K199:K202)+((SUM(L199:L202)-L203)/100)-K203)/4))))</f>
        <v>12558</v>
      </c>
      <c r="K203" s="6">
        <f>MOD(SUM(K199:K202)+((SUM(L199:L202)-L203)/100),4)</f>
        <v>2</v>
      </c>
      <c r="L203" s="7">
        <f>MOD(SUM(L199:L202),100)</f>
        <v>27.600000000000222</v>
      </c>
      <c r="M203" s="316">
        <f t="shared" si="73"/>
        <v>1063</v>
      </c>
      <c r="N203" s="317">
        <f t="shared" si="73"/>
        <v>54.728000000000002</v>
      </c>
      <c r="O203" s="316">
        <f t="shared" si="73"/>
        <v>8376</v>
      </c>
      <c r="P203" s="317">
        <f t="shared" si="73"/>
        <v>715.58872500000007</v>
      </c>
      <c r="Q203" s="32">
        <f>SUM(Q199:Q202)</f>
        <v>1380554678.9295502</v>
      </c>
      <c r="R203" s="32">
        <f t="shared" si="73"/>
        <v>1421117040.3495498</v>
      </c>
      <c r="S203" s="32">
        <f t="shared" si="73"/>
        <v>4228</v>
      </c>
      <c r="T203" s="32">
        <f t="shared" si="73"/>
        <v>2133</v>
      </c>
      <c r="U203" s="234">
        <f t="shared" si="73"/>
        <v>3638.5890000000009</v>
      </c>
      <c r="V203" s="218">
        <v>384</v>
      </c>
      <c r="W203" s="218">
        <v>1301</v>
      </c>
      <c r="X203" s="218">
        <v>579</v>
      </c>
      <c r="Y203" s="218">
        <v>1174</v>
      </c>
      <c r="Z203" s="218">
        <v>354</v>
      </c>
      <c r="AA203" s="218">
        <v>138</v>
      </c>
      <c r="AB203" s="218">
        <v>1205</v>
      </c>
      <c r="AC203" s="218">
        <v>3835</v>
      </c>
      <c r="AD203" s="218">
        <v>95</v>
      </c>
      <c r="AE203" s="218">
        <v>3823</v>
      </c>
      <c r="AF203" s="218">
        <v>0</v>
      </c>
      <c r="AG203" s="218">
        <v>1</v>
      </c>
      <c r="AH203" s="218">
        <v>73</v>
      </c>
      <c r="AI203" s="218">
        <v>2</v>
      </c>
      <c r="AJ203" s="218">
        <v>0</v>
      </c>
      <c r="AK203" s="218">
        <v>31</v>
      </c>
      <c r="AL203" s="332"/>
      <c r="AM203" s="332"/>
    </row>
    <row r="204" spans="1:39" ht="21" x14ac:dyDescent="0.2">
      <c r="A204" s="333"/>
      <c r="B204" s="334"/>
      <c r="C204" s="335"/>
      <c r="D204" s="336"/>
      <c r="E204" s="336"/>
      <c r="F204" s="336"/>
      <c r="G204" s="189"/>
      <c r="H204" s="336"/>
      <c r="I204" s="336"/>
      <c r="J204" s="189"/>
      <c r="K204" s="189"/>
      <c r="L204" s="541"/>
      <c r="M204" s="336"/>
      <c r="N204" s="337"/>
      <c r="O204" s="336"/>
      <c r="P204" s="337"/>
      <c r="Q204" s="333"/>
      <c r="R204" s="333"/>
      <c r="S204" s="336"/>
      <c r="T204" s="336"/>
      <c r="U204" s="566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M204" s="338"/>
    </row>
    <row r="205" spans="1:39" ht="21" x14ac:dyDescent="0.2">
      <c r="A205" s="720" t="s">
        <v>235</v>
      </c>
      <c r="B205" s="720"/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0"/>
      <c r="O205" s="720"/>
      <c r="P205" s="720"/>
      <c r="Q205" s="720"/>
      <c r="R205" s="720"/>
      <c r="S205" s="720"/>
      <c r="T205" s="720"/>
      <c r="U205" s="720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M205" s="338"/>
    </row>
    <row r="206" spans="1:39" ht="21" x14ac:dyDescent="0.2">
      <c r="A206" s="333"/>
      <c r="B206" s="334"/>
      <c r="C206" s="335"/>
      <c r="D206" s="336"/>
      <c r="E206" s="336"/>
      <c r="F206" s="336"/>
      <c r="G206" s="189"/>
      <c r="H206" s="336"/>
      <c r="I206" s="336"/>
      <c r="J206" s="189"/>
      <c r="K206" s="189"/>
      <c r="L206" s="541"/>
      <c r="M206" s="336"/>
      <c r="N206" s="337"/>
      <c r="O206" s="336"/>
      <c r="P206" s="337"/>
      <c r="Q206" s="333"/>
      <c r="R206" s="333"/>
      <c r="S206" s="336"/>
      <c r="T206" s="336"/>
      <c r="U206" s="566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M206" s="338"/>
    </row>
    <row r="207" spans="1:39" ht="21" x14ac:dyDescent="0.2">
      <c r="A207" s="333"/>
      <c r="B207" s="334"/>
      <c r="C207" s="335"/>
      <c r="D207" s="336"/>
      <c r="E207" s="336"/>
      <c r="F207" s="336"/>
      <c r="G207" s="189"/>
      <c r="H207" s="336"/>
      <c r="I207" s="336"/>
      <c r="J207" s="189"/>
      <c r="K207" s="189"/>
      <c r="L207" s="541"/>
      <c r="M207" s="336"/>
      <c r="N207" s="337"/>
      <c r="O207" s="336"/>
      <c r="P207" s="337"/>
      <c r="Q207" s="333"/>
      <c r="R207" s="333"/>
      <c r="S207" s="336"/>
      <c r="T207" s="336"/>
      <c r="U207" s="566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M207" s="338"/>
    </row>
    <row r="208" spans="1:39" ht="21" x14ac:dyDescent="0.2">
      <c r="A208" s="333"/>
      <c r="B208" s="334"/>
      <c r="C208" s="335"/>
      <c r="D208" s="336"/>
      <c r="E208" s="336"/>
      <c r="F208" s="336"/>
      <c r="G208" s="189"/>
      <c r="H208" s="336"/>
      <c r="I208" s="336"/>
      <c r="J208" s="189"/>
      <c r="K208" s="189"/>
      <c r="L208" s="541"/>
      <c r="M208" s="336"/>
      <c r="N208" s="337"/>
      <c r="O208" s="336"/>
      <c r="P208" s="337"/>
      <c r="Q208" s="333"/>
      <c r="R208" s="333"/>
      <c r="S208" s="336"/>
      <c r="T208" s="336"/>
      <c r="U208" s="566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M208" s="338"/>
    </row>
    <row r="209" spans="39:39" x14ac:dyDescent="0.2">
      <c r="AM209" s="338"/>
    </row>
    <row r="210" spans="39:39" x14ac:dyDescent="0.2">
      <c r="AM210" s="338"/>
    </row>
    <row r="211" spans="39:39" x14ac:dyDescent="0.2">
      <c r="AM211" s="338"/>
    </row>
    <row r="212" spans="39:39" x14ac:dyDescent="0.2">
      <c r="AM212" s="338"/>
    </row>
    <row r="213" spans="39:39" x14ac:dyDescent="0.2">
      <c r="AM213" s="338"/>
    </row>
    <row r="214" spans="39:39" x14ac:dyDescent="0.2">
      <c r="AM214" s="338"/>
    </row>
    <row r="215" spans="39:39" x14ac:dyDescent="0.2">
      <c r="AM215" s="338"/>
    </row>
    <row r="216" spans="39:39" x14ac:dyDescent="0.2">
      <c r="AM216" s="338"/>
    </row>
    <row r="217" spans="39:39" x14ac:dyDescent="0.2">
      <c r="AM217" s="338"/>
    </row>
    <row r="218" spans="39:39" x14ac:dyDescent="0.2">
      <c r="AM218" s="338"/>
    </row>
    <row r="219" spans="39:39" x14ac:dyDescent="0.2">
      <c r="AM219" s="338"/>
    </row>
    <row r="220" spans="39:39" x14ac:dyDescent="0.2">
      <c r="AM220" s="338"/>
    </row>
    <row r="221" spans="39:39" x14ac:dyDescent="0.2">
      <c r="AM221" s="338"/>
    </row>
    <row r="222" spans="39:39" x14ac:dyDescent="0.2">
      <c r="AM222" s="338"/>
    </row>
    <row r="223" spans="39:39" x14ac:dyDescent="0.2">
      <c r="AM223" s="338"/>
    </row>
    <row r="224" spans="39:39" x14ac:dyDescent="0.2">
      <c r="AM224" s="338"/>
    </row>
    <row r="225" spans="39:39" x14ac:dyDescent="0.2">
      <c r="AM225" s="338"/>
    </row>
    <row r="226" spans="39:39" x14ac:dyDescent="0.2">
      <c r="AM226" s="338"/>
    </row>
    <row r="227" spans="39:39" x14ac:dyDescent="0.2">
      <c r="AM227" s="338"/>
    </row>
    <row r="228" spans="39:39" x14ac:dyDescent="0.2">
      <c r="AM228" s="338"/>
    </row>
    <row r="229" spans="39:39" x14ac:dyDescent="0.2">
      <c r="AM229" s="338"/>
    </row>
    <row r="230" spans="39:39" x14ac:dyDescent="0.2">
      <c r="AM230" s="338"/>
    </row>
    <row r="231" spans="39:39" x14ac:dyDescent="0.2">
      <c r="AM231" s="338"/>
    </row>
    <row r="232" spans="39:39" x14ac:dyDescent="0.2">
      <c r="AM232" s="338"/>
    </row>
    <row r="233" spans="39:39" x14ac:dyDescent="0.2">
      <c r="AM233" s="338"/>
    </row>
    <row r="464" spans="2:2" x14ac:dyDescent="0.2">
      <c r="B464" s="182"/>
    </row>
  </sheetData>
  <sheetProtection formatCells="0" formatColumns="0" insertColumns="0" insertRows="0"/>
  <mergeCells count="373">
    <mergeCell ref="AJ197:AJ198"/>
    <mergeCell ref="AK197:AK198"/>
    <mergeCell ref="A205:U205"/>
    <mergeCell ref="AE196:AK196"/>
    <mergeCell ref="D197:D198"/>
    <mergeCell ref="E197:E198"/>
    <mergeCell ref="F197:F198"/>
    <mergeCell ref="J197:L197"/>
    <mergeCell ref="M197:N197"/>
    <mergeCell ref="O197:P197"/>
    <mergeCell ref="AE197:AG197"/>
    <mergeCell ref="AH197:AH198"/>
    <mergeCell ref="AI197:AI198"/>
    <mergeCell ref="Y196:Y198"/>
    <mergeCell ref="Z196:Z198"/>
    <mergeCell ref="AA196:AA198"/>
    <mergeCell ref="AB196:AB198"/>
    <mergeCell ref="AC196:AC198"/>
    <mergeCell ref="AD196:AD198"/>
    <mergeCell ref="R196:R198"/>
    <mergeCell ref="S196:S198"/>
    <mergeCell ref="T196:U196"/>
    <mergeCell ref="V196:V198"/>
    <mergeCell ref="W196:W198"/>
    <mergeCell ref="X196:X198"/>
    <mergeCell ref="A195:U195"/>
    <mergeCell ref="A196:A198"/>
    <mergeCell ref="C196:C198"/>
    <mergeCell ref="D196:F196"/>
    <mergeCell ref="G196:G198"/>
    <mergeCell ref="H196:H198"/>
    <mergeCell ref="I196:I198"/>
    <mergeCell ref="J196:L196"/>
    <mergeCell ref="M196:P196"/>
    <mergeCell ref="Q196:Q198"/>
    <mergeCell ref="AH169:AH170"/>
    <mergeCell ref="AI169:AI170"/>
    <mergeCell ref="AJ169:AJ170"/>
    <mergeCell ref="AK169:AK170"/>
    <mergeCell ref="A193:U193"/>
    <mergeCell ref="A194:U194"/>
    <mergeCell ref="AC168:AC170"/>
    <mergeCell ref="AD168:AD170"/>
    <mergeCell ref="AE168:AK168"/>
    <mergeCell ref="D169:D170"/>
    <mergeCell ref="E169:E170"/>
    <mergeCell ref="F169:F170"/>
    <mergeCell ref="J169:L169"/>
    <mergeCell ref="M169:N169"/>
    <mergeCell ref="O169:P169"/>
    <mergeCell ref="AE169:AG169"/>
    <mergeCell ref="W168:W170"/>
    <mergeCell ref="X168:X170"/>
    <mergeCell ref="Y168:Y170"/>
    <mergeCell ref="Z168:Z170"/>
    <mergeCell ref="AA168:AA170"/>
    <mergeCell ref="AB168:AB170"/>
    <mergeCell ref="M168:P168"/>
    <mergeCell ref="Q168:Q170"/>
    <mergeCell ref="R168:R170"/>
    <mergeCell ref="S168:S170"/>
    <mergeCell ref="T168:U168"/>
    <mergeCell ref="V168:V170"/>
    <mergeCell ref="A164:C164"/>
    <mergeCell ref="A165:U165"/>
    <mergeCell ref="A166:U166"/>
    <mergeCell ref="A168:A170"/>
    <mergeCell ref="C168:C170"/>
    <mergeCell ref="D168:F168"/>
    <mergeCell ref="G168:G170"/>
    <mergeCell ref="H168:H170"/>
    <mergeCell ref="I168:I170"/>
    <mergeCell ref="J168:L168"/>
    <mergeCell ref="AJ147:AJ148"/>
    <mergeCell ref="AK147:AK148"/>
    <mergeCell ref="C149:D149"/>
    <mergeCell ref="C153:D153"/>
    <mergeCell ref="C157:D157"/>
    <mergeCell ref="C161:D161"/>
    <mergeCell ref="AE146:AK146"/>
    <mergeCell ref="D147:D148"/>
    <mergeCell ref="E147:E148"/>
    <mergeCell ref="F147:F148"/>
    <mergeCell ref="J147:L147"/>
    <mergeCell ref="M147:N147"/>
    <mergeCell ref="O147:P147"/>
    <mergeCell ref="AE147:AG147"/>
    <mergeCell ref="AH147:AH148"/>
    <mergeCell ref="AI147:AI148"/>
    <mergeCell ref="Y146:Y148"/>
    <mergeCell ref="Z146:Z148"/>
    <mergeCell ref="AA146:AA148"/>
    <mergeCell ref="AB146:AB148"/>
    <mergeCell ref="AC146:AC148"/>
    <mergeCell ref="AD146:AD148"/>
    <mergeCell ref="R146:R148"/>
    <mergeCell ref="S146:S148"/>
    <mergeCell ref="C133:D133"/>
    <mergeCell ref="C139:D139"/>
    <mergeCell ref="C143:D143"/>
    <mergeCell ref="A146:A148"/>
    <mergeCell ref="C146:C148"/>
    <mergeCell ref="D146:F146"/>
    <mergeCell ref="AE126:AG126"/>
    <mergeCell ref="AH126:AH127"/>
    <mergeCell ref="AI126:AI127"/>
    <mergeCell ref="S125:S127"/>
    <mergeCell ref="O126:P126"/>
    <mergeCell ref="T146:U146"/>
    <mergeCell ref="V146:V148"/>
    <mergeCell ref="W146:W148"/>
    <mergeCell ref="X146:X148"/>
    <mergeCell ref="G146:G148"/>
    <mergeCell ref="H146:H148"/>
    <mergeCell ref="I146:I148"/>
    <mergeCell ref="J146:L146"/>
    <mergeCell ref="M146:P146"/>
    <mergeCell ref="Q146:Q148"/>
    <mergeCell ref="AJ126:AJ127"/>
    <mergeCell ref="AK126:AK127"/>
    <mergeCell ref="C128:D128"/>
    <mergeCell ref="AA125:AA127"/>
    <mergeCell ref="AB125:AB127"/>
    <mergeCell ref="AC125:AC127"/>
    <mergeCell ref="AD125:AD127"/>
    <mergeCell ref="AE125:AK125"/>
    <mergeCell ref="D126:D127"/>
    <mergeCell ref="E126:E127"/>
    <mergeCell ref="F126:F127"/>
    <mergeCell ref="J126:L126"/>
    <mergeCell ref="M126:N126"/>
    <mergeCell ref="T125:U125"/>
    <mergeCell ref="V125:V127"/>
    <mergeCell ref="W125:W127"/>
    <mergeCell ref="X125:X127"/>
    <mergeCell ref="Y125:Y127"/>
    <mergeCell ref="Z125:Z127"/>
    <mergeCell ref="I125:I127"/>
    <mergeCell ref="J125:L125"/>
    <mergeCell ref="M125:P125"/>
    <mergeCell ref="Q125:Q127"/>
    <mergeCell ref="R125:R127"/>
    <mergeCell ref="C112:D112"/>
    <mergeCell ref="A120:C120"/>
    <mergeCell ref="A121:U121"/>
    <mergeCell ref="A122:U122"/>
    <mergeCell ref="A123:U123"/>
    <mergeCell ref="A125:A127"/>
    <mergeCell ref="C125:C127"/>
    <mergeCell ref="D125:F125"/>
    <mergeCell ref="G125:G127"/>
    <mergeCell ref="H125:H127"/>
    <mergeCell ref="AE102:AG102"/>
    <mergeCell ref="AH102:AH103"/>
    <mergeCell ref="AI102:AI103"/>
    <mergeCell ref="AJ102:AJ103"/>
    <mergeCell ref="AK102:AK103"/>
    <mergeCell ref="C104:D104"/>
    <mergeCell ref="AA101:AA103"/>
    <mergeCell ref="AB101:AB103"/>
    <mergeCell ref="AC101:AC103"/>
    <mergeCell ref="AD101:AD103"/>
    <mergeCell ref="AE101:AK101"/>
    <mergeCell ref="D102:D103"/>
    <mergeCell ref="E102:E103"/>
    <mergeCell ref="F102:F103"/>
    <mergeCell ref="J102:L102"/>
    <mergeCell ref="M102:N102"/>
    <mergeCell ref="T101:U101"/>
    <mergeCell ref="V101:V103"/>
    <mergeCell ref="W101:W103"/>
    <mergeCell ref="X101:X103"/>
    <mergeCell ref="Y101:Y103"/>
    <mergeCell ref="Z101:Z103"/>
    <mergeCell ref="I101:I103"/>
    <mergeCell ref="J101:L101"/>
    <mergeCell ref="M101:P101"/>
    <mergeCell ref="Q101:Q103"/>
    <mergeCell ref="R101:R103"/>
    <mergeCell ref="S101:S103"/>
    <mergeCell ref="O102:P102"/>
    <mergeCell ref="C94:D94"/>
    <mergeCell ref="A101:A103"/>
    <mergeCell ref="C101:C103"/>
    <mergeCell ref="D101:F101"/>
    <mergeCell ref="G101:G103"/>
    <mergeCell ref="H101:H103"/>
    <mergeCell ref="AE87:AG87"/>
    <mergeCell ref="AH87:AH88"/>
    <mergeCell ref="AI87:AI88"/>
    <mergeCell ref="AJ87:AJ88"/>
    <mergeCell ref="AK87:AK88"/>
    <mergeCell ref="C89:D89"/>
    <mergeCell ref="AB86:AB88"/>
    <mergeCell ref="AC86:AC88"/>
    <mergeCell ref="AD86:AD88"/>
    <mergeCell ref="AE86:AK86"/>
    <mergeCell ref="D87:D88"/>
    <mergeCell ref="E87:E88"/>
    <mergeCell ref="F87:F88"/>
    <mergeCell ref="J87:L87"/>
    <mergeCell ref="M87:N87"/>
    <mergeCell ref="O87:P87"/>
    <mergeCell ref="V86:V88"/>
    <mergeCell ref="W86:W88"/>
    <mergeCell ref="X86:X88"/>
    <mergeCell ref="Y86:Y88"/>
    <mergeCell ref="Z86:Z88"/>
    <mergeCell ref="AA86:AA88"/>
    <mergeCell ref="J86:L86"/>
    <mergeCell ref="M86:P86"/>
    <mergeCell ref="Q86:Q88"/>
    <mergeCell ref="R86:R88"/>
    <mergeCell ref="S86:S88"/>
    <mergeCell ref="T86:U86"/>
    <mergeCell ref="C76:D76"/>
    <mergeCell ref="A82:U82"/>
    <mergeCell ref="A83:U83"/>
    <mergeCell ref="A84:U84"/>
    <mergeCell ref="A86:A88"/>
    <mergeCell ref="C86:C88"/>
    <mergeCell ref="D86:F86"/>
    <mergeCell ref="G86:G88"/>
    <mergeCell ref="H86:H88"/>
    <mergeCell ref="I86:I88"/>
    <mergeCell ref="AE70:AG70"/>
    <mergeCell ref="AH70:AH71"/>
    <mergeCell ref="AI70:AI71"/>
    <mergeCell ref="AJ70:AJ71"/>
    <mergeCell ref="AK70:AK71"/>
    <mergeCell ref="C72:D72"/>
    <mergeCell ref="AA69:AA71"/>
    <mergeCell ref="AB69:AB71"/>
    <mergeCell ref="AC69:AC71"/>
    <mergeCell ref="AD69:AD71"/>
    <mergeCell ref="AE69:AK69"/>
    <mergeCell ref="D70:D71"/>
    <mergeCell ref="E70:E71"/>
    <mergeCell ref="F70:F71"/>
    <mergeCell ref="J70:L70"/>
    <mergeCell ref="M70:N70"/>
    <mergeCell ref="T69:U69"/>
    <mergeCell ref="V69:V71"/>
    <mergeCell ref="W69:W71"/>
    <mergeCell ref="X69:X71"/>
    <mergeCell ref="Y69:Y71"/>
    <mergeCell ref="Z69:Z71"/>
    <mergeCell ref="I69:I71"/>
    <mergeCell ref="J69:L69"/>
    <mergeCell ref="M69:P69"/>
    <mergeCell ref="Q69:Q71"/>
    <mergeCell ref="R69:R71"/>
    <mergeCell ref="S69:S71"/>
    <mergeCell ref="O70:P70"/>
    <mergeCell ref="C61:D61"/>
    <mergeCell ref="A69:A71"/>
    <mergeCell ref="C69:C71"/>
    <mergeCell ref="D69:F69"/>
    <mergeCell ref="G69:G71"/>
    <mergeCell ref="H69:H71"/>
    <mergeCell ref="AE54:AG54"/>
    <mergeCell ref="AH54:AH55"/>
    <mergeCell ref="AI54:AI55"/>
    <mergeCell ref="AJ54:AJ55"/>
    <mergeCell ref="AK54:AK55"/>
    <mergeCell ref="C56:D56"/>
    <mergeCell ref="AB53:AB55"/>
    <mergeCell ref="AC53:AC55"/>
    <mergeCell ref="AD53:AD55"/>
    <mergeCell ref="AE53:AK53"/>
    <mergeCell ref="D54:D55"/>
    <mergeCell ref="E54:E55"/>
    <mergeCell ref="F54:F55"/>
    <mergeCell ref="J54:L54"/>
    <mergeCell ref="M54:N54"/>
    <mergeCell ref="O54:P54"/>
    <mergeCell ref="V53:V55"/>
    <mergeCell ref="W53:W55"/>
    <mergeCell ref="X53:X55"/>
    <mergeCell ref="Y53:Y55"/>
    <mergeCell ref="Z53:Z55"/>
    <mergeCell ref="AA53:AA55"/>
    <mergeCell ref="J53:L53"/>
    <mergeCell ref="M53:P53"/>
    <mergeCell ref="Q53:Q55"/>
    <mergeCell ref="R53:R55"/>
    <mergeCell ref="S53:S55"/>
    <mergeCell ref="T53:U53"/>
    <mergeCell ref="A53:A55"/>
    <mergeCell ref="C53:C55"/>
    <mergeCell ref="D53:F53"/>
    <mergeCell ref="G53:G55"/>
    <mergeCell ref="H53:H55"/>
    <mergeCell ref="I53:I55"/>
    <mergeCell ref="C36:D36"/>
    <mergeCell ref="C44:D44"/>
    <mergeCell ref="A48:C48"/>
    <mergeCell ref="A49:U49"/>
    <mergeCell ref="A50:U50"/>
    <mergeCell ref="A51:U51"/>
    <mergeCell ref="AE24:AG24"/>
    <mergeCell ref="AH24:AH25"/>
    <mergeCell ref="AI24:AI25"/>
    <mergeCell ref="S23:S25"/>
    <mergeCell ref="O24:P24"/>
    <mergeCell ref="AJ24:AJ25"/>
    <mergeCell ref="AK24:AK25"/>
    <mergeCell ref="C26:D26"/>
    <mergeCell ref="AA23:AA25"/>
    <mergeCell ref="AB23:AB25"/>
    <mergeCell ref="AC23:AC25"/>
    <mergeCell ref="AD23:AD25"/>
    <mergeCell ref="AE23:AK23"/>
    <mergeCell ref="D24:D25"/>
    <mergeCell ref="E24:E25"/>
    <mergeCell ref="F24:F25"/>
    <mergeCell ref="J24:L24"/>
    <mergeCell ref="M24:N24"/>
    <mergeCell ref="T23:U23"/>
    <mergeCell ref="V23:V25"/>
    <mergeCell ref="W23:W25"/>
    <mergeCell ref="X23:X25"/>
    <mergeCell ref="Y23:Y25"/>
    <mergeCell ref="Z23:Z25"/>
    <mergeCell ref="I23:I25"/>
    <mergeCell ref="J23:L23"/>
    <mergeCell ref="M23:P23"/>
    <mergeCell ref="Q23:Q25"/>
    <mergeCell ref="R23:R25"/>
    <mergeCell ref="C14:D14"/>
    <mergeCell ref="A23:A25"/>
    <mergeCell ref="C23:C25"/>
    <mergeCell ref="D23:F23"/>
    <mergeCell ref="G23:G25"/>
    <mergeCell ref="H23:H25"/>
    <mergeCell ref="AE7:AG7"/>
    <mergeCell ref="AH7:AH8"/>
    <mergeCell ref="AI7:AI8"/>
    <mergeCell ref="AJ7:AJ8"/>
    <mergeCell ref="AK7:AK8"/>
    <mergeCell ref="C9:D9"/>
    <mergeCell ref="AB6:AB8"/>
    <mergeCell ref="AC6:AC8"/>
    <mergeCell ref="AD6:AD8"/>
    <mergeCell ref="AE6:AK6"/>
    <mergeCell ref="D7:D8"/>
    <mergeCell ref="E7:E8"/>
    <mergeCell ref="F7:F8"/>
    <mergeCell ref="J7:L7"/>
    <mergeCell ref="M7:N7"/>
    <mergeCell ref="O7:P7"/>
    <mergeCell ref="V6:V8"/>
    <mergeCell ref="W6:W8"/>
    <mergeCell ref="X6:X8"/>
    <mergeCell ref="Y6:Y8"/>
    <mergeCell ref="Z6:Z8"/>
    <mergeCell ref="AA6:AA8"/>
    <mergeCell ref="J6:L6"/>
    <mergeCell ref="M6:P6"/>
    <mergeCell ref="Q6:Q8"/>
    <mergeCell ref="R6:R8"/>
    <mergeCell ref="S6:S8"/>
    <mergeCell ref="T6:U6"/>
    <mergeCell ref="A1:U1"/>
    <mergeCell ref="A2:U2"/>
    <mergeCell ref="A3:U3"/>
    <mergeCell ref="A4:U4"/>
    <mergeCell ref="A6:A8"/>
    <mergeCell ref="C6:C8"/>
    <mergeCell ref="D6:F6"/>
    <mergeCell ref="G6:G8"/>
    <mergeCell ref="H6:H8"/>
    <mergeCell ref="I6:I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2" fitToHeight="0" orientation="landscape" verticalDpi="4294967293" r:id="rId1"/>
  <headerFooter alignWithMargins="0"/>
  <rowBreaks count="9" manualBreakCount="9">
    <brk id="22" max="16383" man="1"/>
    <brk id="48" max="17" man="1"/>
    <brk id="68" max="16383" man="1"/>
    <brk id="81" max="16383" man="1"/>
    <brk id="100" max="16383" man="1"/>
    <brk id="120" max="16383" man="1"/>
    <brk id="145" max="16383" man="1"/>
    <brk id="164" max="16383" man="1"/>
    <brk id="192" max="16383" man="1"/>
  </rowBreaks>
  <ignoredErrors>
    <ignoredError sqref="N13 N22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O39"/>
  <sheetViews>
    <sheetView zoomScale="70" zoomScaleNormal="70" zoomScaleSheetLayoutView="70" workbookViewId="0">
      <selection activeCell="A2" sqref="A2:G2"/>
    </sheetView>
  </sheetViews>
  <sheetFormatPr defaultColWidth="9.125" defaultRowHeight="18.75" x14ac:dyDescent="0.3"/>
  <cols>
    <col min="1" max="1" width="9.375" style="2" customWidth="1"/>
    <col min="2" max="2" width="32.25" style="2" customWidth="1"/>
    <col min="3" max="3" width="11.5" style="1" bestFit="1" customWidth="1"/>
    <col min="4" max="4" width="16.75" style="1" customWidth="1"/>
    <col min="5" max="6" width="16.75" style="60" customWidth="1"/>
    <col min="7" max="7" width="30.875" style="1" customWidth="1"/>
    <col min="8" max="8" width="9.125" style="1"/>
    <col min="9" max="9" width="11.125" style="1" bestFit="1" customWidth="1"/>
    <col min="10" max="16384" width="9.125" style="1"/>
  </cols>
  <sheetData>
    <row r="1" spans="1:15" ht="26.25" x14ac:dyDescent="0.3">
      <c r="A1" s="721" t="s">
        <v>1018</v>
      </c>
      <c r="B1" s="721"/>
      <c r="C1" s="721"/>
      <c r="D1" s="721"/>
      <c r="E1" s="721"/>
      <c r="F1" s="721"/>
      <c r="G1" s="721"/>
    </row>
    <row r="2" spans="1:15" ht="23.25" customHeight="1" x14ac:dyDescent="0.3">
      <c r="A2" s="721" t="s">
        <v>1042</v>
      </c>
      <c r="B2" s="721"/>
      <c r="C2" s="721"/>
      <c r="D2" s="721"/>
      <c r="E2" s="721"/>
      <c r="F2" s="721"/>
      <c r="G2" s="721"/>
    </row>
    <row r="3" spans="1:15" ht="23.25" hidden="1" customHeight="1" x14ac:dyDescent="0.3">
      <c r="A3" s="722" t="s">
        <v>1019</v>
      </c>
      <c r="B3" s="722"/>
      <c r="C3" s="722"/>
      <c r="D3" s="722"/>
      <c r="E3" s="722"/>
      <c r="F3" s="722"/>
      <c r="G3" s="722"/>
    </row>
    <row r="4" spans="1:15" ht="28.5" customHeight="1" x14ac:dyDescent="0.4">
      <c r="A4" s="723" t="s">
        <v>198</v>
      </c>
      <c r="B4" s="726" t="s">
        <v>237</v>
      </c>
      <c r="C4" s="345" t="s">
        <v>199</v>
      </c>
      <c r="D4" s="729" t="s">
        <v>875</v>
      </c>
      <c r="E4" s="732" t="s">
        <v>211</v>
      </c>
      <c r="F4" s="732"/>
      <c r="G4" s="732"/>
    </row>
    <row r="5" spans="1:15" ht="28.5" customHeight="1" x14ac:dyDescent="0.3">
      <c r="A5" s="724"/>
      <c r="B5" s="727"/>
      <c r="C5" s="346" t="s">
        <v>1020</v>
      </c>
      <c r="D5" s="730"/>
      <c r="E5" s="733" t="s">
        <v>1020</v>
      </c>
      <c r="F5" s="733"/>
      <c r="G5" s="632" t="s">
        <v>1021</v>
      </c>
    </row>
    <row r="6" spans="1:15" ht="30.75" x14ac:dyDescent="0.3">
      <c r="A6" s="725"/>
      <c r="B6" s="728"/>
      <c r="C6" s="347" t="s">
        <v>215</v>
      </c>
      <c r="D6" s="731"/>
      <c r="E6" s="37" t="s">
        <v>221</v>
      </c>
      <c r="F6" s="37" t="s">
        <v>1022</v>
      </c>
      <c r="G6" s="634"/>
    </row>
    <row r="7" spans="1:15" ht="30.75" hidden="1" x14ac:dyDescent="0.3">
      <c r="A7" s="38" t="s">
        <v>198</v>
      </c>
      <c r="B7" s="39" t="s">
        <v>237</v>
      </c>
      <c r="C7" s="40" t="s">
        <v>215</v>
      </c>
      <c r="D7" s="40" t="s">
        <v>216</v>
      </c>
      <c r="E7" s="348" t="s">
        <v>221</v>
      </c>
      <c r="F7" s="348" t="s">
        <v>1040</v>
      </c>
      <c r="G7" s="41" t="s">
        <v>1023</v>
      </c>
    </row>
    <row r="8" spans="1:15" ht="26.25" x14ac:dyDescent="0.35">
      <c r="A8" s="42">
        <v>1</v>
      </c>
      <c r="B8" s="10" t="s">
        <v>283</v>
      </c>
      <c r="C8" s="43">
        <v>24</v>
      </c>
      <c r="D8" s="43">
        <v>14</v>
      </c>
      <c r="E8" s="43">
        <v>314</v>
      </c>
      <c r="F8" s="526">
        <v>18.514999999999997</v>
      </c>
      <c r="G8" s="44">
        <v>9257499.9999999981</v>
      </c>
      <c r="I8" s="2"/>
      <c r="J8" s="2"/>
      <c r="K8" s="2"/>
      <c r="L8" s="2"/>
      <c r="M8" s="2"/>
      <c r="N8" s="2"/>
      <c r="O8" s="2"/>
    </row>
    <row r="9" spans="1:15" ht="24" customHeight="1" x14ac:dyDescent="0.35">
      <c r="A9" s="42">
        <v>2</v>
      </c>
      <c r="B9" s="19" t="s">
        <v>301</v>
      </c>
      <c r="C9" s="43">
        <v>17</v>
      </c>
      <c r="D9" s="43">
        <v>18</v>
      </c>
      <c r="E9" s="43">
        <v>90</v>
      </c>
      <c r="F9" s="526">
        <v>2.9928999999999997</v>
      </c>
      <c r="G9" s="44">
        <v>1496449.9999999998</v>
      </c>
      <c r="I9" s="2"/>
      <c r="J9" s="2"/>
      <c r="K9" s="2"/>
      <c r="L9" s="2"/>
      <c r="M9" s="2"/>
      <c r="N9" s="2"/>
      <c r="O9" s="2"/>
    </row>
    <row r="10" spans="1:15" ht="24" customHeight="1" x14ac:dyDescent="0.35">
      <c r="A10" s="42">
        <v>3</v>
      </c>
      <c r="B10" s="19" t="s">
        <v>298</v>
      </c>
      <c r="C10" s="43">
        <v>12</v>
      </c>
      <c r="D10" s="43">
        <v>24</v>
      </c>
      <c r="E10" s="43">
        <v>112</v>
      </c>
      <c r="F10" s="526">
        <v>6.2119999999999997</v>
      </c>
      <c r="G10" s="44">
        <v>3106000</v>
      </c>
      <c r="I10" s="2"/>
      <c r="J10" s="2"/>
      <c r="K10" s="2"/>
      <c r="L10" s="2"/>
      <c r="M10" s="2"/>
      <c r="N10" s="2"/>
      <c r="O10" s="2"/>
    </row>
    <row r="11" spans="1:15" ht="24" customHeight="1" x14ac:dyDescent="0.35">
      <c r="A11" s="42">
        <v>4</v>
      </c>
      <c r="B11" s="19" t="s">
        <v>282</v>
      </c>
      <c r="C11" s="43">
        <v>11</v>
      </c>
      <c r="D11" s="43">
        <v>6</v>
      </c>
      <c r="E11" s="43">
        <v>112</v>
      </c>
      <c r="F11" s="526">
        <v>4.8580000000000005</v>
      </c>
      <c r="G11" s="44">
        <v>2429000.0000000005</v>
      </c>
      <c r="I11" s="2"/>
      <c r="J11" s="2"/>
      <c r="K11" s="2"/>
      <c r="L11" s="2"/>
      <c r="M11" s="2"/>
      <c r="N11" s="2"/>
      <c r="O11" s="2"/>
    </row>
    <row r="12" spans="1:15" ht="24" customHeight="1" x14ac:dyDescent="0.35">
      <c r="A12" s="42">
        <v>5</v>
      </c>
      <c r="B12" s="19" t="s">
        <v>293</v>
      </c>
      <c r="C12" s="43">
        <v>9</v>
      </c>
      <c r="D12" s="43">
        <v>3</v>
      </c>
      <c r="E12" s="43">
        <v>106</v>
      </c>
      <c r="F12" s="526">
        <v>1.8219999999999998</v>
      </c>
      <c r="G12" s="44">
        <v>910999.99999999988</v>
      </c>
      <c r="I12" s="2"/>
      <c r="J12" s="2"/>
      <c r="K12" s="2"/>
      <c r="L12" s="2"/>
      <c r="M12" s="2"/>
      <c r="N12" s="2"/>
      <c r="O12" s="2"/>
    </row>
    <row r="13" spans="1:15" ht="24" customHeight="1" x14ac:dyDescent="0.35">
      <c r="A13" s="42">
        <v>6</v>
      </c>
      <c r="B13" s="19" t="s">
        <v>296</v>
      </c>
      <c r="C13" s="43">
        <v>8</v>
      </c>
      <c r="D13" s="43">
        <v>5</v>
      </c>
      <c r="E13" s="43">
        <v>42</v>
      </c>
      <c r="F13" s="526">
        <v>1.4640000000000002</v>
      </c>
      <c r="G13" s="44">
        <v>732000.00000000012</v>
      </c>
      <c r="I13" s="2"/>
      <c r="J13" s="2"/>
      <c r="K13" s="2"/>
      <c r="L13" s="2"/>
      <c r="M13" s="2"/>
      <c r="N13" s="2"/>
      <c r="O13" s="2"/>
    </row>
    <row r="14" spans="1:15" ht="24" customHeight="1" x14ac:dyDescent="0.35">
      <c r="A14" s="42">
        <v>7</v>
      </c>
      <c r="B14" s="19" t="s">
        <v>287</v>
      </c>
      <c r="C14" s="43">
        <v>7</v>
      </c>
      <c r="D14" s="43">
        <v>14</v>
      </c>
      <c r="E14" s="43">
        <v>11</v>
      </c>
      <c r="F14" s="526">
        <v>0.61099999999999999</v>
      </c>
      <c r="G14" s="44">
        <v>305500</v>
      </c>
      <c r="I14" s="2"/>
      <c r="J14" s="2"/>
      <c r="K14" s="2"/>
      <c r="L14" s="2"/>
      <c r="M14" s="2"/>
      <c r="N14" s="2"/>
      <c r="O14" s="2"/>
    </row>
    <row r="15" spans="1:15" ht="24" customHeight="1" x14ac:dyDescent="0.35">
      <c r="A15" s="42">
        <v>8</v>
      </c>
      <c r="B15" s="19" t="s">
        <v>295</v>
      </c>
      <c r="C15" s="43">
        <v>7</v>
      </c>
      <c r="D15" s="43">
        <v>7</v>
      </c>
      <c r="E15" s="43">
        <v>26</v>
      </c>
      <c r="F15" s="526">
        <v>2.0740000000000003</v>
      </c>
      <c r="G15" s="44">
        <v>1037000.0000000001</v>
      </c>
      <c r="I15" s="2"/>
      <c r="J15" s="2"/>
      <c r="K15" s="2"/>
      <c r="L15" s="2"/>
      <c r="M15" s="2"/>
      <c r="N15" s="2"/>
      <c r="O15" s="2"/>
    </row>
    <row r="16" spans="1:15" ht="24" customHeight="1" x14ac:dyDescent="0.35">
      <c r="A16" s="42">
        <v>9</v>
      </c>
      <c r="B16" s="19" t="s">
        <v>354</v>
      </c>
      <c r="C16" s="43">
        <v>6</v>
      </c>
      <c r="D16" s="43">
        <v>2</v>
      </c>
      <c r="E16" s="43">
        <v>57</v>
      </c>
      <c r="F16" s="526">
        <v>2.6042000000000001</v>
      </c>
      <c r="G16" s="44">
        <v>1302100</v>
      </c>
      <c r="I16" s="2"/>
      <c r="J16" s="2"/>
      <c r="K16" s="2"/>
      <c r="L16" s="2"/>
      <c r="M16" s="2"/>
      <c r="N16" s="2"/>
      <c r="O16" s="2"/>
    </row>
    <row r="17" spans="1:15" ht="24" customHeight="1" x14ac:dyDescent="0.35">
      <c r="A17" s="42">
        <v>10</v>
      </c>
      <c r="B17" s="19" t="s">
        <v>288</v>
      </c>
      <c r="C17" s="43">
        <v>5</v>
      </c>
      <c r="D17" s="43">
        <v>0</v>
      </c>
      <c r="E17" s="43">
        <v>36</v>
      </c>
      <c r="F17" s="526">
        <v>1.2430000000000001</v>
      </c>
      <c r="G17" s="44">
        <v>621500</v>
      </c>
      <c r="I17" s="2"/>
      <c r="J17" s="2"/>
      <c r="K17" s="2"/>
      <c r="L17" s="2"/>
      <c r="M17" s="2"/>
      <c r="N17" s="2"/>
      <c r="O17" s="2"/>
    </row>
    <row r="18" spans="1:15" ht="24" customHeight="1" x14ac:dyDescent="0.35">
      <c r="A18" s="42">
        <v>11</v>
      </c>
      <c r="B18" s="19" t="s">
        <v>319</v>
      </c>
      <c r="C18" s="43">
        <v>5</v>
      </c>
      <c r="D18" s="43">
        <v>8</v>
      </c>
      <c r="E18" s="43">
        <v>32</v>
      </c>
      <c r="F18" s="526">
        <v>1.0446</v>
      </c>
      <c r="G18" s="44">
        <v>522300</v>
      </c>
      <c r="I18" s="2"/>
      <c r="J18" s="2"/>
      <c r="K18" s="2"/>
      <c r="L18" s="2"/>
      <c r="M18" s="2"/>
      <c r="N18" s="2"/>
      <c r="O18" s="2"/>
    </row>
    <row r="19" spans="1:15" ht="24" customHeight="1" x14ac:dyDescent="0.35">
      <c r="A19" s="42">
        <v>12</v>
      </c>
      <c r="B19" s="19" t="s">
        <v>310</v>
      </c>
      <c r="C19" s="43">
        <v>4</v>
      </c>
      <c r="D19" s="43">
        <v>3</v>
      </c>
      <c r="E19" s="43">
        <v>38</v>
      </c>
      <c r="F19" s="526">
        <v>1.3900000000000001</v>
      </c>
      <c r="G19" s="44">
        <v>695000.00000000012</v>
      </c>
      <c r="I19" s="2"/>
      <c r="J19" s="2"/>
      <c r="K19" s="2"/>
      <c r="L19" s="2"/>
      <c r="M19" s="2"/>
      <c r="N19" s="2"/>
      <c r="O19" s="2"/>
    </row>
    <row r="20" spans="1:15" ht="24" customHeight="1" x14ac:dyDescent="0.35">
      <c r="A20" s="42">
        <v>13</v>
      </c>
      <c r="B20" s="19" t="s">
        <v>328</v>
      </c>
      <c r="C20" s="43">
        <v>3</v>
      </c>
      <c r="D20" s="43">
        <v>0</v>
      </c>
      <c r="E20" s="43">
        <v>18</v>
      </c>
      <c r="F20" s="526">
        <v>0.39</v>
      </c>
      <c r="G20" s="44">
        <v>195000</v>
      </c>
      <c r="I20" s="2"/>
      <c r="J20" s="2"/>
      <c r="K20" s="2"/>
      <c r="L20" s="2"/>
      <c r="M20" s="2"/>
      <c r="N20" s="2"/>
      <c r="O20" s="2"/>
    </row>
    <row r="21" spans="1:15" ht="24" customHeight="1" x14ac:dyDescent="0.3">
      <c r="A21" s="42">
        <v>14</v>
      </c>
      <c r="B21" s="61" t="s">
        <v>361</v>
      </c>
      <c r="C21" s="43">
        <v>2</v>
      </c>
      <c r="D21" s="43">
        <v>0</v>
      </c>
      <c r="E21" s="43">
        <v>11</v>
      </c>
      <c r="F21" s="526">
        <v>0.28000000000000003</v>
      </c>
      <c r="G21" s="44">
        <v>140000</v>
      </c>
      <c r="I21" s="2"/>
      <c r="J21" s="2"/>
      <c r="K21" s="2"/>
      <c r="L21" s="2"/>
      <c r="M21" s="2"/>
      <c r="N21" s="2"/>
      <c r="O21" s="2"/>
    </row>
    <row r="22" spans="1:15" ht="24" customHeight="1" x14ac:dyDescent="0.3">
      <c r="A22" s="42">
        <v>15</v>
      </c>
      <c r="B22" s="61" t="s">
        <v>402</v>
      </c>
      <c r="C22" s="43">
        <v>2</v>
      </c>
      <c r="D22" s="43">
        <v>0</v>
      </c>
      <c r="E22" s="43">
        <v>41</v>
      </c>
      <c r="F22" s="526">
        <v>0.22900000000000001</v>
      </c>
      <c r="G22" s="44">
        <v>114500</v>
      </c>
      <c r="I22" s="2"/>
      <c r="J22" s="2"/>
      <c r="K22" s="2"/>
      <c r="L22" s="2"/>
      <c r="M22" s="2"/>
      <c r="N22" s="2"/>
      <c r="O22" s="2"/>
    </row>
    <row r="23" spans="1:15" ht="24" customHeight="1" x14ac:dyDescent="0.35">
      <c r="A23" s="42">
        <v>16</v>
      </c>
      <c r="B23" s="19" t="s">
        <v>345</v>
      </c>
      <c r="C23" s="43">
        <v>1</v>
      </c>
      <c r="D23" s="43">
        <v>1</v>
      </c>
      <c r="E23" s="43">
        <v>7</v>
      </c>
      <c r="F23" s="526">
        <v>0.40600000000000003</v>
      </c>
      <c r="G23" s="44">
        <v>203000</v>
      </c>
      <c r="I23" s="2"/>
      <c r="J23" s="2"/>
      <c r="K23" s="2"/>
      <c r="L23" s="2"/>
      <c r="M23" s="2"/>
      <c r="N23" s="2"/>
      <c r="O23" s="2"/>
    </row>
    <row r="24" spans="1:15" ht="24" customHeight="1" x14ac:dyDescent="0.35">
      <c r="A24" s="42">
        <v>17</v>
      </c>
      <c r="B24" s="19" t="s">
        <v>409</v>
      </c>
      <c r="C24" s="43">
        <v>1</v>
      </c>
      <c r="D24" s="43">
        <v>0</v>
      </c>
      <c r="E24" s="43">
        <v>3</v>
      </c>
      <c r="F24" s="526">
        <v>0.41</v>
      </c>
      <c r="G24" s="44">
        <v>205000</v>
      </c>
      <c r="I24" s="2"/>
      <c r="J24" s="2"/>
      <c r="K24" s="2"/>
      <c r="L24" s="2"/>
      <c r="M24" s="2"/>
      <c r="N24" s="2"/>
      <c r="O24" s="2"/>
    </row>
    <row r="25" spans="1:15" ht="24" customHeight="1" x14ac:dyDescent="0.35">
      <c r="A25" s="42">
        <v>18</v>
      </c>
      <c r="B25" s="19" t="s">
        <v>379</v>
      </c>
      <c r="C25" s="43">
        <v>1</v>
      </c>
      <c r="D25" s="43">
        <v>2</v>
      </c>
      <c r="E25" s="43">
        <v>54</v>
      </c>
      <c r="F25" s="526">
        <v>0.55500000000000005</v>
      </c>
      <c r="G25" s="44">
        <v>277500</v>
      </c>
      <c r="I25" s="2"/>
      <c r="J25" s="2"/>
      <c r="K25" s="2"/>
      <c r="L25" s="2"/>
      <c r="M25" s="2"/>
      <c r="N25" s="2"/>
      <c r="O25" s="2"/>
    </row>
    <row r="26" spans="1:15" ht="24" customHeight="1" x14ac:dyDescent="0.35">
      <c r="A26" s="42">
        <v>19</v>
      </c>
      <c r="B26" s="19" t="s">
        <v>506</v>
      </c>
      <c r="C26" s="43">
        <v>1</v>
      </c>
      <c r="D26" s="43">
        <v>3</v>
      </c>
      <c r="E26" s="43">
        <v>4</v>
      </c>
      <c r="F26" s="526">
        <v>0.112</v>
      </c>
      <c r="G26" s="44">
        <v>56000</v>
      </c>
      <c r="I26" s="2"/>
      <c r="J26" s="2"/>
      <c r="K26" s="2"/>
      <c r="L26" s="2"/>
      <c r="M26" s="2"/>
      <c r="N26" s="2"/>
      <c r="O26" s="2"/>
    </row>
    <row r="27" spans="1:15" ht="24" customHeight="1" x14ac:dyDescent="0.35">
      <c r="A27" s="42">
        <v>20</v>
      </c>
      <c r="B27" s="19" t="s">
        <v>384</v>
      </c>
      <c r="C27" s="43">
        <v>1</v>
      </c>
      <c r="D27" s="43">
        <v>1</v>
      </c>
      <c r="E27" s="43">
        <v>19</v>
      </c>
      <c r="F27" s="526">
        <v>0.998</v>
      </c>
      <c r="G27" s="44">
        <v>499000</v>
      </c>
      <c r="I27" s="2"/>
      <c r="J27" s="2"/>
      <c r="K27" s="2"/>
      <c r="L27" s="2"/>
      <c r="M27" s="2"/>
      <c r="N27" s="2"/>
      <c r="O27" s="2"/>
    </row>
    <row r="28" spans="1:15" ht="24" customHeight="1" x14ac:dyDescent="0.35">
      <c r="A28" s="42">
        <v>21</v>
      </c>
      <c r="B28" s="19" t="s">
        <v>424</v>
      </c>
      <c r="C28" s="43">
        <v>1</v>
      </c>
      <c r="D28" s="43">
        <v>0</v>
      </c>
      <c r="E28" s="43">
        <v>19</v>
      </c>
      <c r="F28" s="526">
        <v>0.32</v>
      </c>
      <c r="G28" s="44">
        <v>160000</v>
      </c>
      <c r="I28" s="2"/>
      <c r="J28" s="2"/>
      <c r="K28" s="2"/>
      <c r="L28" s="2"/>
      <c r="M28" s="2"/>
      <c r="N28" s="2"/>
      <c r="O28" s="2"/>
    </row>
    <row r="29" spans="1:15" ht="26.25" x14ac:dyDescent="0.35">
      <c r="A29" s="42">
        <v>22</v>
      </c>
      <c r="B29" s="19" t="s">
        <v>391</v>
      </c>
      <c r="C29" s="43">
        <v>1</v>
      </c>
      <c r="D29" s="43">
        <v>0</v>
      </c>
      <c r="E29" s="43">
        <v>9</v>
      </c>
      <c r="F29" s="526">
        <v>0.86</v>
      </c>
      <c r="G29" s="44">
        <v>430000</v>
      </c>
      <c r="I29" s="2"/>
      <c r="J29" s="2"/>
      <c r="K29" s="2"/>
      <c r="L29" s="2"/>
      <c r="M29" s="2"/>
      <c r="N29" s="2"/>
      <c r="O29" s="2"/>
    </row>
    <row r="30" spans="1:15" ht="26.25" x14ac:dyDescent="0.3">
      <c r="A30" s="42">
        <v>23</v>
      </c>
      <c r="B30" s="61" t="s">
        <v>300</v>
      </c>
      <c r="C30" s="43">
        <v>1</v>
      </c>
      <c r="D30" s="43">
        <v>0</v>
      </c>
      <c r="E30" s="43">
        <v>4</v>
      </c>
      <c r="F30" s="526">
        <v>0.188</v>
      </c>
      <c r="G30" s="44">
        <v>94000</v>
      </c>
      <c r="I30" s="2"/>
      <c r="J30" s="2"/>
      <c r="K30" s="2"/>
      <c r="L30" s="2"/>
      <c r="M30" s="2"/>
      <c r="N30" s="2"/>
      <c r="O30" s="2"/>
    </row>
    <row r="31" spans="1:15" ht="26.25" x14ac:dyDescent="0.3">
      <c r="A31" s="42">
        <v>24</v>
      </c>
      <c r="B31" s="61" t="s">
        <v>289</v>
      </c>
      <c r="C31" s="43">
        <v>1</v>
      </c>
      <c r="D31" s="43">
        <v>0</v>
      </c>
      <c r="E31" s="43">
        <v>24</v>
      </c>
      <c r="F31" s="526">
        <v>1.41</v>
      </c>
      <c r="G31" s="44">
        <v>705000</v>
      </c>
      <c r="I31" s="2"/>
      <c r="J31" s="2"/>
      <c r="K31" s="2"/>
      <c r="L31" s="2"/>
      <c r="M31" s="2"/>
      <c r="N31" s="2"/>
      <c r="O31" s="2"/>
    </row>
    <row r="32" spans="1:15" s="49" customFormat="1" ht="26.25" x14ac:dyDescent="0.35">
      <c r="A32" s="45"/>
      <c r="B32" s="46" t="str">
        <f>"รวม "&amp;COUNTIF($C$8:$C$31,"&gt;0")&amp;" หน่วยงาน"</f>
        <v>รวม 24 หน่วยงาน</v>
      </c>
      <c r="C32" s="47">
        <f>SUM(C8:C31)</f>
        <v>131</v>
      </c>
      <c r="D32" s="47">
        <f>SUM(D8:D31)</f>
        <v>111</v>
      </c>
      <c r="E32" s="48">
        <f>SUM(E8:E31)</f>
        <v>1189</v>
      </c>
      <c r="F32" s="527">
        <f>SUM(F8:F31)</f>
        <v>50.988699999999994</v>
      </c>
      <c r="G32" s="47">
        <f>SUM(G8:G31)</f>
        <v>25494349.999999996</v>
      </c>
      <c r="I32" s="344"/>
    </row>
    <row r="33" spans="1:7" s="49" customFormat="1" ht="6" customHeight="1" x14ac:dyDescent="0.4">
      <c r="A33" s="50"/>
      <c r="B33" s="50"/>
      <c r="C33" s="51"/>
      <c r="D33" s="51"/>
      <c r="E33" s="52"/>
      <c r="F33" s="53"/>
      <c r="G33" s="54"/>
    </row>
    <row r="34" spans="1:7" ht="26.25" customHeight="1" x14ac:dyDescent="0.4">
      <c r="A34" s="55"/>
      <c r="B34" s="5" t="s">
        <v>1029</v>
      </c>
      <c r="D34" s="56"/>
      <c r="E34" s="57"/>
      <c r="F34" s="57"/>
      <c r="G34" s="58"/>
    </row>
    <row r="38" spans="1:7" x14ac:dyDescent="0.3">
      <c r="E38" s="59"/>
      <c r="F38" s="59"/>
    </row>
    <row r="39" spans="1:7" x14ac:dyDescent="0.3">
      <c r="E39" s="59"/>
      <c r="F39" s="59"/>
    </row>
  </sheetData>
  <autoFilter ref="A7:G31">
    <filterColumn colId="2">
      <filters>
        <filter val="1"/>
        <filter val="12"/>
        <filter val="13"/>
        <filter val="2"/>
        <filter val="23"/>
        <filter val="3"/>
        <filter val="5"/>
        <filter val="6"/>
        <filter val="8"/>
        <filter val="9"/>
      </filters>
    </filterColumn>
    <sortState ref="A8:I468">
      <sortCondition descending="1" ref="C7:C464"/>
    </sortState>
  </autoFilter>
  <mergeCells count="9">
    <mergeCell ref="G5:G6"/>
    <mergeCell ref="A1:G1"/>
    <mergeCell ref="A2:G2"/>
    <mergeCell ref="A3:G3"/>
    <mergeCell ref="A4:A6"/>
    <mergeCell ref="B4:B6"/>
    <mergeCell ref="D4:D6"/>
    <mergeCell ref="E4:G4"/>
    <mergeCell ref="E5:F5"/>
  </mergeCells>
  <printOptions horizontalCentered="1"/>
  <pageMargins left="3.9370078740157501E-2" right="3.9370078740157501E-2" top="0.39370078740157499" bottom="0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TOTALall </vt:lpstr>
      <vt:lpstr>Total คดีสัตว์ป่า</vt:lpstr>
      <vt:lpstr>รายเดือน</vt:lpstr>
      <vt:lpstr>หน่วยงาน เรียงตามคดี</vt:lpstr>
      <vt:lpstr>จังหวัด สบอ</vt:lpstr>
      <vt:lpstr>คดีไม้พะยูง</vt:lpstr>
      <vt:lpstr>'TOTALall '!Print_Area</vt:lpstr>
      <vt:lpstr>คดีไม้พะยูง!Print_Area</vt:lpstr>
      <vt:lpstr>รายเดือน!Print_Area</vt:lpstr>
      <vt:lpstr>'หน่วยงาน เรียงตามคดี'!Print_Area</vt:lpstr>
      <vt:lpstr>คดีไม้พะยูง!Print_Titles</vt:lpstr>
      <vt:lpstr>'หน่วยงาน เรียงตามคดี'!Print_Titles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</cp:lastModifiedBy>
  <cp:lastPrinted>2019-07-03T02:30:14Z</cp:lastPrinted>
  <dcterms:created xsi:type="dcterms:W3CDTF">2019-01-30T09:03:37Z</dcterms:created>
  <dcterms:modified xsi:type="dcterms:W3CDTF">2019-07-24T09:08:45Z</dcterms:modified>
</cp:coreProperties>
</file>